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330"/>
  <workbookPr codeName="ThisWorkbook"/>
  <mc:AlternateContent xmlns:mc="http://schemas.openxmlformats.org/markup-compatibility/2006">
    <mc:Choice Requires="x15">
      <x15ac:absPath xmlns:x15ac="http://schemas.microsoft.com/office/spreadsheetml/2010/11/ac" url="https://swvnn-my.sharepoint.com/personal/zuidersma_snn_eu/Documents/subsidies/Vierkant voor Werk/"/>
    </mc:Choice>
  </mc:AlternateContent>
  <xr:revisionPtr revIDLastSave="0" documentId="8_{C32DFA8F-BDD8-41A1-AD60-815A30BC19D5}" xr6:coauthVersionLast="33" xr6:coauthVersionMax="33" xr10:uidLastSave="{00000000-0000-0000-0000-000000000000}"/>
  <bookViews>
    <workbookView xWindow="0" yWindow="0" windowWidth="24000" windowHeight="9135" xr2:uid="{00000000-000D-0000-FFFF-FFFF00000000}"/>
  </bookViews>
  <sheets>
    <sheet name="Informatie" sheetId="1" r:id="rId1"/>
    <sheet name="Investeringsbegroting" sheetId="2" r:id="rId2"/>
    <sheet name="Financieringsplan" sheetId="4" r:id="rId3"/>
    <sheet name="Beslisboom" sheetId="6" state="hidden" r:id="rId4"/>
  </sheets>
  <definedNames>
    <definedName name="_xlnm.Print_Area" localSheetId="0">Informatie!$A$1:$A$5</definedName>
    <definedName name="_xlnm.Print_Area" localSheetId="1">Investeringsbegroting!$A$1:$D$29</definedName>
    <definedName name="DBU">Financieringsplan!$B$10</definedName>
    <definedName name="Geb">Financieringsplan!$B$9</definedName>
    <definedName name="Investering">Investeringsbegroting!$F$7:$F$26</definedName>
    <definedName name="Totaal">Investeringsbegroting!$F$27</definedName>
    <definedName name="TotFin">Financieringsplan!$B$11</definedName>
    <definedName name="TotSubs">Financieringsplan!$C$11</definedName>
    <definedName name="Type">Investeringsbegroting!$C$7:$C$26</definedName>
    <definedName name="Zoekbereik">Beslisboom!$D$1:$J$13</definedName>
  </definedNames>
  <calcPr calcId="179017"/>
</workbook>
</file>

<file path=xl/calcChain.xml><?xml version="1.0" encoding="utf-8"?>
<calcChain xmlns="http://schemas.openxmlformats.org/spreadsheetml/2006/main">
  <c r="D13" i="6" l="1"/>
  <c r="D12" i="6"/>
  <c r="D11" i="6"/>
  <c r="D10" i="6"/>
  <c r="D9" i="6"/>
  <c r="D8" i="6"/>
  <c r="D7" i="6"/>
  <c r="D6" i="6"/>
  <c r="D5" i="6"/>
  <c r="D4" i="6"/>
  <c r="D3" i="6"/>
  <c r="D2" i="6"/>
  <c r="B10" i="4" l="1"/>
  <c r="C10" i="4" s="1"/>
  <c r="B33" i="4"/>
  <c r="B23" i="4"/>
  <c r="B9" i="4"/>
  <c r="H4" i="6" l="1"/>
  <c r="N1" i="6" s="1"/>
  <c r="I9" i="6"/>
  <c r="I12" i="6"/>
  <c r="I8" i="6"/>
  <c r="I11" i="6"/>
  <c r="F27" i="2"/>
  <c r="H8" i="6"/>
  <c r="C9" i="4"/>
  <c r="C11" i="4" s="1"/>
  <c r="H6" i="6"/>
  <c r="J6" i="6" s="1"/>
  <c r="H13" i="6"/>
  <c r="H5" i="6"/>
  <c r="J5" i="6" s="1"/>
  <c r="H2" i="6"/>
  <c r="J2" i="6" s="1"/>
  <c r="I2" i="6"/>
  <c r="H12" i="6"/>
  <c r="J12" i="6" s="1"/>
  <c r="H3" i="6"/>
  <c r="J3" i="6" s="1"/>
  <c r="H7" i="6"/>
  <c r="H11" i="6"/>
  <c r="J11" i="6" s="1"/>
  <c r="H10" i="6"/>
  <c r="H9" i="6"/>
  <c r="J9" i="6" s="1"/>
  <c r="I3" i="6"/>
  <c r="I6" i="6"/>
  <c r="I5" i="6"/>
  <c r="B11" i="4"/>
  <c r="J10" i="6" l="1"/>
  <c r="N11" i="6"/>
  <c r="N6" i="6"/>
  <c r="O6" i="6" s="1"/>
  <c r="N4" i="6"/>
  <c r="O4" i="6" s="1"/>
  <c r="N3" i="6"/>
  <c r="O3" i="6" s="1"/>
  <c r="N5" i="6"/>
  <c r="O5" i="6" s="1"/>
  <c r="J4" i="6"/>
  <c r="D7" i="4"/>
  <c r="J8" i="6"/>
  <c r="E13" i="6"/>
  <c r="I13" i="6" s="1"/>
  <c r="F10" i="6"/>
  <c r="E4" i="6"/>
  <c r="E10" i="6"/>
  <c r="F4" i="6"/>
  <c r="E7" i="6"/>
  <c r="I7" i="6" s="1"/>
  <c r="N13" i="6" l="1"/>
  <c r="O13" i="6" s="1"/>
  <c r="N16" i="6"/>
  <c r="O16" i="6" s="1"/>
  <c r="N15" i="6"/>
  <c r="O15" i="6" s="1"/>
  <c r="N14" i="6"/>
  <c r="O14" i="6" s="1"/>
  <c r="O8" i="6"/>
  <c r="O18" i="6" l="1"/>
  <c r="I10" i="6" s="1"/>
  <c r="B14" i="4" s="1"/>
  <c r="A15" i="4" s="1"/>
  <c r="I4" i="6"/>
  <c r="B35" i="4" l="1"/>
  <c r="B37" i="4" s="1"/>
  <c r="C37" i="4" s="1"/>
  <c r="C14" i="4"/>
</calcChain>
</file>

<file path=xl/sharedStrings.xml><?xml version="1.0" encoding="utf-8"?>
<sst xmlns="http://schemas.openxmlformats.org/spreadsheetml/2006/main" count="90" uniqueCount="53">
  <si>
    <t>TOTAAL</t>
  </si>
  <si>
    <t xml:space="preserve">Financieringsplan </t>
  </si>
  <si>
    <t>Bijdrage</t>
  </si>
  <si>
    <t>Subtotaal</t>
  </si>
  <si>
    <t>TOTAAL PROJECTFINANCIERING</t>
  </si>
  <si>
    <t xml:space="preserve">Op deze pagina vindt u uitleg over de begroting van uw project. </t>
  </si>
  <si>
    <t>Investeringsoverzicht</t>
  </si>
  <si>
    <t>Omschrijving van de investering</t>
  </si>
  <si>
    <t>Rechtspersoon waar de investering wordt geactiveerd</t>
  </si>
  <si>
    <t>Subsidiabel investeringstype</t>
  </si>
  <si>
    <t>Offerte</t>
  </si>
  <si>
    <t>Totaal van de investeringen</t>
  </si>
  <si>
    <t>Gebouwen</t>
  </si>
  <si>
    <t>Duurzame Bedrijfsuitrusting</t>
  </si>
  <si>
    <t>Welk type onderneming vraagt aan?</t>
  </si>
  <si>
    <t>Ligt uw onderneming binnen het steungebied, of het werkingsgebied</t>
  </si>
  <si>
    <t>Vinden investeringen plaats in een leegstaand pand?</t>
  </si>
  <si>
    <t>Maximaal aan te vragen subsidie</t>
  </si>
  <si>
    <t>FINANCIERINGSSALDO</t>
  </si>
  <si>
    <t>Specificatie eigen financiering</t>
  </si>
  <si>
    <t>Type</t>
  </si>
  <si>
    <t>Gebied</t>
  </si>
  <si>
    <t>Pand</t>
  </si>
  <si>
    <t>Klein</t>
  </si>
  <si>
    <t>Nee</t>
  </si>
  <si>
    <t>Ja</t>
  </si>
  <si>
    <t>Middel</t>
  </si>
  <si>
    <t>Groot</t>
  </si>
  <si>
    <t>Subs perc</t>
  </si>
  <si>
    <t>Max subs</t>
  </si>
  <si>
    <t>Subs Exp</t>
  </si>
  <si>
    <t>Zoek</t>
  </si>
  <si>
    <t>Opmerking</t>
  </si>
  <si>
    <t>Steungebied</t>
  </si>
  <si>
    <t>Werkingsgebied</t>
  </si>
  <si>
    <t>Min kosten</t>
  </si>
  <si>
    <r>
      <t xml:space="preserve">Specificatie bijdragen van derden </t>
    </r>
    <r>
      <rPr>
        <sz val="10"/>
        <color theme="1"/>
        <rFont val="Arial"/>
        <family val="2"/>
      </rPr>
      <t>(Bijvoorbeeld andere subsidies:</t>
    </r>
    <r>
      <rPr>
        <b/>
        <sz val="10"/>
        <color theme="1"/>
        <rFont val="Arial"/>
        <family val="2"/>
      </rPr>
      <t xml:space="preserve"> Geen leningen!)</t>
    </r>
  </si>
  <si>
    <t>Grote ondernemingen buiten het steungebied kunnen geen subsidie aanvragen!</t>
  </si>
  <si>
    <t>Subs Kosten</t>
  </si>
  <si>
    <t>Subsidiabel</t>
  </si>
  <si>
    <t>Investeringen</t>
  </si>
  <si>
    <t>In het financieringsplan dient u aan te geven hoe u de kosten van uw project zult financieren. Vul daarom de volgende tabellen in. Kopieën van beschikkingen van andere publiekrechterlijke financiers moet u opgeven als bijdrage Derden en als bijlage opladen in het E-loket!</t>
  </si>
  <si>
    <t xml:space="preserve">Let op!: Het kan zijn dat vanwege buiten gebruik stelling van bestaande activa, of vanwege andere voorwaarden in de regeling, een correctie op de subsidiabele investeringen en daarmee de subsidie moet worden toegepast.
</t>
  </si>
  <si>
    <r>
      <t xml:space="preserve">In onderstaand overzicht vult u de investeringen in, die in uw project zijn begroot. Het totaal van alle investeringen in dit overzicht staat </t>
    </r>
    <r>
      <rPr>
        <b/>
        <u/>
        <sz val="10"/>
        <color rgb="FF000000"/>
        <rFont val="Verdana"/>
        <family val="2"/>
      </rPr>
      <t>niet</t>
    </r>
    <r>
      <rPr>
        <sz val="10"/>
        <color rgb="FF000000"/>
        <rFont val="Verdana"/>
        <family val="2"/>
      </rPr>
      <t xml:space="preserve"> gelijk aan het totaal aan investeringen waarover u subsidie vraagt. In de tab: Financieringsplan, moet u een aantal aanvullende vragen beantwoorden, waarna de maximaal mogelijke subsidie berekend wordt op basis van de door u ingegeven antwoorden.
Het is aan te bevelen voor zover mogelijk aan te geven in welke rechtspersoon de investeringen zullen worden geactiveerd. Dit heeft voor de subsidiabiliteit geen gevolgen, maar is wel van belang voor het bepalen aan wie de een eventuele subsidie wordt verleend en welke partijen zich verbinden aan de aan de subsidie verbonden voorwaarden. Als u offertes heeft die het opgevoerde investeringsbedrag onderbouwen, dan kunt u dat aangeven en de offertes als bijlage in het E-loket opladen.</t>
    </r>
  </si>
  <si>
    <t>In het model zijn controles ingebouwd, dat u helpt bij het invullen van de kostenbegroting en het financieringsplan. Als het model volledig en sluitend is ingevuld, krijgt u dit in het tabblad 'Financieringsplan' ook te zien. Als u het model indient zonder dat deze volledig en sluitend is ingevuld, loopt u het risico dat de beoordeling niet uitgevoerd kan worden en uw aanvraag buiten behandeling wordt gesteld.</t>
  </si>
  <si>
    <t>Investeringsbegroting en financieringsplan</t>
  </si>
  <si>
    <r>
      <t>U kunt alle voorgenomen investeringen invullen in het tabblad 'Investeringsbegroting'. Het totaal aan kosten vormt de basis voor het '</t>
    </r>
    <r>
      <rPr>
        <b/>
        <sz val="10"/>
        <color rgb="FF000000"/>
        <rFont val="Verdana"/>
        <family val="2"/>
      </rPr>
      <t>Financieringsplan</t>
    </r>
    <r>
      <rPr>
        <sz val="10"/>
        <color rgb="FF000000"/>
        <rFont val="Verdana"/>
        <family val="2"/>
      </rPr>
      <t>'. Indien het format te weinig regels heeft kunt op het plusje klikken voor meer regels.</t>
    </r>
  </si>
  <si>
    <r>
      <t>Na het doorlezen van onderstaande tekst, vult u de volgende twee tabbladen in, genaamd '</t>
    </r>
    <r>
      <rPr>
        <b/>
        <sz val="10"/>
        <color rgb="FF000000"/>
        <rFont val="Verdana"/>
        <family val="2"/>
      </rPr>
      <t>Investeringsbegroting</t>
    </r>
    <r>
      <rPr>
        <sz val="10"/>
        <color rgb="FF000000"/>
        <rFont val="Verdana"/>
        <family val="2"/>
      </rPr>
      <t>' en '</t>
    </r>
    <r>
      <rPr>
        <b/>
        <sz val="10"/>
        <color rgb="FF000000"/>
        <rFont val="Verdana"/>
        <family val="2"/>
      </rPr>
      <t>Financieringsplan</t>
    </r>
    <r>
      <rPr>
        <sz val="10"/>
        <color rgb="FF000000"/>
        <rFont val="Verdana"/>
        <family val="2"/>
      </rPr>
      <t xml:space="preserve">'. De tabbladen hebben verschillende kleuren cellen. De gele kunt u zelf invullen. De groene kunt u selecteren, waarna u een keuzelijst krijgt te zien, waar u één van de opties </t>
    </r>
    <r>
      <rPr>
        <b/>
        <sz val="10"/>
        <color rgb="FF000000"/>
        <rFont val="Verdana"/>
        <family val="2"/>
      </rPr>
      <t>moet</t>
    </r>
    <r>
      <rPr>
        <sz val="10"/>
        <color rgb="FF000000"/>
        <rFont val="Verdana"/>
        <family val="2"/>
      </rPr>
      <t xml:space="preserve"> kiezen. Na het invullen kunt u dit als Excelbestand opslaan op uw computer en opladen in het E-loket onder het kopje: "Kostenbegroting en financieringsplan". Svp niet als .PDF opladen.</t>
    </r>
  </si>
  <si>
    <t>Subs exp</t>
  </si>
  <si>
    <t>Van</t>
  </si>
  <si>
    <t>Tot</t>
  </si>
  <si>
    <t>Pand:Nee</t>
  </si>
  <si>
    <t>Pand:Ja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</si>
</sst>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quot;€&quot;\ * #,##0.00_ ;_ &quot;€&quot;\ * \-#,##0.00_ ;_ &quot;€&quot;\ * &quot;-&quot;??_ ;_ @_ "/>
    <numFmt numFmtId="164" formatCode="_ &quot;€&quot;\ * #,##0_ ;_ &quot;€&quot;\ * \-#,##0_ ;_ &quot;€&quot;\ * &quot;-&quot;??_ ;_ @_ "/>
    <numFmt numFmtId="165" formatCode="_ [$€-413]\ * #,##0.00_ ;_ [$€-413]\ * \-#,##0.00_ ;_ [$€-413]\ * &quot;-&quot;??_ ;_ @_ "/>
    <numFmt numFmtId="166" formatCode="0.0%"/>
    <numFmt numFmtId="167" formatCode="0.0000"/>
  </numFmts>
  <fonts count="9" x14ac:knownFonts="1">
    <font>
      <sz val="10"/>
      <color theme="1"/>
      <name val="Arial"/>
      <family val="2"/>
    </font>
    <font>
      <b/>
      <sz val="10"/>
      <color theme="1"/>
      <name val="Arial"/>
      <family val="2"/>
    </font>
    <font>
      <b/>
      <sz val="14"/>
      <color rgb="FF000000"/>
      <name val="Verdana"/>
      <family val="2"/>
    </font>
    <font>
      <sz val="10"/>
      <color rgb="FF000000"/>
      <name val="Verdana"/>
      <family val="2"/>
    </font>
    <font>
      <b/>
      <sz val="10"/>
      <color rgb="FF000000"/>
      <name val="Verdana"/>
      <family val="2"/>
    </font>
    <font>
      <b/>
      <sz val="10"/>
      <name val="Verdana"/>
      <family val="2"/>
    </font>
    <font>
      <sz val="10"/>
      <name val="Verdana"/>
      <family val="2"/>
    </font>
    <font>
      <sz val="10"/>
      <color theme="1"/>
      <name val="Arial"/>
      <family val="2"/>
    </font>
    <font>
      <b/>
      <u/>
      <sz val="10"/>
      <color rgb="FF000000"/>
      <name val="Verdana"/>
      <family val="2"/>
    </font>
  </fonts>
  <fills count="10">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2"/>
        <bgColor indexed="64"/>
      </patternFill>
    </fill>
    <fill>
      <patternFill patternType="solid">
        <fgColor theme="0"/>
        <bgColor indexed="64"/>
      </patternFill>
    </fill>
  </fills>
  <borders count="32">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style="thin">
        <color indexed="64"/>
      </right>
      <top/>
      <bottom style="thin">
        <color indexed="64"/>
      </bottom>
      <diagonal/>
    </border>
  </borders>
  <cellStyleXfs count="2">
    <xf numFmtId="0" fontId="0" fillId="0" borderId="0"/>
    <xf numFmtId="44" fontId="7" fillId="0" borderId="0" applyFont="0" applyFill="0" applyBorder="0" applyAlignment="0" applyProtection="0"/>
  </cellStyleXfs>
  <cellXfs count="94">
    <xf numFmtId="0" fontId="0" fillId="0" borderId="0" xfId="0"/>
    <xf numFmtId="0" fontId="1" fillId="0" borderId="0" xfId="0" applyFont="1"/>
    <xf numFmtId="0" fontId="0" fillId="0" borderId="0" xfId="0" applyFont="1"/>
    <xf numFmtId="0" fontId="0" fillId="0" borderId="0" xfId="0" applyFont="1" applyAlignment="1">
      <alignment horizontal="center" vertical="top"/>
    </xf>
    <xf numFmtId="0" fontId="0" fillId="0" borderId="0" xfId="0" applyFont="1" applyAlignment="1">
      <alignment horizontal="left" vertical="top" wrapText="1"/>
    </xf>
    <xf numFmtId="0" fontId="2" fillId="7" borderId="7" xfId="0" applyFont="1" applyFill="1" applyBorder="1" applyAlignment="1">
      <alignment horizontal="left" vertical="top" wrapText="1"/>
    </xf>
    <xf numFmtId="0" fontId="3" fillId="7" borderId="2" xfId="0" applyFont="1" applyFill="1" applyBorder="1" applyAlignment="1">
      <alignment horizontal="left" vertical="top" wrapText="1"/>
    </xf>
    <xf numFmtId="0" fontId="3" fillId="7" borderId="6" xfId="0" applyFont="1" applyFill="1" applyBorder="1" applyAlignment="1">
      <alignment horizontal="left" vertical="top" wrapText="1"/>
    </xf>
    <xf numFmtId="0" fontId="1" fillId="4" borderId="17" xfId="0" applyFont="1" applyFill="1" applyBorder="1" applyAlignment="1">
      <alignment wrapText="1" shrinkToFit="1"/>
    </xf>
    <xf numFmtId="0" fontId="1" fillId="4" borderId="17" xfId="0" applyFont="1" applyFill="1" applyBorder="1" applyAlignment="1">
      <alignment horizontal="center" vertical="top"/>
    </xf>
    <xf numFmtId="0" fontId="0" fillId="2" borderId="18" xfId="0" applyFont="1" applyFill="1" applyBorder="1" applyAlignment="1">
      <alignment horizontal="center" vertical="top"/>
    </xf>
    <xf numFmtId="0" fontId="1" fillId="4" borderId="4" xfId="0" applyFont="1" applyFill="1" applyBorder="1" applyAlignment="1">
      <alignment horizontal="left" wrapText="1"/>
    </xf>
    <xf numFmtId="0" fontId="1" fillId="4" borderId="22" xfId="0" applyFont="1" applyFill="1" applyBorder="1"/>
    <xf numFmtId="164" fontId="0" fillId="5" borderId="1" xfId="0" applyNumberFormat="1" applyFont="1" applyFill="1" applyBorder="1" applyProtection="1">
      <protection locked="0"/>
    </xf>
    <xf numFmtId="0" fontId="5" fillId="7" borderId="2" xfId="0" applyFont="1" applyFill="1" applyBorder="1" applyAlignment="1">
      <alignment horizontal="left" vertical="top" wrapText="1"/>
    </xf>
    <xf numFmtId="0" fontId="6" fillId="7" borderId="2" xfId="0" applyFont="1" applyFill="1" applyBorder="1" applyAlignment="1">
      <alignment horizontal="left" vertical="top" wrapText="1"/>
    </xf>
    <xf numFmtId="0" fontId="0" fillId="6" borderId="19" xfId="0" applyFill="1" applyBorder="1" applyAlignment="1" applyProtection="1">
      <alignment vertical="top" wrapText="1" shrinkToFit="1"/>
      <protection locked="0"/>
    </xf>
    <xf numFmtId="0" fontId="0" fillId="6" borderId="18" xfId="0" applyFill="1" applyBorder="1" applyAlignment="1" applyProtection="1">
      <alignment vertical="top" wrapText="1" shrinkToFit="1"/>
      <protection locked="0"/>
    </xf>
    <xf numFmtId="0" fontId="2" fillId="3" borderId="8" xfId="0" applyFont="1" applyFill="1" applyBorder="1" applyAlignment="1">
      <alignment horizontal="left" vertical="top"/>
    </xf>
    <xf numFmtId="0" fontId="2" fillId="3" borderId="9" xfId="0" applyFont="1" applyFill="1" applyBorder="1" applyAlignment="1">
      <alignment horizontal="left" vertical="top"/>
    </xf>
    <xf numFmtId="0" fontId="2" fillId="3" borderId="10" xfId="0" applyFont="1" applyFill="1" applyBorder="1" applyAlignment="1">
      <alignment horizontal="left" vertical="top"/>
    </xf>
    <xf numFmtId="0" fontId="1" fillId="4" borderId="25" xfId="0" applyFont="1" applyFill="1" applyBorder="1" applyAlignment="1">
      <alignment wrapText="1" shrinkToFit="1"/>
    </xf>
    <xf numFmtId="164" fontId="0" fillId="5" borderId="5" xfId="0" applyNumberFormat="1" applyFont="1" applyFill="1" applyBorder="1" applyProtection="1">
      <protection locked="0"/>
    </xf>
    <xf numFmtId="164" fontId="0" fillId="0" borderId="0" xfId="1" applyNumberFormat="1" applyFont="1"/>
    <xf numFmtId="166" fontId="0" fillId="0" borderId="0" xfId="0" applyNumberFormat="1"/>
    <xf numFmtId="44" fontId="0" fillId="6" borderId="27" xfId="1" applyFont="1" applyFill="1" applyBorder="1" applyProtection="1">
      <protection locked="0"/>
    </xf>
    <xf numFmtId="44" fontId="0" fillId="6" borderId="26" xfId="1" applyFont="1" applyFill="1" applyBorder="1" applyProtection="1">
      <protection locked="0"/>
    </xf>
    <xf numFmtId="44" fontId="0" fillId="6" borderId="28" xfId="1" applyFont="1" applyFill="1" applyBorder="1" applyProtection="1">
      <protection locked="0"/>
    </xf>
    <xf numFmtId="165" fontId="0" fillId="6" borderId="20" xfId="0" applyNumberFormat="1" applyFill="1" applyBorder="1" applyProtection="1">
      <protection locked="0"/>
    </xf>
    <xf numFmtId="165" fontId="0" fillId="6" borderId="1" xfId="0" applyNumberFormat="1" applyFill="1" applyBorder="1" applyProtection="1">
      <protection locked="0"/>
    </xf>
    <xf numFmtId="0" fontId="0" fillId="5" borderId="18" xfId="0" applyFill="1" applyBorder="1" applyAlignment="1" applyProtection="1">
      <alignment vertical="top" wrapText="1" shrinkToFit="1"/>
      <protection locked="0"/>
    </xf>
    <xf numFmtId="0" fontId="0" fillId="9" borderId="0" xfId="0" applyFill="1"/>
    <xf numFmtId="0" fontId="0" fillId="5" borderId="31" xfId="0" applyFill="1" applyBorder="1" applyAlignment="1" applyProtection="1">
      <alignment vertical="top" wrapText="1" shrinkToFit="1"/>
      <protection locked="0"/>
    </xf>
    <xf numFmtId="44" fontId="1" fillId="5" borderId="19" xfId="1" applyFont="1" applyFill="1" applyBorder="1" applyProtection="1">
      <protection locked="0"/>
    </xf>
    <xf numFmtId="44" fontId="1" fillId="5" borderId="26" xfId="1" applyFont="1" applyFill="1" applyBorder="1" applyProtection="1">
      <protection locked="0"/>
    </xf>
    <xf numFmtId="0" fontId="0" fillId="9" borderId="0" xfId="0" applyFont="1" applyFill="1" applyAlignment="1">
      <alignment horizontal="center" vertical="top"/>
    </xf>
    <xf numFmtId="0" fontId="0" fillId="9" borderId="0" xfId="0" applyFont="1" applyFill="1" applyAlignment="1">
      <alignment horizontal="left" vertical="top" wrapText="1"/>
    </xf>
    <xf numFmtId="0" fontId="0" fillId="9" borderId="0" xfId="0" applyFont="1" applyFill="1"/>
    <xf numFmtId="0" fontId="1" fillId="9" borderId="0" xfId="0" applyFont="1" applyFill="1"/>
    <xf numFmtId="0" fontId="0" fillId="9" borderId="0" xfId="0" applyFill="1" applyProtection="1"/>
    <xf numFmtId="0" fontId="0" fillId="0" borderId="0" xfId="0" applyProtection="1"/>
    <xf numFmtId="0" fontId="3" fillId="9" borderId="0" xfId="0" quotePrefix="1" applyFont="1" applyFill="1" applyBorder="1" applyAlignment="1" applyProtection="1">
      <alignment vertical="top" wrapText="1" shrinkToFit="1"/>
    </xf>
    <xf numFmtId="0" fontId="3" fillId="9" borderId="0" xfId="0" applyFont="1" applyFill="1" applyBorder="1" applyAlignment="1" applyProtection="1">
      <alignment vertical="top" wrapText="1" shrinkToFit="1"/>
    </xf>
    <xf numFmtId="0" fontId="0" fillId="0" borderId="0" xfId="0" applyFill="1" applyProtection="1"/>
    <xf numFmtId="0" fontId="0" fillId="2" borderId="3" xfId="0" applyFont="1" applyFill="1" applyBorder="1" applyAlignment="1" applyProtection="1">
      <alignment horizontal="left" vertical="top" wrapText="1"/>
    </xf>
    <xf numFmtId="0" fontId="1" fillId="4" borderId="24" xfId="0" applyFont="1" applyFill="1" applyBorder="1" applyProtection="1"/>
    <xf numFmtId="0" fontId="1" fillId="4" borderId="22" xfId="0" applyFont="1" applyFill="1" applyBorder="1" applyProtection="1"/>
    <xf numFmtId="44" fontId="1" fillId="8" borderId="16" xfId="1" applyFont="1" applyFill="1" applyBorder="1" applyProtection="1"/>
    <xf numFmtId="0" fontId="0" fillId="9" borderId="0" xfId="0" applyFill="1" applyAlignment="1" applyProtection="1">
      <alignment horizontal="left" wrapText="1"/>
    </xf>
    <xf numFmtId="0" fontId="1" fillId="4" borderId="16" xfId="0" applyFont="1" applyFill="1" applyBorder="1" applyAlignment="1" applyProtection="1">
      <alignment vertical="top" wrapText="1"/>
    </xf>
    <xf numFmtId="0" fontId="1" fillId="4" borderId="22" xfId="0" applyFont="1" applyFill="1" applyBorder="1" applyAlignment="1" applyProtection="1">
      <alignment vertical="top"/>
    </xf>
    <xf numFmtId="0" fontId="1" fillId="8" borderId="16" xfId="0" applyFont="1" applyFill="1" applyBorder="1" applyProtection="1"/>
    <xf numFmtId="44" fontId="1" fillId="8" borderId="22" xfId="1" applyFont="1" applyFill="1" applyBorder="1" applyProtection="1"/>
    <xf numFmtId="0" fontId="1" fillId="4" borderId="16" xfId="0" applyFont="1" applyFill="1" applyBorder="1" applyAlignment="1" applyProtection="1">
      <alignment horizontal="left" vertical="top" wrapText="1"/>
    </xf>
    <xf numFmtId="0" fontId="1" fillId="4" borderId="21" xfId="0" applyFont="1" applyFill="1" applyBorder="1" applyAlignment="1" applyProtection="1">
      <alignment horizontal="left" vertical="top" wrapText="1"/>
    </xf>
    <xf numFmtId="0" fontId="0" fillId="9" borderId="0" xfId="0" applyFill="1" applyAlignment="1" applyProtection="1">
      <alignment horizontal="left" vertical="top" wrapText="1"/>
    </xf>
    <xf numFmtId="0" fontId="0" fillId="0" borderId="0" xfId="0" applyAlignment="1" applyProtection="1">
      <alignment horizontal="left" vertical="top" wrapText="1"/>
    </xf>
    <xf numFmtId="44" fontId="1" fillId="8" borderId="16" xfId="0" applyNumberFormat="1" applyFont="1" applyFill="1" applyBorder="1" applyProtection="1"/>
    <xf numFmtId="0" fontId="1" fillId="0" borderId="0" xfId="0" applyFont="1" applyFill="1" applyBorder="1" applyProtection="1"/>
    <xf numFmtId="44" fontId="1" fillId="0" borderId="0" xfId="0" applyNumberFormat="1" applyFont="1" applyFill="1" applyBorder="1" applyProtection="1"/>
    <xf numFmtId="0" fontId="1" fillId="4" borderId="24" xfId="0" applyFont="1" applyFill="1" applyBorder="1" applyAlignment="1" applyProtection="1"/>
    <xf numFmtId="44" fontId="1" fillId="7" borderId="19" xfId="0" applyNumberFormat="1" applyFont="1" applyFill="1" applyBorder="1" applyProtection="1">
      <protection hidden="1"/>
    </xf>
    <xf numFmtId="44" fontId="1" fillId="7" borderId="23" xfId="0" applyNumberFormat="1" applyFont="1" applyFill="1" applyBorder="1" applyProtection="1">
      <protection hidden="1"/>
    </xf>
    <xf numFmtId="44" fontId="1" fillId="7" borderId="16" xfId="0" applyNumberFormat="1" applyFont="1" applyFill="1" applyBorder="1" applyProtection="1">
      <protection hidden="1"/>
    </xf>
    <xf numFmtId="164" fontId="1" fillId="6" borderId="19" xfId="0" applyNumberFormat="1" applyFont="1" applyFill="1" applyBorder="1" applyProtection="1">
      <protection locked="0"/>
    </xf>
    <xf numFmtId="0" fontId="0" fillId="2" borderId="18" xfId="0" applyFont="1" applyFill="1" applyBorder="1" applyAlignment="1" applyProtection="1">
      <alignment horizontal="center" vertical="top"/>
      <protection locked="0"/>
    </xf>
    <xf numFmtId="0" fontId="1" fillId="4" borderId="17" xfId="0" applyFont="1" applyFill="1" applyBorder="1" applyAlignment="1" applyProtection="1">
      <alignment horizontal="center" vertical="top"/>
    </xf>
    <xf numFmtId="0" fontId="1" fillId="4" borderId="29" xfId="0" applyFont="1" applyFill="1" applyBorder="1" applyAlignment="1" applyProtection="1">
      <alignment horizontal="left" vertical="top" wrapText="1"/>
    </xf>
    <xf numFmtId="0" fontId="1" fillId="0" borderId="0" xfId="0" applyFont="1" applyProtection="1"/>
    <xf numFmtId="164" fontId="1" fillId="4" borderId="16" xfId="0" applyNumberFormat="1" applyFont="1" applyFill="1" applyBorder="1" applyProtection="1"/>
    <xf numFmtId="44" fontId="0" fillId="9" borderId="0" xfId="0" applyNumberFormat="1" applyFill="1" applyProtection="1"/>
    <xf numFmtId="167" fontId="0" fillId="9" borderId="0" xfId="0" applyNumberFormat="1" applyFill="1" applyProtection="1"/>
    <xf numFmtId="9" fontId="0" fillId="0" borderId="0" xfId="0" applyNumberFormat="1"/>
    <xf numFmtId="10" fontId="0" fillId="0" borderId="0" xfId="0" applyNumberFormat="1"/>
    <xf numFmtId="164" fontId="0" fillId="0" borderId="0" xfId="0" applyNumberFormat="1"/>
    <xf numFmtId="0" fontId="3" fillId="3" borderId="11" xfId="0" applyFont="1" applyFill="1" applyBorder="1" applyAlignment="1">
      <alignment horizontal="left" vertical="top" wrapText="1" shrinkToFit="1"/>
    </xf>
    <xf numFmtId="0" fontId="3" fillId="3" borderId="0" xfId="0" applyFont="1" applyFill="1" applyBorder="1" applyAlignment="1">
      <alignment horizontal="left" vertical="top" wrapText="1" shrinkToFit="1"/>
    </xf>
    <xf numFmtId="0" fontId="3" fillId="3" borderId="12" xfId="0" applyFont="1" applyFill="1" applyBorder="1" applyAlignment="1">
      <alignment horizontal="left" vertical="top" wrapText="1" shrinkToFit="1"/>
    </xf>
    <xf numFmtId="0" fontId="3" fillId="3" borderId="13" xfId="0" applyFont="1" applyFill="1" applyBorder="1" applyAlignment="1">
      <alignment horizontal="left" vertical="top" wrapText="1" shrinkToFit="1"/>
    </xf>
    <xf numFmtId="0" fontId="3" fillId="3" borderId="14" xfId="0" applyFont="1" applyFill="1" applyBorder="1" applyAlignment="1">
      <alignment horizontal="left" vertical="top" wrapText="1" shrinkToFit="1"/>
    </xf>
    <xf numFmtId="0" fontId="3" fillId="3" borderId="15" xfId="0" applyFont="1" applyFill="1" applyBorder="1" applyAlignment="1">
      <alignment horizontal="left" vertical="top" wrapText="1" shrinkToFit="1"/>
    </xf>
    <xf numFmtId="0" fontId="0" fillId="9" borderId="30" xfId="0" applyFill="1" applyBorder="1" applyAlignment="1" applyProtection="1">
      <alignment horizontal="left" wrapText="1"/>
      <protection hidden="1"/>
    </xf>
    <xf numFmtId="0" fontId="0" fillId="9" borderId="0" xfId="0" applyFill="1" applyAlignment="1" applyProtection="1">
      <alignment horizontal="left" wrapText="1"/>
      <protection hidden="1"/>
    </xf>
    <xf numFmtId="0" fontId="0" fillId="0" borderId="0" xfId="0" applyFill="1" applyBorder="1" applyAlignment="1" applyProtection="1">
      <alignment horizontal="left" wrapText="1"/>
      <protection hidden="1"/>
    </xf>
    <xf numFmtId="0" fontId="2" fillId="3" borderId="8" xfId="0" applyFont="1" applyFill="1" applyBorder="1" applyAlignment="1" applyProtection="1">
      <alignment vertical="top"/>
    </xf>
    <xf numFmtId="0" fontId="2" fillId="3" borderId="9" xfId="0" applyFont="1" applyFill="1" applyBorder="1" applyAlignment="1" applyProtection="1">
      <alignment vertical="top"/>
    </xf>
    <xf numFmtId="0" fontId="2" fillId="3" borderId="10" xfId="0" applyFont="1" applyFill="1" applyBorder="1" applyAlignment="1" applyProtection="1">
      <alignment vertical="top"/>
    </xf>
    <xf numFmtId="0" fontId="3" fillId="3" borderId="11" xfId="0" applyFont="1" applyFill="1" applyBorder="1" applyAlignment="1" applyProtection="1">
      <alignment vertical="top" wrapText="1" shrinkToFit="1"/>
    </xf>
    <xf numFmtId="0" fontId="3" fillId="3" borderId="0" xfId="0" applyFont="1" applyFill="1" applyBorder="1" applyAlignment="1" applyProtection="1">
      <alignment vertical="top" wrapText="1" shrinkToFit="1"/>
    </xf>
    <xf numFmtId="0" fontId="3" fillId="3" borderId="12" xfId="0" applyFont="1" applyFill="1" applyBorder="1" applyAlignment="1" applyProtection="1">
      <alignment vertical="top" wrapText="1" shrinkToFit="1"/>
    </xf>
    <xf numFmtId="0" fontId="0" fillId="9" borderId="30" xfId="0" applyFill="1" applyBorder="1" applyAlignment="1" applyProtection="1">
      <alignment horizontal="left" wrapText="1"/>
    </xf>
    <xf numFmtId="0" fontId="0" fillId="9" borderId="0" xfId="0" applyFill="1" applyAlignment="1" applyProtection="1">
      <alignment horizontal="left" wrapText="1"/>
    </xf>
    <xf numFmtId="0" fontId="1" fillId="0" borderId="30" xfId="0" applyFont="1" applyBorder="1" applyAlignment="1" applyProtection="1">
      <alignment horizontal="left" wrapText="1"/>
      <protection hidden="1"/>
    </xf>
    <xf numFmtId="0" fontId="1" fillId="0" borderId="0" xfId="0" applyFont="1" applyAlignment="1" applyProtection="1">
      <alignment horizontal="left" wrapText="1"/>
      <protection hidden="1"/>
    </xf>
  </cellXfs>
  <cellStyles count="2">
    <cellStyle name="Standaard" xfId="0" builtinId="0"/>
    <cellStyle name="Valuta" xfId="1" builtinId="4"/>
  </cellStyles>
  <dxfs count="8">
    <dxf>
      <font>
        <color theme="0"/>
      </font>
      <fill>
        <patternFill>
          <bgColor rgb="FFFF0000"/>
        </patternFill>
      </fill>
    </dxf>
    <dxf>
      <fill>
        <patternFill>
          <bgColor rgb="FFFF0000"/>
        </patternFill>
      </fill>
    </dxf>
    <dxf>
      <fill>
        <patternFill>
          <bgColor rgb="FFFF0000"/>
        </patternFill>
      </fill>
    </dxf>
    <dxf>
      <fill>
        <patternFill>
          <bgColor rgb="FFFF0000"/>
        </patternFill>
      </fill>
    </dxf>
    <dxf>
      <font>
        <b/>
        <i val="0"/>
        <color rgb="FFFF0000"/>
      </font>
    </dxf>
    <dxf>
      <font>
        <b/>
        <i val="0"/>
        <color rgb="FFFF0000"/>
      </font>
    </dxf>
    <dxf>
      <font>
        <b/>
        <i val="0"/>
        <color theme="4" tint="-0.24994659260841701"/>
      </font>
    </dxf>
    <dxf>
      <font>
        <b/>
        <i val="0"/>
        <color rgb="FFFF0000"/>
      </font>
    </dxf>
  </dxfs>
  <tableStyles count="0" defaultTableStyle="TableStyleMedium2" defaultPivotStyle="PivotStyleLight16"/>
  <colors>
    <mruColors>
      <color rgb="FFFFFF8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Kantoorthema">
  <a:themeElements>
    <a:clrScheme name="Tender2013">
      <a:dk1>
        <a:sysClr val="windowText" lastClr="000000"/>
      </a:dk1>
      <a:lt1>
        <a:sysClr val="window" lastClr="FFFFFF"/>
      </a:lt1>
      <a:dk2>
        <a:srgbClr val="4E5B6F"/>
      </a:dk2>
      <a:lt2>
        <a:srgbClr val="D6ECFF"/>
      </a:lt2>
      <a:accent1>
        <a:srgbClr val="7FD13B"/>
      </a:accent1>
      <a:accent2>
        <a:srgbClr val="EA157A"/>
      </a:accent2>
      <a:accent3>
        <a:srgbClr val="FFFF00"/>
      </a:accent3>
      <a:accent4>
        <a:srgbClr val="00ADDC"/>
      </a:accent4>
      <a:accent5>
        <a:srgbClr val="738AC8"/>
      </a:accent5>
      <a:accent6>
        <a:srgbClr val="1AB39F"/>
      </a:accent6>
      <a:hlink>
        <a:srgbClr val="EB8803"/>
      </a:hlink>
      <a:folHlink>
        <a:srgbClr val="5F7791"/>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A1:AN72"/>
  <sheetViews>
    <sheetView tabSelected="1" zoomScaleNormal="100" workbookViewId="0">
      <selection activeCell="A8" sqref="A8"/>
    </sheetView>
  </sheetViews>
  <sheetFormatPr defaultRowHeight="12.75" x14ac:dyDescent="0.2"/>
  <cols>
    <col min="1" max="1" width="88.7109375" customWidth="1"/>
    <col min="2" max="9" width="9.140625" style="31"/>
    <col min="10" max="10" width="9.140625" style="31" customWidth="1"/>
    <col min="11" max="40" width="9.140625" style="31"/>
  </cols>
  <sheetData>
    <row r="1" spans="1:1" ht="30.75" customHeight="1" x14ac:dyDescent="0.2">
      <c r="A1" s="5" t="s">
        <v>45</v>
      </c>
    </row>
    <row r="2" spans="1:1" ht="21.75" customHeight="1" x14ac:dyDescent="0.2">
      <c r="A2" s="14" t="s">
        <v>5</v>
      </c>
    </row>
    <row r="3" spans="1:1" ht="85.5" customHeight="1" x14ac:dyDescent="0.2">
      <c r="A3" s="6" t="s">
        <v>47</v>
      </c>
    </row>
    <row r="4" spans="1:1" ht="51.75" customHeight="1" x14ac:dyDescent="0.2">
      <c r="A4" s="6" t="s">
        <v>46</v>
      </c>
    </row>
    <row r="5" spans="1:1" ht="75" customHeight="1" x14ac:dyDescent="0.2">
      <c r="A5" s="15" t="s">
        <v>44</v>
      </c>
    </row>
    <row r="6" spans="1:1" ht="51" x14ac:dyDescent="0.2">
      <c r="A6" s="7" t="s">
        <v>42</v>
      </c>
    </row>
    <row r="7" spans="1:1" s="31" customFormat="1" x14ac:dyDescent="0.2"/>
    <row r="8" spans="1:1" s="31" customFormat="1" x14ac:dyDescent="0.2"/>
    <row r="9" spans="1:1" s="31" customFormat="1" x14ac:dyDescent="0.2"/>
    <row r="10" spans="1:1" s="31" customFormat="1" x14ac:dyDescent="0.2"/>
    <row r="11" spans="1:1" s="31" customFormat="1" x14ac:dyDescent="0.2"/>
    <row r="12" spans="1:1" s="31" customFormat="1" x14ac:dyDescent="0.2"/>
    <row r="13" spans="1:1" s="31" customFormat="1" x14ac:dyDescent="0.2"/>
    <row r="14" spans="1:1" s="31" customFormat="1" x14ac:dyDescent="0.2"/>
    <row r="15" spans="1:1" s="31" customFormat="1" x14ac:dyDescent="0.2"/>
    <row r="16" spans="1:1" s="31" customFormat="1" x14ac:dyDescent="0.2"/>
    <row r="17" s="31" customFormat="1" x14ac:dyDescent="0.2"/>
    <row r="18" s="31" customFormat="1" x14ac:dyDescent="0.2"/>
    <row r="19" s="31" customFormat="1" x14ac:dyDescent="0.2"/>
    <row r="20" s="31" customFormat="1" x14ac:dyDescent="0.2"/>
    <row r="21" s="31" customFormat="1" x14ac:dyDescent="0.2"/>
    <row r="22" s="31" customFormat="1" x14ac:dyDescent="0.2"/>
    <row r="23" s="31" customFormat="1" x14ac:dyDescent="0.2"/>
    <row r="24" s="31" customFormat="1" x14ac:dyDescent="0.2"/>
    <row r="25" s="31" customFormat="1" x14ac:dyDescent="0.2"/>
    <row r="26" s="31" customFormat="1" x14ac:dyDescent="0.2"/>
    <row r="27" s="31" customFormat="1" x14ac:dyDescent="0.2"/>
    <row r="28" s="31" customFormat="1" x14ac:dyDescent="0.2"/>
    <row r="29" s="31" customFormat="1" x14ac:dyDescent="0.2"/>
    <row r="30" s="31" customFormat="1" x14ac:dyDescent="0.2"/>
    <row r="31" s="31" customFormat="1" x14ac:dyDescent="0.2"/>
    <row r="32" s="31" customFormat="1" x14ac:dyDescent="0.2"/>
    <row r="33" s="31" customFormat="1" x14ac:dyDescent="0.2"/>
    <row r="34" s="31" customFormat="1" x14ac:dyDescent="0.2"/>
    <row r="35" s="31" customFormat="1" x14ac:dyDescent="0.2"/>
    <row r="36" s="31" customFormat="1" x14ac:dyDescent="0.2"/>
    <row r="37" s="31" customFormat="1" x14ac:dyDescent="0.2"/>
    <row r="38" s="31" customFormat="1" x14ac:dyDescent="0.2"/>
    <row r="39" s="31" customFormat="1" x14ac:dyDescent="0.2"/>
    <row r="40" s="31" customFormat="1" x14ac:dyDescent="0.2"/>
    <row r="41" s="31" customFormat="1" x14ac:dyDescent="0.2"/>
    <row r="42" s="31" customFormat="1" x14ac:dyDescent="0.2"/>
    <row r="43" s="31" customFormat="1" x14ac:dyDescent="0.2"/>
    <row r="44" s="31" customFormat="1" x14ac:dyDescent="0.2"/>
    <row r="45" s="31" customFormat="1" x14ac:dyDescent="0.2"/>
    <row r="46" s="31" customFormat="1" x14ac:dyDescent="0.2"/>
    <row r="47" s="31" customFormat="1" x14ac:dyDescent="0.2"/>
    <row r="48" s="31" customFormat="1" x14ac:dyDescent="0.2"/>
    <row r="49" s="31" customFormat="1" x14ac:dyDescent="0.2"/>
    <row r="50" s="31" customFormat="1" x14ac:dyDescent="0.2"/>
    <row r="51" s="31" customFormat="1" x14ac:dyDescent="0.2"/>
    <row r="52" s="31" customFormat="1" x14ac:dyDescent="0.2"/>
    <row r="53" s="31" customFormat="1" x14ac:dyDescent="0.2"/>
    <row r="54" s="31" customFormat="1" x14ac:dyDescent="0.2"/>
    <row r="55" s="31" customFormat="1" x14ac:dyDescent="0.2"/>
    <row r="56" s="31" customFormat="1" x14ac:dyDescent="0.2"/>
    <row r="57" s="31" customFormat="1" x14ac:dyDescent="0.2"/>
    <row r="58" s="31" customFormat="1" x14ac:dyDescent="0.2"/>
    <row r="59" s="31" customFormat="1" x14ac:dyDescent="0.2"/>
    <row r="60" s="31" customFormat="1" x14ac:dyDescent="0.2"/>
    <row r="61" s="31" customFormat="1" x14ac:dyDescent="0.2"/>
    <row r="62" s="31" customFormat="1" x14ac:dyDescent="0.2"/>
    <row r="63" s="31" customFormat="1" x14ac:dyDescent="0.2"/>
    <row r="64" s="31" customFormat="1" x14ac:dyDescent="0.2"/>
    <row r="65" s="31" customFormat="1" x14ac:dyDescent="0.2"/>
    <row r="66" s="31" customFormat="1" x14ac:dyDescent="0.2"/>
    <row r="67" s="31" customFormat="1" x14ac:dyDescent="0.2"/>
    <row r="68" s="31" customFormat="1" x14ac:dyDescent="0.2"/>
    <row r="69" s="31" customFormat="1" x14ac:dyDescent="0.2"/>
    <row r="70" s="31" customFormat="1" x14ac:dyDescent="0.2"/>
    <row r="71" s="31" customFormat="1" x14ac:dyDescent="0.2"/>
    <row r="72" s="31" customFormat="1" x14ac:dyDescent="0.2"/>
  </sheetData>
  <sheetProtection algorithmName="SHA-512" hashValue="q4+bgB0TB3ZTvj0jtchzm8jTGp5lW9QvbB3jjOVqJUSy/aszLw8YG3RA2uzanEEVsg77Nm4TEL1xDF/Ff0Tofw==" saltValue="KfcjFR6X+5oz8PlqkN9mWw==" spinCount="100000" sheet="1" autoFilter="0" pivotTables="0"/>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3"/>
  <dimension ref="A1:AO68"/>
  <sheetViews>
    <sheetView zoomScaleNormal="100" workbookViewId="0">
      <selection activeCell="B7" sqref="B7"/>
    </sheetView>
  </sheetViews>
  <sheetFormatPr defaultRowHeight="12.75" x14ac:dyDescent="0.2"/>
  <cols>
    <col min="1" max="1" width="3" style="3" customWidth="1"/>
    <col min="2" max="2" width="48.85546875" style="4" customWidth="1"/>
    <col min="3" max="3" width="29.7109375" style="2" customWidth="1"/>
    <col min="4" max="4" width="31.85546875" style="2" customWidth="1"/>
    <col min="5" max="5" width="13" style="2" customWidth="1"/>
    <col min="6" max="6" width="14.28515625" style="2" customWidth="1"/>
    <col min="7" max="41" width="9.140625" style="37"/>
    <col min="42" max="16384" width="9.140625" style="2"/>
  </cols>
  <sheetData>
    <row r="1" spans="1:41" ht="24.75" customHeight="1" x14ac:dyDescent="0.2">
      <c r="A1" s="18" t="s">
        <v>6</v>
      </c>
      <c r="B1" s="19"/>
      <c r="C1" s="19"/>
      <c r="D1" s="19"/>
      <c r="E1" s="19"/>
      <c r="F1" s="20"/>
    </row>
    <row r="2" spans="1:41" ht="89.25" customHeight="1" x14ac:dyDescent="0.2">
      <c r="A2" s="75" t="s">
        <v>43</v>
      </c>
      <c r="B2" s="76"/>
      <c r="C2" s="76"/>
      <c r="D2" s="76"/>
      <c r="E2" s="76"/>
      <c r="F2" s="77"/>
    </row>
    <row r="3" spans="1:41" ht="6.75" customHeight="1" x14ac:dyDescent="0.2">
      <c r="A3" s="78"/>
      <c r="B3" s="79"/>
      <c r="C3" s="79"/>
      <c r="D3" s="79"/>
      <c r="E3" s="79"/>
      <c r="F3" s="80"/>
    </row>
    <row r="4" spans="1:41" ht="12" customHeight="1" x14ac:dyDescent="0.2">
      <c r="A4" s="35"/>
      <c r="B4" s="36"/>
      <c r="C4" s="37"/>
      <c r="D4" s="37"/>
      <c r="E4" s="37"/>
      <c r="F4" s="37"/>
    </row>
    <row r="5" spans="1:41" ht="13.5" thickBot="1" x14ac:dyDescent="0.25">
      <c r="A5" s="35"/>
      <c r="B5" s="36"/>
      <c r="C5" s="37"/>
      <c r="D5" s="37"/>
      <c r="E5" s="37"/>
      <c r="F5" s="37"/>
    </row>
    <row r="6" spans="1:41" s="1" customFormat="1" ht="42.75" customHeight="1" thickBot="1" x14ac:dyDescent="0.25">
      <c r="A6" s="9"/>
      <c r="B6" s="11" t="s">
        <v>7</v>
      </c>
      <c r="C6" s="8" t="s">
        <v>9</v>
      </c>
      <c r="D6" s="8" t="s">
        <v>8</v>
      </c>
      <c r="E6" s="21" t="s">
        <v>10</v>
      </c>
      <c r="F6" s="12" t="s">
        <v>0</v>
      </c>
      <c r="G6" s="38"/>
      <c r="H6" s="38"/>
      <c r="I6" s="38"/>
      <c r="J6" s="38"/>
      <c r="K6" s="38"/>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row>
    <row r="7" spans="1:41" ht="15" customHeight="1" x14ac:dyDescent="0.2">
      <c r="A7" s="10">
        <v>1</v>
      </c>
      <c r="B7" s="16"/>
      <c r="C7" s="13"/>
      <c r="D7" s="16"/>
      <c r="E7" s="22"/>
      <c r="F7" s="64"/>
    </row>
    <row r="8" spans="1:41" ht="15" customHeight="1" x14ac:dyDescent="0.2">
      <c r="A8" s="10">
        <v>2</v>
      </c>
      <c r="B8" s="16"/>
      <c r="C8" s="13"/>
      <c r="D8" s="16"/>
      <c r="E8" s="22"/>
      <c r="F8" s="64"/>
    </row>
    <row r="9" spans="1:41" ht="15" customHeight="1" x14ac:dyDescent="0.2">
      <c r="A9" s="10">
        <v>3</v>
      </c>
      <c r="B9" s="16"/>
      <c r="C9" s="13"/>
      <c r="D9" s="16"/>
      <c r="E9" s="22"/>
      <c r="F9" s="64"/>
    </row>
    <row r="10" spans="1:41" ht="15" customHeight="1" x14ac:dyDescent="0.2">
      <c r="A10" s="10">
        <v>4</v>
      </c>
      <c r="B10" s="16"/>
      <c r="C10" s="13"/>
      <c r="D10" s="16"/>
      <c r="E10" s="22"/>
      <c r="F10" s="64"/>
    </row>
    <row r="11" spans="1:41" ht="15" customHeight="1" x14ac:dyDescent="0.2">
      <c r="A11" s="10">
        <v>5</v>
      </c>
      <c r="B11" s="16"/>
      <c r="C11" s="13"/>
      <c r="D11" s="16"/>
      <c r="E11" s="22"/>
      <c r="F11" s="64"/>
    </row>
    <row r="12" spans="1:41" ht="15" customHeight="1" x14ac:dyDescent="0.2">
      <c r="A12" s="10">
        <v>6</v>
      </c>
      <c r="B12" s="16"/>
      <c r="C12" s="13"/>
      <c r="D12" s="16"/>
      <c r="E12" s="22"/>
      <c r="F12" s="64"/>
    </row>
    <row r="13" spans="1:41" ht="15" customHeight="1" x14ac:dyDescent="0.2">
      <c r="A13" s="10">
        <v>7</v>
      </c>
      <c r="B13" s="16"/>
      <c r="C13" s="13"/>
      <c r="D13" s="16"/>
      <c r="E13" s="22"/>
      <c r="F13" s="64"/>
    </row>
    <row r="14" spans="1:41" ht="15" customHeight="1" x14ac:dyDescent="0.2">
      <c r="A14" s="10">
        <v>8</v>
      </c>
      <c r="B14" s="16"/>
      <c r="C14" s="13"/>
      <c r="D14" s="16"/>
      <c r="E14" s="22"/>
      <c r="F14" s="64"/>
    </row>
    <row r="15" spans="1:41" ht="15" customHeight="1" x14ac:dyDescent="0.2">
      <c r="A15" s="65">
        <v>9</v>
      </c>
      <c r="B15" s="16"/>
      <c r="C15" s="13"/>
      <c r="D15" s="16"/>
      <c r="E15" s="22"/>
      <c r="F15" s="64"/>
    </row>
    <row r="16" spans="1:41" ht="15" customHeight="1" x14ac:dyDescent="0.2">
      <c r="A16" s="65">
        <v>10</v>
      </c>
      <c r="B16" s="16"/>
      <c r="C16" s="13"/>
      <c r="D16" s="16"/>
      <c r="E16" s="22"/>
      <c r="F16" s="64"/>
    </row>
    <row r="17" spans="1:41" ht="15" customHeight="1" x14ac:dyDescent="0.2">
      <c r="A17" s="65">
        <v>11</v>
      </c>
      <c r="B17" s="16"/>
      <c r="C17" s="13"/>
      <c r="D17" s="16"/>
      <c r="E17" s="22"/>
      <c r="F17" s="64"/>
    </row>
    <row r="18" spans="1:41" ht="15" customHeight="1" x14ac:dyDescent="0.2">
      <c r="A18" s="65">
        <v>12</v>
      </c>
      <c r="B18" s="16"/>
      <c r="C18" s="13"/>
      <c r="D18" s="16"/>
      <c r="E18" s="22"/>
      <c r="F18" s="64"/>
    </row>
    <row r="19" spans="1:41" ht="15" customHeight="1" x14ac:dyDescent="0.2">
      <c r="A19" s="65">
        <v>13</v>
      </c>
      <c r="B19" s="16"/>
      <c r="C19" s="13"/>
      <c r="D19" s="16"/>
      <c r="E19" s="22"/>
      <c r="F19" s="64"/>
    </row>
    <row r="20" spans="1:41" ht="15" customHeight="1" x14ac:dyDescent="0.2">
      <c r="A20" s="65">
        <v>14</v>
      </c>
      <c r="B20" s="16"/>
      <c r="C20" s="13"/>
      <c r="D20" s="16"/>
      <c r="E20" s="22"/>
      <c r="F20" s="64"/>
    </row>
    <row r="21" spans="1:41" ht="15" customHeight="1" x14ac:dyDescent="0.2">
      <c r="A21" s="65">
        <v>15</v>
      </c>
      <c r="B21" s="16"/>
      <c r="C21" s="13"/>
      <c r="D21" s="16"/>
      <c r="E21" s="22"/>
      <c r="F21" s="64"/>
    </row>
    <row r="22" spans="1:41" ht="15" customHeight="1" x14ac:dyDescent="0.2">
      <c r="A22" s="65">
        <v>16</v>
      </c>
      <c r="B22" s="16"/>
      <c r="C22" s="13"/>
      <c r="D22" s="16"/>
      <c r="E22" s="22"/>
      <c r="F22" s="64"/>
    </row>
    <row r="23" spans="1:41" ht="15" customHeight="1" x14ac:dyDescent="0.2">
      <c r="A23" s="65">
        <v>17</v>
      </c>
      <c r="B23" s="16"/>
      <c r="C23" s="13"/>
      <c r="D23" s="16"/>
      <c r="E23" s="22"/>
      <c r="F23" s="64"/>
    </row>
    <row r="24" spans="1:41" ht="15" customHeight="1" x14ac:dyDescent="0.2">
      <c r="A24" s="65">
        <v>18</v>
      </c>
      <c r="B24" s="16"/>
      <c r="C24" s="13"/>
      <c r="D24" s="16"/>
      <c r="E24" s="22"/>
      <c r="F24" s="64"/>
    </row>
    <row r="25" spans="1:41" ht="15" customHeight="1" x14ac:dyDescent="0.2">
      <c r="A25" s="65">
        <v>19</v>
      </c>
      <c r="B25" s="16"/>
      <c r="C25" s="13"/>
      <c r="D25" s="16"/>
      <c r="E25" s="22"/>
      <c r="F25" s="64"/>
    </row>
    <row r="26" spans="1:41" ht="15" customHeight="1" thickBot="1" x14ac:dyDescent="0.25">
      <c r="A26" s="65">
        <v>20</v>
      </c>
      <c r="B26" s="16"/>
      <c r="C26" s="13"/>
      <c r="D26" s="16"/>
      <c r="E26" s="22"/>
      <c r="F26" s="64"/>
    </row>
    <row r="27" spans="1:41" s="1" customFormat="1" ht="15" customHeight="1" thickBot="1" x14ac:dyDescent="0.25">
      <c r="A27" s="66"/>
      <c r="B27" s="67" t="s">
        <v>0</v>
      </c>
      <c r="C27" s="68"/>
      <c r="D27" s="68"/>
      <c r="E27" s="68"/>
      <c r="F27" s="69">
        <f>SUM(Investering)</f>
        <v>0</v>
      </c>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row>
    <row r="28" spans="1:41" x14ac:dyDescent="0.2">
      <c r="A28" s="35"/>
      <c r="B28" s="36"/>
      <c r="C28" s="37"/>
      <c r="D28" s="38"/>
      <c r="E28" s="38"/>
      <c r="F28" s="37"/>
    </row>
    <row r="29" spans="1:41" x14ac:dyDescent="0.2">
      <c r="A29" s="37"/>
      <c r="B29" s="37"/>
      <c r="C29" s="37"/>
      <c r="D29" s="37"/>
      <c r="E29" s="37"/>
      <c r="F29" s="37"/>
    </row>
    <row r="30" spans="1:41" x14ac:dyDescent="0.2">
      <c r="A30" s="35"/>
      <c r="B30" s="36"/>
      <c r="C30" s="37"/>
      <c r="D30" s="37"/>
      <c r="E30" s="37"/>
      <c r="F30" s="37"/>
    </row>
    <row r="31" spans="1:41" x14ac:dyDescent="0.2">
      <c r="A31" s="35"/>
      <c r="B31" s="36"/>
      <c r="C31" s="37"/>
      <c r="D31" s="37"/>
      <c r="E31" s="37"/>
      <c r="F31" s="37"/>
    </row>
    <row r="32" spans="1:41" x14ac:dyDescent="0.2">
      <c r="A32" s="35"/>
      <c r="B32" s="36"/>
      <c r="C32" s="37"/>
      <c r="D32" s="37"/>
      <c r="E32" s="37"/>
      <c r="F32" s="37"/>
    </row>
    <row r="33" spans="1:6" x14ac:dyDescent="0.2">
      <c r="A33" s="35"/>
      <c r="B33" s="36"/>
      <c r="C33" s="37"/>
      <c r="D33" s="37"/>
      <c r="E33" s="37"/>
      <c r="F33" s="37"/>
    </row>
    <row r="34" spans="1:6" x14ac:dyDescent="0.2">
      <c r="A34" s="35"/>
      <c r="B34" s="36"/>
      <c r="C34" s="37"/>
      <c r="D34" s="37"/>
      <c r="E34" s="37"/>
      <c r="F34" s="37"/>
    </row>
    <row r="35" spans="1:6" s="37" customFormat="1" x14ac:dyDescent="0.2">
      <c r="A35" s="35"/>
      <c r="B35" s="36"/>
    </row>
    <row r="36" spans="1:6" s="37" customFormat="1" x14ac:dyDescent="0.2">
      <c r="A36" s="35"/>
      <c r="B36" s="36"/>
    </row>
    <row r="37" spans="1:6" s="37" customFormat="1" x14ac:dyDescent="0.2">
      <c r="A37" s="35"/>
      <c r="B37" s="36"/>
    </row>
    <row r="38" spans="1:6" s="37" customFormat="1" x14ac:dyDescent="0.2">
      <c r="A38" s="35"/>
      <c r="B38" s="36"/>
    </row>
    <row r="39" spans="1:6" s="37" customFormat="1" x14ac:dyDescent="0.2">
      <c r="A39" s="35"/>
      <c r="B39" s="36"/>
    </row>
    <row r="40" spans="1:6" s="37" customFormat="1" x14ac:dyDescent="0.2">
      <c r="A40" s="35"/>
      <c r="B40" s="36"/>
    </row>
    <row r="41" spans="1:6" s="37" customFormat="1" x14ac:dyDescent="0.2">
      <c r="A41" s="35"/>
      <c r="B41" s="36"/>
    </row>
    <row r="42" spans="1:6" s="37" customFormat="1" x14ac:dyDescent="0.2">
      <c r="A42" s="35"/>
      <c r="B42" s="36"/>
    </row>
    <row r="43" spans="1:6" s="37" customFormat="1" x14ac:dyDescent="0.2">
      <c r="A43" s="35"/>
      <c r="B43" s="36"/>
    </row>
    <row r="44" spans="1:6" s="37" customFormat="1" x14ac:dyDescent="0.2">
      <c r="A44" s="35"/>
      <c r="B44" s="36"/>
    </row>
    <row r="45" spans="1:6" s="37" customFormat="1" x14ac:dyDescent="0.2">
      <c r="A45" s="35"/>
      <c r="B45" s="36"/>
    </row>
    <row r="46" spans="1:6" s="37" customFormat="1" x14ac:dyDescent="0.2">
      <c r="A46" s="35"/>
      <c r="B46" s="36"/>
    </row>
    <row r="47" spans="1:6" s="37" customFormat="1" x14ac:dyDescent="0.2">
      <c r="A47" s="35"/>
      <c r="B47" s="36"/>
    </row>
    <row r="48" spans="1:6" s="37" customFormat="1" x14ac:dyDescent="0.2">
      <c r="A48" s="35"/>
      <c r="B48" s="36"/>
    </row>
    <row r="49" spans="1:2" s="37" customFormat="1" x14ac:dyDescent="0.2">
      <c r="A49" s="35"/>
      <c r="B49" s="36"/>
    </row>
    <row r="50" spans="1:2" s="37" customFormat="1" x14ac:dyDescent="0.2">
      <c r="A50" s="35"/>
      <c r="B50" s="36"/>
    </row>
    <row r="51" spans="1:2" s="37" customFormat="1" x14ac:dyDescent="0.2">
      <c r="A51" s="35"/>
      <c r="B51" s="36"/>
    </row>
    <row r="52" spans="1:2" s="37" customFormat="1" x14ac:dyDescent="0.2">
      <c r="A52" s="35"/>
      <c r="B52" s="36"/>
    </row>
    <row r="53" spans="1:2" s="37" customFormat="1" x14ac:dyDescent="0.2">
      <c r="A53" s="35"/>
      <c r="B53" s="36"/>
    </row>
    <row r="54" spans="1:2" s="37" customFormat="1" x14ac:dyDescent="0.2">
      <c r="A54" s="35"/>
      <c r="B54" s="36"/>
    </row>
    <row r="55" spans="1:2" s="37" customFormat="1" x14ac:dyDescent="0.2">
      <c r="A55" s="35"/>
      <c r="B55" s="36"/>
    </row>
    <row r="56" spans="1:2" s="37" customFormat="1" x14ac:dyDescent="0.2">
      <c r="A56" s="35"/>
      <c r="B56" s="36"/>
    </row>
    <row r="57" spans="1:2" s="37" customFormat="1" x14ac:dyDescent="0.2">
      <c r="A57" s="35"/>
      <c r="B57" s="36"/>
    </row>
    <row r="58" spans="1:2" s="37" customFormat="1" x14ac:dyDescent="0.2">
      <c r="A58" s="35"/>
      <c r="B58" s="36"/>
    </row>
    <row r="59" spans="1:2" s="37" customFormat="1" x14ac:dyDescent="0.2">
      <c r="A59" s="35"/>
      <c r="B59" s="36"/>
    </row>
    <row r="60" spans="1:2" s="37" customFormat="1" x14ac:dyDescent="0.2">
      <c r="A60" s="35"/>
      <c r="B60" s="36"/>
    </row>
    <row r="61" spans="1:2" s="37" customFormat="1" x14ac:dyDescent="0.2">
      <c r="A61" s="35"/>
      <c r="B61" s="36"/>
    </row>
    <row r="62" spans="1:2" s="37" customFormat="1" x14ac:dyDescent="0.2">
      <c r="A62" s="35"/>
      <c r="B62" s="36"/>
    </row>
    <row r="63" spans="1:2" s="37" customFormat="1" x14ac:dyDescent="0.2">
      <c r="A63" s="35"/>
      <c r="B63" s="36"/>
    </row>
    <row r="64" spans="1:2" s="37" customFormat="1" x14ac:dyDescent="0.2">
      <c r="A64" s="35"/>
      <c r="B64" s="36"/>
    </row>
    <row r="65" spans="1:2" s="37" customFormat="1" x14ac:dyDescent="0.2">
      <c r="A65" s="35"/>
      <c r="B65" s="36"/>
    </row>
    <row r="66" spans="1:2" s="37" customFormat="1" x14ac:dyDescent="0.2">
      <c r="A66" s="35"/>
      <c r="B66" s="36"/>
    </row>
    <row r="67" spans="1:2" s="37" customFormat="1" x14ac:dyDescent="0.2">
      <c r="A67" s="35"/>
      <c r="B67" s="36"/>
    </row>
    <row r="68" spans="1:2" s="37" customFormat="1" x14ac:dyDescent="0.2">
      <c r="A68" s="35"/>
      <c r="B68" s="36"/>
    </row>
  </sheetData>
  <sheetProtection algorithmName="SHA-512" hashValue="v3t7C0A6ujYtvETumWkAjoor/1/5mFwKtFGxQ/bSpeU3vpi21j9Dwqm91cfaTZgP+GlQzukK9Ylf0mnk5Jvf6A==" saltValue="pg3D71J0dT8FsSIORrk1wA==" spinCount="100000" sheet="1" formatRows="0" insertRows="0" autoFilter="0" pivotTables="0"/>
  <dataConsolidate/>
  <mergeCells count="1">
    <mergeCell ref="A2:F3"/>
  </mergeCells>
  <dataValidations count="2">
    <dataValidation type="list" allowBlank="1" showInputMessage="1" showErrorMessage="1" sqref="C7:C26" xr:uid="{2D08817D-9043-4256-8BEC-2505CC892F43}">
      <formula1>"Gebouwen,Duurzame Bedrijfsuitrusting"</formula1>
    </dataValidation>
    <dataValidation type="list" allowBlank="1" showInputMessage="1" showErrorMessage="1" sqref="E7:E26" xr:uid="{72849F99-6CEB-442C-95C7-050B7D6C37BF}">
      <formula1>"Ja,Nee"</formula1>
    </dataValidation>
  </dataValidations>
  <pageMargins left="0.25" right="0.25" top="0.75" bottom="0.75" header="0.3" footer="0.3"/>
  <pageSetup paperSize="9" scale="67" orientation="portrait" r:id="rId1"/>
  <headerFooter>
    <oddFooter>&amp;C&amp;A</oddFooter>
  </headerFooter>
  <colBreaks count="1" manualBreakCount="1">
    <brk id="5" max="31"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4"/>
  <dimension ref="A1:AF134"/>
  <sheetViews>
    <sheetView zoomScaleNormal="100" workbookViewId="0">
      <selection activeCell="B4" sqref="B4"/>
    </sheetView>
  </sheetViews>
  <sheetFormatPr defaultRowHeight="12.75" x14ac:dyDescent="0.2"/>
  <cols>
    <col min="1" max="1" width="41.85546875" style="40" customWidth="1"/>
    <col min="2" max="3" width="18.140625" style="40" customWidth="1"/>
    <col min="4" max="4" width="18.28515625" style="40" customWidth="1"/>
    <col min="5" max="5" width="14.7109375" style="40" customWidth="1"/>
    <col min="6" max="7" width="12.85546875" style="39" bestFit="1" customWidth="1"/>
    <col min="8" max="8" width="10.5703125" style="39" bestFit="1" customWidth="1"/>
    <col min="9" max="32" width="9.140625" style="39"/>
    <col min="33" max="16384" width="9.140625" style="40"/>
  </cols>
  <sheetData>
    <row r="1" spans="1:32" ht="25.5" customHeight="1" x14ac:dyDescent="0.2">
      <c r="A1" s="84" t="s">
        <v>1</v>
      </c>
      <c r="B1" s="85"/>
      <c r="C1" s="85"/>
      <c r="D1" s="85"/>
      <c r="E1" s="86"/>
    </row>
    <row r="2" spans="1:32" ht="43.5" customHeight="1" x14ac:dyDescent="0.2">
      <c r="A2" s="87" t="s">
        <v>41</v>
      </c>
      <c r="B2" s="88"/>
      <c r="C2" s="88"/>
      <c r="D2" s="88"/>
      <c r="E2" s="89"/>
    </row>
    <row r="3" spans="1:32" s="43" customFormat="1" x14ac:dyDescent="0.2">
      <c r="A3" s="41"/>
      <c r="B3" s="42"/>
      <c r="C3" s="42"/>
      <c r="D3" s="42"/>
      <c r="E3" s="42"/>
      <c r="F3" s="39"/>
      <c r="G3" s="39"/>
      <c r="H3" s="39"/>
      <c r="I3" s="39"/>
      <c r="J3" s="39"/>
      <c r="K3" s="39"/>
      <c r="L3" s="39"/>
      <c r="M3" s="39"/>
      <c r="N3" s="39"/>
      <c r="O3" s="39"/>
      <c r="P3" s="39"/>
      <c r="Q3" s="39"/>
      <c r="R3" s="39"/>
      <c r="S3" s="39"/>
      <c r="T3" s="39"/>
      <c r="U3" s="39"/>
      <c r="V3" s="39"/>
      <c r="W3" s="39"/>
      <c r="X3" s="39"/>
      <c r="Y3" s="39"/>
      <c r="Z3" s="39"/>
      <c r="AA3" s="39"/>
      <c r="AB3" s="39"/>
      <c r="AC3" s="39"/>
      <c r="AD3" s="39"/>
      <c r="AE3" s="39"/>
      <c r="AF3" s="39"/>
    </row>
    <row r="4" spans="1:32" s="43" customFormat="1" x14ac:dyDescent="0.2">
      <c r="A4" s="44" t="s">
        <v>14</v>
      </c>
      <c r="B4" s="33"/>
      <c r="C4" s="39"/>
      <c r="D4" s="42"/>
      <c r="E4" s="42"/>
      <c r="F4" s="39"/>
      <c r="G4" s="39"/>
      <c r="H4" s="39"/>
      <c r="I4" s="39"/>
      <c r="J4" s="39"/>
      <c r="K4" s="39"/>
      <c r="L4" s="39"/>
      <c r="M4" s="39"/>
      <c r="N4" s="39"/>
      <c r="O4" s="39"/>
      <c r="P4" s="39"/>
      <c r="Q4" s="39"/>
      <c r="R4" s="39"/>
      <c r="S4" s="39"/>
      <c r="T4" s="39"/>
      <c r="U4" s="39"/>
      <c r="V4" s="39"/>
      <c r="W4" s="39"/>
      <c r="X4" s="39"/>
      <c r="Y4" s="39"/>
      <c r="Z4" s="39"/>
      <c r="AA4" s="39"/>
      <c r="AB4" s="39"/>
      <c r="AC4" s="39"/>
      <c r="AD4" s="39"/>
      <c r="AE4" s="39"/>
      <c r="AF4" s="39"/>
    </row>
    <row r="5" spans="1:32" s="43" customFormat="1" ht="25.5" x14ac:dyDescent="0.2">
      <c r="A5" s="44" t="s">
        <v>15</v>
      </c>
      <c r="B5" s="34"/>
      <c r="C5" s="39"/>
      <c r="D5" s="42"/>
      <c r="E5" s="42"/>
      <c r="F5" s="39"/>
      <c r="G5" s="39"/>
      <c r="H5" s="39"/>
      <c r="I5" s="39"/>
      <c r="J5" s="39"/>
      <c r="K5" s="39"/>
      <c r="L5" s="39"/>
      <c r="M5" s="39"/>
      <c r="N5" s="39"/>
      <c r="O5" s="39"/>
      <c r="P5" s="39"/>
      <c r="Q5" s="39"/>
      <c r="R5" s="39"/>
      <c r="S5" s="39"/>
      <c r="T5" s="39"/>
      <c r="U5" s="39"/>
      <c r="V5" s="39"/>
      <c r="W5" s="39"/>
      <c r="X5" s="39"/>
      <c r="Y5" s="39"/>
      <c r="Z5" s="39"/>
      <c r="AA5" s="39"/>
      <c r="AB5" s="39"/>
      <c r="AC5" s="39"/>
      <c r="AD5" s="39"/>
      <c r="AE5" s="39"/>
      <c r="AF5" s="39"/>
    </row>
    <row r="6" spans="1:32" s="43" customFormat="1" ht="25.5" x14ac:dyDescent="0.2">
      <c r="A6" s="44" t="s">
        <v>16</v>
      </c>
      <c r="B6" s="34"/>
      <c r="C6" s="39"/>
      <c r="D6" s="42"/>
      <c r="E6" s="42"/>
      <c r="F6" s="39"/>
      <c r="G6" s="39"/>
      <c r="H6" s="39"/>
      <c r="I6" s="39"/>
      <c r="J6" s="39"/>
      <c r="K6" s="39"/>
      <c r="L6" s="39"/>
      <c r="M6" s="39"/>
      <c r="N6" s="39"/>
      <c r="O6" s="39"/>
      <c r="P6" s="39"/>
      <c r="Q6" s="39"/>
      <c r="R6" s="39"/>
      <c r="S6" s="39"/>
      <c r="T6" s="39"/>
      <c r="U6" s="39"/>
      <c r="V6" s="39"/>
      <c r="W6" s="39"/>
      <c r="X6" s="39"/>
      <c r="Y6" s="39"/>
      <c r="Z6" s="39"/>
      <c r="AA6" s="39"/>
      <c r="AB6" s="39"/>
      <c r="AC6" s="39"/>
      <c r="AD6" s="39"/>
      <c r="AE6" s="39"/>
      <c r="AF6" s="39"/>
    </row>
    <row r="7" spans="1:32" s="43" customFormat="1" ht="13.5" thickBot="1" x14ac:dyDescent="0.25">
      <c r="A7" s="41"/>
      <c r="B7" s="42"/>
      <c r="C7" s="39"/>
      <c r="D7" s="83" t="str">
        <f>IF(ISNA(VLOOKUP(B4&amp;B5&amp;B6,Zoekbereik,7,0)),"U moet de drie vragen in de cellen: B4, B5 en B6 nog invullen!",IF(VLOOKUP(B4&amp;B5&amp;B6,Zoekbereik,4,0)&gt;VLOOKUP(B4&amp;B5&amp;B6,Zoekbereik,5,0),VLOOKUP(B4&amp;B5&amp;B6,Zoekbereik,7,0),IF(Totaal&lt;&gt;TotFin,"In het tabblad 'Kostenbegroting' zijn investeringen opgenomen, waarvoor niet is aangegeven welk type investering het betreft. Hierdoor is het niet mogelijk een betrouwbare berekening te maken van de maximaal mogelijke subsidie. ","")))</f>
        <v>U moet de drie vragen in de cellen: B4, B5 en B6 nog invullen!</v>
      </c>
      <c r="E7" s="83"/>
      <c r="F7" s="39"/>
      <c r="G7" s="39"/>
      <c r="H7" s="39"/>
      <c r="I7" s="39"/>
      <c r="J7" s="39"/>
      <c r="K7" s="39"/>
      <c r="L7" s="39"/>
      <c r="M7" s="39"/>
      <c r="N7" s="39"/>
      <c r="O7" s="39"/>
      <c r="P7" s="39"/>
      <c r="Q7" s="39"/>
      <c r="R7" s="39"/>
      <c r="S7" s="39"/>
      <c r="T7" s="39"/>
      <c r="U7" s="39"/>
      <c r="V7" s="39"/>
      <c r="W7" s="39"/>
      <c r="X7" s="39"/>
      <c r="Y7" s="39"/>
      <c r="Z7" s="39"/>
      <c r="AA7" s="39"/>
      <c r="AB7" s="39"/>
      <c r="AC7" s="39"/>
      <c r="AD7" s="39"/>
      <c r="AE7" s="39"/>
      <c r="AF7" s="39"/>
    </row>
    <row r="8" spans="1:32" s="43" customFormat="1" ht="13.5" thickBot="1" x14ac:dyDescent="0.25">
      <c r="A8" s="45" t="s">
        <v>11</v>
      </c>
      <c r="B8" s="46" t="s">
        <v>40</v>
      </c>
      <c r="C8" s="46" t="s">
        <v>39</v>
      </c>
      <c r="D8" s="83"/>
      <c r="E8" s="83"/>
      <c r="F8" s="39"/>
      <c r="G8" s="39"/>
      <c r="H8" s="39"/>
      <c r="I8" s="39"/>
      <c r="J8" s="39"/>
      <c r="K8" s="39"/>
      <c r="L8" s="39"/>
      <c r="M8" s="39"/>
      <c r="N8" s="39"/>
      <c r="O8" s="39"/>
      <c r="P8" s="39"/>
      <c r="Q8" s="39"/>
      <c r="R8" s="39"/>
      <c r="S8" s="39"/>
      <c r="T8" s="39"/>
      <c r="U8" s="39"/>
      <c r="V8" s="39"/>
      <c r="W8" s="39"/>
      <c r="X8" s="39"/>
      <c r="Y8" s="39"/>
      <c r="Z8" s="39"/>
      <c r="AA8" s="39"/>
      <c r="AB8" s="39"/>
      <c r="AC8" s="39"/>
      <c r="AD8" s="39"/>
      <c r="AE8" s="39"/>
      <c r="AF8" s="39"/>
    </row>
    <row r="9" spans="1:32" s="43" customFormat="1" ht="12.75" customHeight="1" x14ac:dyDescent="0.2">
      <c r="A9" s="44" t="s">
        <v>12</v>
      </c>
      <c r="B9" s="61">
        <f>SUMIF(Type,A9,Investering)</f>
        <v>0</v>
      </c>
      <c r="C9" s="61">
        <f>IF(B6="Nee",Geb*50%,Geb*75%)</f>
        <v>0</v>
      </c>
      <c r="D9" s="83"/>
      <c r="E9" s="83"/>
      <c r="F9" s="39"/>
      <c r="G9" s="39"/>
      <c r="H9" s="39"/>
      <c r="I9" s="39"/>
      <c r="J9" s="39"/>
      <c r="K9" s="39"/>
      <c r="L9" s="39"/>
      <c r="M9" s="39"/>
      <c r="N9" s="39"/>
      <c r="O9" s="39"/>
      <c r="P9" s="39"/>
      <c r="Q9" s="39"/>
      <c r="R9" s="39"/>
      <c r="S9" s="39"/>
      <c r="T9" s="39"/>
      <c r="U9" s="39"/>
      <c r="V9" s="39"/>
      <c r="W9" s="39"/>
      <c r="X9" s="39"/>
      <c r="Y9" s="39"/>
      <c r="Z9" s="39"/>
      <c r="AA9" s="39"/>
      <c r="AB9" s="39"/>
      <c r="AC9" s="39"/>
      <c r="AD9" s="39"/>
      <c r="AE9" s="39"/>
      <c r="AF9" s="39"/>
    </row>
    <row r="10" spans="1:32" s="43" customFormat="1" ht="13.5" thickBot="1" x14ac:dyDescent="0.25">
      <c r="A10" s="44" t="s">
        <v>13</v>
      </c>
      <c r="B10" s="62">
        <f>SUMIF(Type,A10,Investering)</f>
        <v>0</v>
      </c>
      <c r="C10" s="62">
        <f>DBU</f>
        <v>0</v>
      </c>
      <c r="D10" s="83"/>
      <c r="E10" s="83"/>
      <c r="F10" s="39"/>
      <c r="G10" s="39"/>
      <c r="H10" s="39"/>
      <c r="I10" s="39"/>
      <c r="J10" s="39"/>
      <c r="K10" s="39"/>
      <c r="L10" s="39"/>
      <c r="M10" s="39"/>
      <c r="N10" s="39"/>
      <c r="O10" s="39"/>
      <c r="P10" s="39"/>
      <c r="Q10" s="39"/>
      <c r="R10" s="39"/>
      <c r="S10" s="39"/>
      <c r="T10" s="39"/>
      <c r="U10" s="39"/>
      <c r="V10" s="39"/>
      <c r="W10" s="39"/>
      <c r="X10" s="39"/>
      <c r="Y10" s="39"/>
      <c r="Z10" s="39"/>
      <c r="AA10" s="39"/>
      <c r="AB10" s="39"/>
      <c r="AC10" s="39"/>
      <c r="AD10" s="39"/>
      <c r="AE10" s="39"/>
      <c r="AF10" s="39"/>
    </row>
    <row r="11" spans="1:32" s="43" customFormat="1" ht="25.5" customHeight="1" thickBot="1" x14ac:dyDescent="0.25">
      <c r="A11" s="42"/>
      <c r="B11" s="47">
        <f>SUM(B9:B10)</f>
        <v>0</v>
      </c>
      <c r="C11" s="47">
        <f>SUM(C9:C10)</f>
        <v>0</v>
      </c>
      <c r="D11" s="83"/>
      <c r="E11" s="83"/>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row>
    <row r="12" spans="1:32" s="43" customFormat="1" ht="16.5" customHeight="1" x14ac:dyDescent="0.2">
      <c r="A12" s="91"/>
      <c r="B12" s="91"/>
      <c r="C12" s="39"/>
      <c r="D12" s="83"/>
      <c r="E12" s="83"/>
      <c r="F12" s="70"/>
      <c r="G12" s="70"/>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row>
    <row r="13" spans="1:32" s="43" customFormat="1" ht="13.5" thickBot="1" x14ac:dyDescent="0.25">
      <c r="A13" s="41"/>
      <c r="B13" s="42"/>
      <c r="C13" s="39"/>
      <c r="D13" s="42"/>
      <c r="E13" s="42"/>
      <c r="F13" s="39"/>
      <c r="G13" s="39"/>
      <c r="H13" s="71"/>
      <c r="I13" s="39"/>
      <c r="J13" s="39"/>
      <c r="K13" s="39"/>
      <c r="L13" s="39"/>
      <c r="M13" s="39"/>
      <c r="N13" s="39"/>
      <c r="O13" s="39"/>
      <c r="P13" s="39"/>
      <c r="Q13" s="39"/>
      <c r="R13" s="39"/>
      <c r="S13" s="39"/>
      <c r="T13" s="39"/>
      <c r="U13" s="39"/>
      <c r="V13" s="39"/>
      <c r="W13" s="39"/>
      <c r="X13" s="39"/>
      <c r="Y13" s="39"/>
      <c r="Z13" s="39"/>
      <c r="AA13" s="39"/>
      <c r="AB13" s="39"/>
      <c r="AC13" s="39"/>
      <c r="AD13" s="39"/>
      <c r="AE13" s="39"/>
      <c r="AF13" s="39"/>
    </row>
    <row r="14" spans="1:32" ht="56.25" customHeight="1" thickBot="1" x14ac:dyDescent="0.25">
      <c r="A14" s="45" t="s">
        <v>17</v>
      </c>
      <c r="B14" s="63">
        <f>IF(D7="",IF(A12="",VLOOKUP(B4&amp;B5&amp;B6,Zoekbereik,6,0),0),0)</f>
        <v>0</v>
      </c>
      <c r="C14" s="92" t="str">
        <f>IF(B14=0,"Het model is nog niet volledig ingevuld, of de investeringen bedragen minder dan het vereiste minimum. Het is daardoor niet mogelijk een subsidie te berekenen!","Vult u dit bedrag a.u.b. in bij de vraag in het E-loket over de hoogte van de aan te vragen subsidie")</f>
        <v>Het model is nog niet volledig ingevuld, of de investeringen bedragen minder dan het vereiste minimum. Het is daardoor niet mogelijk een subsidie te berekenen!</v>
      </c>
      <c r="D14" s="93"/>
      <c r="E14" s="93"/>
    </row>
    <row r="15" spans="1:32" ht="41.25" customHeight="1" x14ac:dyDescent="0.2">
      <c r="A15" s="90" t="str">
        <f>IF(B14&gt;0,"Let op!: Het kan zijn dat vanwege buiten gebruik stelling van bestaande activa, of vanwege andere voorwaaarden in de regeling, een correctie op deze grondslag en daarmee de subsidie moet worden toegepast.","")</f>
        <v/>
      </c>
      <c r="B15" s="91"/>
      <c r="C15" s="91"/>
      <c r="D15" s="48"/>
      <c r="E15" s="48"/>
    </row>
    <row r="16" spans="1:32" ht="13.5" thickBot="1" x14ac:dyDescent="0.25">
      <c r="A16" s="39"/>
      <c r="B16" s="39"/>
      <c r="C16" s="39"/>
      <c r="D16" s="39"/>
      <c r="E16" s="39"/>
    </row>
    <row r="17" spans="1:32" ht="39" thickBot="1" x14ac:dyDescent="0.25">
      <c r="A17" s="49" t="s">
        <v>36</v>
      </c>
      <c r="B17" s="50" t="s">
        <v>2</v>
      </c>
      <c r="C17" s="39"/>
      <c r="D17" s="39"/>
      <c r="E17" s="39"/>
    </row>
    <row r="18" spans="1:32" x14ac:dyDescent="0.2">
      <c r="A18" s="17"/>
      <c r="B18" s="25"/>
      <c r="C18" s="39"/>
      <c r="D18" s="39"/>
      <c r="E18" s="39"/>
    </row>
    <row r="19" spans="1:32" x14ac:dyDescent="0.2">
      <c r="A19" s="17"/>
      <c r="B19" s="26"/>
      <c r="C19" s="39"/>
      <c r="D19" s="39"/>
      <c r="E19" s="39"/>
    </row>
    <row r="20" spans="1:32" x14ac:dyDescent="0.2">
      <c r="A20" s="17"/>
      <c r="B20" s="26"/>
      <c r="C20" s="39"/>
      <c r="D20" s="39"/>
      <c r="E20" s="39"/>
    </row>
    <row r="21" spans="1:32" x14ac:dyDescent="0.2">
      <c r="A21" s="17"/>
      <c r="B21" s="26"/>
      <c r="C21" s="39"/>
      <c r="D21" s="39"/>
      <c r="E21" s="39"/>
    </row>
    <row r="22" spans="1:32" ht="13.5" thickBot="1" x14ac:dyDescent="0.25">
      <c r="A22" s="17"/>
      <c r="B22" s="27"/>
      <c r="C22" s="39"/>
      <c r="D22" s="39"/>
      <c r="E22" s="39"/>
    </row>
    <row r="23" spans="1:32" ht="13.5" thickBot="1" x14ac:dyDescent="0.25">
      <c r="A23" s="51" t="s">
        <v>3</v>
      </c>
      <c r="B23" s="52">
        <f>SUM(B18:B22)</f>
        <v>0</v>
      </c>
      <c r="C23" s="39"/>
      <c r="D23" s="39"/>
      <c r="E23" s="39"/>
    </row>
    <row r="24" spans="1:32" ht="13.5" thickBot="1" x14ac:dyDescent="0.25">
      <c r="C24" s="39"/>
      <c r="D24" s="39"/>
      <c r="E24" s="39"/>
    </row>
    <row r="25" spans="1:32" s="56" customFormat="1" ht="13.5" thickBot="1" x14ac:dyDescent="0.25">
      <c r="A25" s="53" t="s">
        <v>19</v>
      </c>
      <c r="B25" s="54"/>
      <c r="C25" s="39"/>
      <c r="D25" s="39"/>
      <c r="E25" s="39"/>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row>
    <row r="26" spans="1:32" ht="12.75" customHeight="1" x14ac:dyDescent="0.2">
      <c r="A26" s="32"/>
      <c r="B26" s="28"/>
      <c r="C26" s="39"/>
      <c r="D26" s="39"/>
      <c r="E26" s="39"/>
    </row>
    <row r="27" spans="1:32" ht="12.75" customHeight="1" x14ac:dyDescent="0.2">
      <c r="A27" s="30"/>
      <c r="B27" s="29"/>
      <c r="C27" s="39"/>
      <c r="D27" s="39"/>
      <c r="E27" s="39"/>
    </row>
    <row r="28" spans="1:32" ht="12.75" customHeight="1" x14ac:dyDescent="0.2">
      <c r="A28" s="30"/>
      <c r="B28" s="29"/>
      <c r="C28" s="39"/>
      <c r="D28" s="39"/>
      <c r="E28" s="39"/>
    </row>
    <row r="29" spans="1:32" ht="12.75" customHeight="1" x14ac:dyDescent="0.2">
      <c r="A29" s="30"/>
      <c r="B29" s="29"/>
      <c r="C29" s="39"/>
      <c r="D29" s="39"/>
      <c r="E29" s="39"/>
    </row>
    <row r="30" spans="1:32" ht="12.75" customHeight="1" x14ac:dyDescent="0.2">
      <c r="A30" s="30"/>
      <c r="B30" s="29"/>
      <c r="C30" s="39"/>
      <c r="D30" s="39"/>
      <c r="E30" s="39"/>
    </row>
    <row r="31" spans="1:32" ht="12.75" customHeight="1" x14ac:dyDescent="0.2">
      <c r="A31" s="30"/>
      <c r="B31" s="29"/>
      <c r="C31" s="39"/>
      <c r="D31" s="39"/>
      <c r="E31" s="39"/>
    </row>
    <row r="32" spans="1:32" ht="12.75" customHeight="1" thickBot="1" x14ac:dyDescent="0.25">
      <c r="A32" s="30"/>
      <c r="B32" s="29"/>
      <c r="C32" s="39"/>
      <c r="D32" s="39"/>
      <c r="E32" s="39"/>
    </row>
    <row r="33" spans="1:32" ht="13.5" thickBot="1" x14ac:dyDescent="0.25">
      <c r="A33" s="51" t="s">
        <v>3</v>
      </c>
      <c r="B33" s="57">
        <f>SUM(B26:B32)</f>
        <v>0</v>
      </c>
      <c r="C33" s="39"/>
      <c r="D33" s="39"/>
      <c r="E33" s="39"/>
    </row>
    <row r="34" spans="1:32" s="43" customFormat="1" ht="13.5" thickBot="1" x14ac:dyDescent="0.25">
      <c r="A34" s="58"/>
      <c r="B34" s="5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row>
    <row r="35" spans="1:32" s="43" customFormat="1" ht="13.5" thickBot="1" x14ac:dyDescent="0.25">
      <c r="A35" s="45" t="s">
        <v>4</v>
      </c>
      <c r="B35" s="57">
        <f>B33+B23+B14</f>
        <v>0</v>
      </c>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row>
    <row r="36" spans="1:32" ht="13.5" thickBot="1" x14ac:dyDescent="0.25">
      <c r="C36" s="39"/>
      <c r="D36" s="39"/>
      <c r="E36" s="39"/>
    </row>
    <row r="37" spans="1:32" ht="26.25" customHeight="1" thickBot="1" x14ac:dyDescent="0.25">
      <c r="A37" s="60" t="s">
        <v>18</v>
      </c>
      <c r="B37" s="57">
        <f>TotFin-B35</f>
        <v>0</v>
      </c>
      <c r="C37" s="81" t="str">
        <f>IF(B37&lt;&gt;0,IF(B14&lt;&gt;0,"De door uw opgegeven financiering inclusief de maximale subsidie is niet sluitend!",""),"U heeft het model volledig en sluitend ingevuld!")</f>
        <v>U heeft het model volledig en sluitend ingevuld!</v>
      </c>
      <c r="D37" s="82"/>
      <c r="E37" s="82"/>
    </row>
    <row r="38" spans="1:32" s="39" customFormat="1" x14ac:dyDescent="0.2"/>
    <row r="39" spans="1:32" s="39" customFormat="1" x14ac:dyDescent="0.2"/>
    <row r="40" spans="1:32" s="39" customFormat="1" x14ac:dyDescent="0.2"/>
    <row r="41" spans="1:32" s="39" customFormat="1" x14ac:dyDescent="0.2"/>
    <row r="42" spans="1:32" s="39" customFormat="1" x14ac:dyDescent="0.2"/>
    <row r="43" spans="1:32" s="39" customFormat="1" x14ac:dyDescent="0.2"/>
    <row r="44" spans="1:32" s="39" customFormat="1" x14ac:dyDescent="0.2"/>
    <row r="45" spans="1:32" s="39" customFormat="1" x14ac:dyDescent="0.2"/>
    <row r="46" spans="1:32" s="39" customFormat="1" x14ac:dyDescent="0.2"/>
    <row r="47" spans="1:32" s="39" customFormat="1" x14ac:dyDescent="0.2"/>
    <row r="48" spans="1:32" s="39" customFormat="1" x14ac:dyDescent="0.2"/>
    <row r="49" s="39" customFormat="1" x14ac:dyDescent="0.2"/>
    <row r="50" s="39" customFormat="1" x14ac:dyDescent="0.2"/>
    <row r="51" s="39" customFormat="1" x14ac:dyDescent="0.2"/>
    <row r="52" s="39" customFormat="1" x14ac:dyDescent="0.2"/>
    <row r="53" s="39" customFormat="1" x14ac:dyDescent="0.2"/>
    <row r="54" s="39" customFormat="1" x14ac:dyDescent="0.2"/>
    <row r="55" s="39" customFormat="1" x14ac:dyDescent="0.2"/>
    <row r="56" s="39" customFormat="1" x14ac:dyDescent="0.2"/>
    <row r="57" s="39" customFormat="1" x14ac:dyDescent="0.2"/>
    <row r="58" s="39" customFormat="1" x14ac:dyDescent="0.2"/>
    <row r="59" s="39" customFormat="1" x14ac:dyDescent="0.2"/>
    <row r="60" s="39" customFormat="1" x14ac:dyDescent="0.2"/>
    <row r="61" s="39" customFormat="1" x14ac:dyDescent="0.2"/>
    <row r="62" s="39" customFormat="1" x14ac:dyDescent="0.2"/>
    <row r="63" s="39" customFormat="1" x14ac:dyDescent="0.2"/>
    <row r="64" s="39" customFormat="1" x14ac:dyDescent="0.2"/>
    <row r="65" s="39" customFormat="1" x14ac:dyDescent="0.2"/>
    <row r="66" s="39" customFormat="1" x14ac:dyDescent="0.2"/>
    <row r="67" s="39" customFormat="1" x14ac:dyDescent="0.2"/>
    <row r="68" s="39" customFormat="1" x14ac:dyDescent="0.2"/>
    <row r="69" s="39" customFormat="1" x14ac:dyDescent="0.2"/>
    <row r="70" s="39" customFormat="1" x14ac:dyDescent="0.2"/>
    <row r="71" s="39" customFormat="1" x14ac:dyDescent="0.2"/>
    <row r="72" s="39" customFormat="1" x14ac:dyDescent="0.2"/>
    <row r="73" s="39" customFormat="1" x14ac:dyDescent="0.2"/>
    <row r="74" s="39" customFormat="1" x14ac:dyDescent="0.2"/>
    <row r="75" s="39" customFormat="1" x14ac:dyDescent="0.2"/>
    <row r="76" s="39" customFormat="1" x14ac:dyDescent="0.2"/>
    <row r="77" s="39" customFormat="1" x14ac:dyDescent="0.2"/>
    <row r="78" s="39" customFormat="1" x14ac:dyDescent="0.2"/>
    <row r="79" s="39" customFormat="1" x14ac:dyDescent="0.2"/>
    <row r="80" s="39" customFormat="1" x14ac:dyDescent="0.2"/>
    <row r="81" s="39" customFormat="1" x14ac:dyDescent="0.2"/>
    <row r="82" s="39" customFormat="1" x14ac:dyDescent="0.2"/>
    <row r="83" s="39" customFormat="1" x14ac:dyDescent="0.2"/>
    <row r="84" s="39" customFormat="1" x14ac:dyDescent="0.2"/>
    <row r="85" s="39" customFormat="1" x14ac:dyDescent="0.2"/>
    <row r="86" s="39" customFormat="1" x14ac:dyDescent="0.2"/>
    <row r="87" s="39" customFormat="1" x14ac:dyDescent="0.2"/>
    <row r="88" s="39" customFormat="1" x14ac:dyDescent="0.2"/>
    <row r="89" s="39" customFormat="1" x14ac:dyDescent="0.2"/>
    <row r="90" s="39" customFormat="1" x14ac:dyDescent="0.2"/>
    <row r="91" s="39" customFormat="1" x14ac:dyDescent="0.2"/>
    <row r="92" s="39" customFormat="1" x14ac:dyDescent="0.2"/>
    <row r="93" s="39" customFormat="1" x14ac:dyDescent="0.2"/>
    <row r="94" s="39" customFormat="1" x14ac:dyDescent="0.2"/>
    <row r="95" s="39" customFormat="1" x14ac:dyDescent="0.2"/>
    <row r="96" s="39" customFormat="1" x14ac:dyDescent="0.2"/>
    <row r="97" s="39" customFormat="1" x14ac:dyDescent="0.2"/>
    <row r="98" s="39" customFormat="1" x14ac:dyDescent="0.2"/>
    <row r="99" s="39" customFormat="1" x14ac:dyDescent="0.2"/>
    <row r="100" s="39" customFormat="1" x14ac:dyDescent="0.2"/>
    <row r="101" s="39" customFormat="1" x14ac:dyDescent="0.2"/>
    <row r="102" s="39" customFormat="1" x14ac:dyDescent="0.2"/>
    <row r="103" s="39" customFormat="1" x14ac:dyDescent="0.2"/>
    <row r="104" s="39" customFormat="1" x14ac:dyDescent="0.2"/>
    <row r="105" s="39" customFormat="1" x14ac:dyDescent="0.2"/>
    <row r="106" s="39" customFormat="1" x14ac:dyDescent="0.2"/>
    <row r="107" s="39" customFormat="1" x14ac:dyDescent="0.2"/>
    <row r="108" s="39" customFormat="1" x14ac:dyDescent="0.2"/>
    <row r="109" s="39" customFormat="1" x14ac:dyDescent="0.2"/>
    <row r="110" s="39" customFormat="1" x14ac:dyDescent="0.2"/>
    <row r="111" s="39" customFormat="1" x14ac:dyDescent="0.2"/>
    <row r="112" s="39" customFormat="1" x14ac:dyDescent="0.2"/>
    <row r="113" s="39" customFormat="1" x14ac:dyDescent="0.2"/>
    <row r="114" s="39" customFormat="1" x14ac:dyDescent="0.2"/>
    <row r="115" s="39" customFormat="1" x14ac:dyDescent="0.2"/>
    <row r="116" s="39" customFormat="1" x14ac:dyDescent="0.2"/>
    <row r="117" s="39" customFormat="1" x14ac:dyDescent="0.2"/>
    <row r="118" s="39" customFormat="1" x14ac:dyDescent="0.2"/>
    <row r="119" s="39" customFormat="1" x14ac:dyDescent="0.2"/>
    <row r="120" s="39" customFormat="1" x14ac:dyDescent="0.2"/>
    <row r="121" s="39" customFormat="1" x14ac:dyDescent="0.2"/>
    <row r="122" s="39" customFormat="1" x14ac:dyDescent="0.2"/>
    <row r="123" s="39" customFormat="1" x14ac:dyDescent="0.2"/>
    <row r="124" s="39" customFormat="1" x14ac:dyDescent="0.2"/>
    <row r="125" s="39" customFormat="1" x14ac:dyDescent="0.2"/>
    <row r="126" s="39" customFormat="1" x14ac:dyDescent="0.2"/>
    <row r="127" s="39" customFormat="1" x14ac:dyDescent="0.2"/>
    <row r="128" s="39" customFormat="1" x14ac:dyDescent="0.2"/>
    <row r="129" s="39" customFormat="1" x14ac:dyDescent="0.2"/>
    <row r="130" s="39" customFormat="1" x14ac:dyDescent="0.2"/>
    <row r="131" s="39" customFormat="1" x14ac:dyDescent="0.2"/>
    <row r="132" s="39" customFormat="1" x14ac:dyDescent="0.2"/>
    <row r="133" s="39" customFormat="1" x14ac:dyDescent="0.2"/>
    <row r="134" s="39" customFormat="1" x14ac:dyDescent="0.2"/>
  </sheetData>
  <sheetProtection algorithmName="SHA-512" hashValue="Y5HtcCLt59W1Uk5NGDOG9mSoJ64+/qeKyrhDPXQbgPGWUdBHgKe6PbsCkAZiIYFlm2M0c0sFe6+lFg9TlwiqRw==" saltValue="B9al5NvnxTRRkWUnYqakcg==" spinCount="100000" sheet="1" autoFilter="0" pivotTables="0"/>
  <mergeCells count="7">
    <mergeCell ref="C37:E37"/>
    <mergeCell ref="D7:E12"/>
    <mergeCell ref="A1:E1"/>
    <mergeCell ref="A2:E2"/>
    <mergeCell ref="A15:C15"/>
    <mergeCell ref="C14:E14"/>
    <mergeCell ref="A12:B12"/>
  </mergeCells>
  <conditionalFormatting sqref="C14:E14">
    <cfRule type="expression" dxfId="7" priority="10">
      <formula>IF(B14=0,TRUE,FALSE)</formula>
    </cfRule>
  </conditionalFormatting>
  <conditionalFormatting sqref="C37:E37">
    <cfRule type="expression" dxfId="6" priority="8">
      <formula>IF(B37=0,TRUE,FALSE)</formula>
    </cfRule>
    <cfRule type="expression" dxfId="5" priority="9">
      <formula>IF(B37&lt;&gt;0,TRUE,FALSE)</formula>
    </cfRule>
  </conditionalFormatting>
  <conditionalFormatting sqref="D7">
    <cfRule type="expression" dxfId="4" priority="18">
      <formula>IF(VLOOKUP(B4&amp;B5&amp;B6,Zoekbereik,4,0)&gt;$C$11,TRUE,FALSE)</formula>
    </cfRule>
  </conditionalFormatting>
  <conditionalFormatting sqref="A26">
    <cfRule type="expression" dxfId="3" priority="6">
      <formula>IF($B$26&lt;&gt;"",IF($A$26="",TRUE,FALSE),FALSE)</formula>
    </cfRule>
  </conditionalFormatting>
  <conditionalFormatting sqref="A27:A32">
    <cfRule type="expression" dxfId="2" priority="5">
      <formula>IF(B27&lt;&gt;"",IF(A27="",TRUE,FALSE),FALSE)</formula>
    </cfRule>
  </conditionalFormatting>
  <conditionalFormatting sqref="A18:A22">
    <cfRule type="expression" dxfId="1" priority="4">
      <formula>IF(B18&lt;&gt;"",IF(A18="",TRUE,FALSE),FALSE)</formula>
    </cfRule>
  </conditionalFormatting>
  <dataValidations xWindow="633" yWindow="352" count="5">
    <dataValidation type="list" allowBlank="1" showInputMessage="1" showErrorMessage="1" sqref="B4:C4" xr:uid="{5CDAD606-7F88-4D8C-BCDC-0458898FFACA}">
      <formula1>"Klein,Middel,Groot"</formula1>
    </dataValidation>
    <dataValidation type="list" allowBlank="1" showInputMessage="1" showErrorMessage="1" sqref="C5" xr:uid="{2917EF86-E8C1-4BB6-95B6-9817289EB978}">
      <formula1>"Steungebied,Werkingsgebied"</formula1>
    </dataValidation>
    <dataValidation type="list" allowBlank="1" showInputMessage="1" showErrorMessage="1" sqref="B6:C6" xr:uid="{B43CC5BC-8015-4096-928C-E8CD7AD7084F}">
      <formula1>"Ja,Nee"</formula1>
    </dataValidation>
    <dataValidation type="list" allowBlank="1" showInputMessage="1" showErrorMessage="1" sqref="A26:A32" xr:uid="{C88E71B8-E51E-4F75-83AF-2AF1ABA48B23}">
      <formula1>"Bestaande Reserves,Externe Financieringen,CashFlow"</formula1>
    </dataValidation>
    <dataValidation type="list" allowBlank="1" showInputMessage="1" showErrorMessage="1" promptTitle="Wat is het steungebied?" prompt="Het steungebied omvat de gehele gemeente Hoogeveen, Coevorden en Emmen, m.u.v.: Emmermeer; Oude Roswinkelstraat; Emmerschans, Centrum; Spoor; Angelso; Barger- (Es en Oosterveld); Rietlanden; Klazienaveen- (Noord en Zuid)" sqref="B5" xr:uid="{E1AAE621-1110-4B5D-AD23-C030CC6DA2C3}">
      <formula1>"Steungebied,Werkingsgebied"</formula1>
    </dataValidation>
  </dataValidations>
  <pageMargins left="0.7" right="0.7" top="0.75" bottom="0.75" header="0.3" footer="0.3"/>
  <pageSetup paperSize="9" scale="82" orientation="portrait" verticalDpi="0" r:id="rId1"/>
  <extLst>
    <ext xmlns:x14="http://schemas.microsoft.com/office/spreadsheetml/2009/9/main" uri="{78C0D931-6437-407d-A8EE-F0AAD7539E65}">
      <x14:conditionalFormattings>
        <x14:conditionalFormatting xmlns:xm="http://schemas.microsoft.com/office/excel/2006/main">
          <x14:cfRule type="expression" priority="7" id="{22A6759F-1457-48A2-9BA4-FD727D2EF452}">
            <xm:f>Investeringsbegroting!$F$27&lt;&gt;$B$11</xm:f>
            <x14:dxf>
              <font>
                <color theme="0"/>
              </font>
              <fill>
                <patternFill>
                  <bgColor rgb="FFFF0000"/>
                </patternFill>
              </fill>
            </x14:dxf>
          </x14:cfRule>
          <xm:sqref>C11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8673B-A0BA-4867-8F24-9AA238E2E113}">
  <sheetPr codeName="Blad2"/>
  <dimension ref="A1:O18"/>
  <sheetViews>
    <sheetView workbookViewId="0">
      <selection activeCell="J27" sqref="J27"/>
    </sheetView>
  </sheetViews>
  <sheetFormatPr defaultRowHeight="12.75" x14ac:dyDescent="0.2"/>
  <cols>
    <col min="5" max="5" width="9.42578125" bestFit="1" customWidth="1"/>
    <col min="6" max="6" width="12.85546875" bestFit="1" customWidth="1"/>
    <col min="7" max="7" width="15.5703125" customWidth="1"/>
    <col min="8" max="8" width="12.85546875" customWidth="1"/>
    <col min="9" max="9" width="12.28515625" customWidth="1"/>
    <col min="10" max="10" width="92.140625" customWidth="1"/>
    <col min="11" max="12" width="11.85546875" bestFit="1" customWidth="1"/>
    <col min="14" max="14" width="12.85546875" customWidth="1"/>
    <col min="15" max="15" width="12.85546875" bestFit="1" customWidth="1"/>
  </cols>
  <sheetData>
    <row r="1" spans="1:15" x14ac:dyDescent="0.2">
      <c r="A1" t="s">
        <v>20</v>
      </c>
      <c r="B1" t="s">
        <v>21</v>
      </c>
      <c r="C1" t="s">
        <v>22</v>
      </c>
      <c r="D1" t="s">
        <v>31</v>
      </c>
      <c r="E1" t="s">
        <v>28</v>
      </c>
      <c r="F1" t="s">
        <v>29</v>
      </c>
      <c r="G1" t="s">
        <v>35</v>
      </c>
      <c r="H1" t="s">
        <v>38</v>
      </c>
      <c r="I1" t="s">
        <v>30</v>
      </c>
      <c r="J1" t="s">
        <v>32</v>
      </c>
      <c r="K1" t="s">
        <v>27</v>
      </c>
      <c r="L1" t="s">
        <v>51</v>
      </c>
      <c r="N1" s="74">
        <f>H4</f>
        <v>0</v>
      </c>
      <c r="O1" t="s">
        <v>48</v>
      </c>
    </row>
    <row r="2" spans="1:15" x14ac:dyDescent="0.2">
      <c r="A2" t="s">
        <v>23</v>
      </c>
      <c r="B2" t="s">
        <v>33</v>
      </c>
      <c r="C2" t="s">
        <v>24</v>
      </c>
      <c r="D2" t="str">
        <f>A2&amp;B2&amp;C2</f>
        <v>KleinSteungebiedNee</v>
      </c>
      <c r="E2" s="24">
        <v>0.3</v>
      </c>
      <c r="F2" s="23">
        <v>500000</v>
      </c>
      <c r="G2" s="23">
        <v>350000</v>
      </c>
      <c r="H2" s="23">
        <f t="shared" ref="H2:H7" si="0">(50%*Geb)+DBU</f>
        <v>0</v>
      </c>
      <c r="I2" s="23">
        <f t="shared" ref="I2:I7" si="1">MIN(((50%*Geb)+DBU)*E2,F2)</f>
        <v>0</v>
      </c>
      <c r="J2" t="str">
        <f>IF(H2&lt;G2,"De minimale subsidiabele investeringen bedragen voor kleine ondernemingen tenminste € 350.000,-- !","")</f>
        <v>De minimale subsidiabele investeringen bedragen voor kleine ondernemingen tenminste € 350.000,-- !</v>
      </c>
      <c r="K2" t="s">
        <v>49</v>
      </c>
      <c r="L2" t="s">
        <v>50</v>
      </c>
    </row>
    <row r="3" spans="1:15" x14ac:dyDescent="0.2">
      <c r="A3" t="s">
        <v>26</v>
      </c>
      <c r="B3" t="s">
        <v>33</v>
      </c>
      <c r="C3" t="s">
        <v>24</v>
      </c>
      <c r="D3" t="str">
        <f t="shared" ref="D3:D13" si="2">A3&amp;B3&amp;C3</f>
        <v>MiddelSteungebiedNee</v>
      </c>
      <c r="E3" s="24">
        <v>0.2</v>
      </c>
      <c r="F3" s="23">
        <v>500000</v>
      </c>
      <c r="G3" s="23">
        <v>500000</v>
      </c>
      <c r="H3" s="23">
        <f t="shared" si="0"/>
        <v>0</v>
      </c>
      <c r="I3" s="23">
        <f t="shared" si="1"/>
        <v>0</v>
      </c>
      <c r="J3" t="str">
        <f>IF(H3&lt;G3,"De minimale subsidiabele investeringen bedragen voor middelgrote ondernemingen tenminste € 500.000,-- !","")</f>
        <v>De minimale subsidiabele investeringen bedragen voor middelgrote ondernemingen tenminste € 500.000,-- !</v>
      </c>
      <c r="K3" s="74">
        <v>0</v>
      </c>
      <c r="L3" s="74">
        <v>1000000</v>
      </c>
      <c r="M3" s="72">
        <v>0.1</v>
      </c>
      <c r="N3" s="74">
        <f>$N$1</f>
        <v>0</v>
      </c>
      <c r="O3" s="74">
        <f>IF(N3&gt;0,MIN(M3*N3,100000),0)</f>
        <v>0</v>
      </c>
    </row>
    <row r="4" spans="1:15" x14ac:dyDescent="0.2">
      <c r="A4" t="s">
        <v>27</v>
      </c>
      <c r="B4" t="s">
        <v>33</v>
      </c>
      <c r="C4" t="s">
        <v>24</v>
      </c>
      <c r="D4" t="str">
        <f t="shared" si="2"/>
        <v>GrootSteungebiedNee</v>
      </c>
      <c r="E4" s="24" t="b">
        <f>IF(TotSubs&gt;1000000,IF(TotSubs&lt;=2000000,7.5%,IF(TotSubs&gt;2000000,IF(TotSubs&lt;=4000000,5%,2.5%))))</f>
        <v>0</v>
      </c>
      <c r="F4" s="23" t="b">
        <f>IF(TotSubs&gt;1000000,IF(TotSubs&lt;=2000000,175000,IF(TotSubs&gt;2000000,IF(TotSubs&lt;=4000000,275000,400000))))</f>
        <v>0</v>
      </c>
      <c r="G4" s="23">
        <v>1000000</v>
      </c>
      <c r="H4" s="23">
        <f>(50%*Geb)+DBU</f>
        <v>0</v>
      </c>
      <c r="I4" s="23">
        <f>O8</f>
        <v>0</v>
      </c>
      <c r="J4" t="str">
        <f>IF(H4&lt;G4,"De minimale subsidiabele investeringen bedragen voor grote ondernemingen tenminste € 1.000.000,-- !","")</f>
        <v>De minimale subsidiabele investeringen bedragen voor grote ondernemingen tenminste € 1.000.000,-- !</v>
      </c>
      <c r="K4" s="74">
        <v>1000001</v>
      </c>
      <c r="L4" s="74">
        <v>2000000</v>
      </c>
      <c r="M4" s="73">
        <v>7.4999999999999997E-2</v>
      </c>
      <c r="N4" s="74">
        <f>$N$1-L3</f>
        <v>-1000000</v>
      </c>
      <c r="O4" s="74">
        <f>IF(N4&gt;0,MIN(M4*N4,75000),0)</f>
        <v>0</v>
      </c>
    </row>
    <row r="5" spans="1:15" x14ac:dyDescent="0.2">
      <c r="A5" t="s">
        <v>23</v>
      </c>
      <c r="B5" t="s">
        <v>34</v>
      </c>
      <c r="C5" t="s">
        <v>24</v>
      </c>
      <c r="D5" t="str">
        <f t="shared" si="2"/>
        <v>KleinWerkingsgebiedNee</v>
      </c>
      <c r="E5" s="24">
        <v>0.2</v>
      </c>
      <c r="F5" s="23">
        <v>500000</v>
      </c>
      <c r="G5" s="23">
        <v>350000</v>
      </c>
      <c r="H5" s="23">
        <f t="shared" si="0"/>
        <v>0</v>
      </c>
      <c r="I5" s="23">
        <f t="shared" si="1"/>
        <v>0</v>
      </c>
      <c r="J5" t="str">
        <f>IF(H5&lt;G5,"De minimale subsidiabele investeringen bedragen voor kleine ondernemingen tenminste € 350.000,-- !","")</f>
        <v>De minimale subsidiabele investeringen bedragen voor kleine ondernemingen tenminste € 350.000,-- !</v>
      </c>
      <c r="K5" s="74">
        <v>2000001</v>
      </c>
      <c r="L5" s="74">
        <v>4000000</v>
      </c>
      <c r="M5" s="72">
        <v>0.05</v>
      </c>
      <c r="N5" s="74">
        <f>$N$1-L4</f>
        <v>-2000000</v>
      </c>
      <c r="O5" s="74">
        <f>IF(N5&gt;0,MIN(M5*N5,100000),0)</f>
        <v>0</v>
      </c>
    </row>
    <row r="6" spans="1:15" x14ac:dyDescent="0.2">
      <c r="A6" t="s">
        <v>26</v>
      </c>
      <c r="B6" t="s">
        <v>34</v>
      </c>
      <c r="C6" t="s">
        <v>24</v>
      </c>
      <c r="D6" t="str">
        <f t="shared" si="2"/>
        <v>MiddelWerkingsgebiedNee</v>
      </c>
      <c r="E6" s="24">
        <v>0.1</v>
      </c>
      <c r="F6" s="23">
        <v>500000</v>
      </c>
      <c r="G6" s="23">
        <v>500000</v>
      </c>
      <c r="H6" s="23">
        <f t="shared" si="0"/>
        <v>0</v>
      </c>
      <c r="I6" s="23">
        <f t="shared" si="1"/>
        <v>0</v>
      </c>
      <c r="J6" t="str">
        <f>IF(H6&lt;G6,"De minimale subsidiabele investeringen bedragen voor middelgrote ondernemingen tenminste € 500.000,-- !","")</f>
        <v>De minimale subsidiabele investeringen bedragen voor middelgrote ondernemingen tenminste € 500.000,-- !</v>
      </c>
      <c r="K6" s="74">
        <v>4000001</v>
      </c>
      <c r="L6" s="74"/>
      <c r="M6" s="73">
        <v>2.5000000000000001E-2</v>
      </c>
      <c r="N6" s="74">
        <f>$N$1-L5</f>
        <v>-4000000</v>
      </c>
      <c r="O6" s="74">
        <f>IF(N6&gt;0,MIN(M6*N6,125000),0)</f>
        <v>0</v>
      </c>
    </row>
    <row r="7" spans="1:15" x14ac:dyDescent="0.2">
      <c r="A7" t="s">
        <v>27</v>
      </c>
      <c r="B7" t="s">
        <v>34</v>
      </c>
      <c r="C7" t="s">
        <v>24</v>
      </c>
      <c r="D7" t="str">
        <f t="shared" si="2"/>
        <v>GrootWerkingsgebiedNee</v>
      </c>
      <c r="E7" s="24">
        <f>IF(TotSubs&lt;=1000000,10%,IF(TotSubs&gt;1000000,IF(TotSubs&lt;=2000000,7.5%,5%),""))</f>
        <v>0.1</v>
      </c>
      <c r="F7" s="23">
        <v>0</v>
      </c>
      <c r="G7" s="23">
        <v>2000000000</v>
      </c>
      <c r="H7" s="23">
        <f t="shared" si="0"/>
        <v>0</v>
      </c>
      <c r="I7" s="23">
        <f t="shared" si="1"/>
        <v>0</v>
      </c>
      <c r="J7" t="s">
        <v>37</v>
      </c>
    </row>
    <row r="8" spans="1:15" x14ac:dyDescent="0.2">
      <c r="A8" t="s">
        <v>23</v>
      </c>
      <c r="B8" t="s">
        <v>33</v>
      </c>
      <c r="C8" t="s">
        <v>25</v>
      </c>
      <c r="D8" t="str">
        <f t="shared" si="2"/>
        <v>KleinSteungebiedJa</v>
      </c>
      <c r="E8" s="24">
        <v>0.3</v>
      </c>
      <c r="F8" s="23">
        <v>500000</v>
      </c>
      <c r="G8" s="23">
        <v>350000</v>
      </c>
      <c r="H8" s="23">
        <f t="shared" ref="H8:H13" si="3">(75%*Geb)+DBU</f>
        <v>0</v>
      </c>
      <c r="I8" s="23">
        <f t="shared" ref="I8:I13" si="4">MIN(((75%*Geb)+DBU)*E8,F8)</f>
        <v>0</v>
      </c>
      <c r="J8" t="str">
        <f>IF(H8&lt;G8,"De minimale subsidiabele investeringen bedragen voor kleine ondernemingen tenminste € 350.000,-- !","")</f>
        <v>De minimale subsidiabele investeringen bedragen voor kleine ondernemingen tenminste € 350.000,-- !</v>
      </c>
      <c r="O8" s="74">
        <f>SUM(O3:O7)</f>
        <v>0</v>
      </c>
    </row>
    <row r="9" spans="1:15" x14ac:dyDescent="0.2">
      <c r="A9" t="s">
        <v>26</v>
      </c>
      <c r="B9" t="s">
        <v>33</v>
      </c>
      <c r="C9" t="s">
        <v>25</v>
      </c>
      <c r="D9" t="str">
        <f t="shared" si="2"/>
        <v>MiddelSteungebiedJa</v>
      </c>
      <c r="E9" s="24">
        <v>0.2</v>
      </c>
      <c r="F9" s="23">
        <v>500000</v>
      </c>
      <c r="G9" s="23">
        <v>500000</v>
      </c>
      <c r="H9" s="23">
        <f t="shared" si="3"/>
        <v>0</v>
      </c>
      <c r="I9" s="23">
        <f t="shared" si="4"/>
        <v>0</v>
      </c>
      <c r="J9" t="str">
        <f>IF(H9&lt;G9,"De minimale subsidiabele investeringen bedragen voor middelgrote ondernemingen tenminste € 500.000,-- !","")</f>
        <v>De minimale subsidiabele investeringen bedragen voor middelgrote ondernemingen tenminste € 500.000,-- !</v>
      </c>
    </row>
    <row r="10" spans="1:15" x14ac:dyDescent="0.2">
      <c r="A10" t="s">
        <v>27</v>
      </c>
      <c r="B10" t="s">
        <v>33</v>
      </c>
      <c r="C10" t="s">
        <v>25</v>
      </c>
      <c r="D10" t="str">
        <f t="shared" si="2"/>
        <v>GrootSteungebiedJa</v>
      </c>
      <c r="E10" s="24" t="b">
        <f>IF(TotSubs&gt;1000000,IF(TotSubs&lt;=2000000,7.5%,IF(TotSubs&gt;2000000,IF(TotSubs&lt;=4000000,5%,2.5%))))</f>
        <v>0</v>
      </c>
      <c r="F10" s="23" t="b">
        <f>IF(TotSubs&gt;1000000,IF(TotSubs&lt;=2000000,175000,IF(TotSubs&gt;2000000,IF(TotSubs&lt;=4000000,275000,400000))))</f>
        <v>0</v>
      </c>
      <c r="G10" s="23">
        <v>1000000</v>
      </c>
      <c r="H10" s="23">
        <f t="shared" si="3"/>
        <v>0</v>
      </c>
      <c r="I10" s="23">
        <f>O18</f>
        <v>0</v>
      </c>
      <c r="J10" t="str">
        <f>IF(H10&lt;G10,"De minimale subsidiabele investeringen bedragen voor grote ondernemingen tenminste € 1.000.000,-- !","")</f>
        <v>De minimale subsidiabele investeringen bedragen voor grote ondernemingen tenminste € 1.000.000,-- !</v>
      </c>
    </row>
    <row r="11" spans="1:15" x14ac:dyDescent="0.2">
      <c r="A11" t="s">
        <v>23</v>
      </c>
      <c r="B11" t="s">
        <v>34</v>
      </c>
      <c r="C11" t="s">
        <v>25</v>
      </c>
      <c r="D11" t="str">
        <f t="shared" si="2"/>
        <v>KleinWerkingsgebiedJa</v>
      </c>
      <c r="E11" s="24">
        <v>0.2</v>
      </c>
      <c r="F11" s="23">
        <v>500000</v>
      </c>
      <c r="G11" s="23">
        <v>350000</v>
      </c>
      <c r="H11" s="23">
        <f t="shared" si="3"/>
        <v>0</v>
      </c>
      <c r="I11" s="23">
        <f t="shared" si="4"/>
        <v>0</v>
      </c>
      <c r="J11" t="str">
        <f>IF(H11&lt;G11,"De minimale subsidiabele investeringen bedragen voor kleine ondernemingen tenminste € 350.000,-- !","")</f>
        <v>De minimale subsidiabele investeringen bedragen voor kleine ondernemingen tenminste € 350.000,-- !</v>
      </c>
      <c r="K11" t="s">
        <v>27</v>
      </c>
      <c r="L11" t="s">
        <v>52</v>
      </c>
      <c r="N11" s="74">
        <f>H10</f>
        <v>0</v>
      </c>
      <c r="O11" t="s">
        <v>48</v>
      </c>
    </row>
    <row r="12" spans="1:15" x14ac:dyDescent="0.2">
      <c r="A12" t="s">
        <v>26</v>
      </c>
      <c r="B12" t="s">
        <v>34</v>
      </c>
      <c r="C12" t="s">
        <v>25</v>
      </c>
      <c r="D12" t="str">
        <f t="shared" si="2"/>
        <v>MiddelWerkingsgebiedJa</v>
      </c>
      <c r="E12" s="24">
        <v>0.1</v>
      </c>
      <c r="F12" s="23">
        <v>500000</v>
      </c>
      <c r="G12" s="23">
        <v>500000</v>
      </c>
      <c r="H12" s="23">
        <f t="shared" si="3"/>
        <v>0</v>
      </c>
      <c r="I12" s="23">
        <f t="shared" si="4"/>
        <v>0</v>
      </c>
      <c r="J12" t="str">
        <f>IF(H12&lt;G12,"De minimale subsidiabele investeringen bedragen voor middelgrote ondernemingen tenminste € 500.000,-- !","")</f>
        <v>De minimale subsidiabele investeringen bedragen voor middelgrote ondernemingen tenminste € 500.000,-- !</v>
      </c>
      <c r="K12" t="s">
        <v>49</v>
      </c>
      <c r="L12" t="s">
        <v>50</v>
      </c>
    </row>
    <row r="13" spans="1:15" x14ac:dyDescent="0.2">
      <c r="A13" t="s">
        <v>27</v>
      </c>
      <c r="B13" t="s">
        <v>34</v>
      </c>
      <c r="C13" t="s">
        <v>25</v>
      </c>
      <c r="D13" t="str">
        <f t="shared" si="2"/>
        <v>GrootWerkingsgebiedJa</v>
      </c>
      <c r="E13" s="24">
        <f>IF(TotSubs&lt;=1000000,10%,IF(TotSubs&gt;1000000,IF(TotSubs&lt;=2000000,7.5%,5%),""))</f>
        <v>0.1</v>
      </c>
      <c r="F13" s="23">
        <v>0</v>
      </c>
      <c r="G13" s="23">
        <v>2000000000</v>
      </c>
      <c r="H13" s="23">
        <f t="shared" si="3"/>
        <v>0</v>
      </c>
      <c r="I13" s="23">
        <f t="shared" si="4"/>
        <v>0</v>
      </c>
      <c r="J13" t="s">
        <v>37</v>
      </c>
      <c r="K13" s="74">
        <v>0</v>
      </c>
      <c r="L13" s="74">
        <v>1000000</v>
      </c>
      <c r="M13" s="72">
        <v>0.1</v>
      </c>
      <c r="N13" s="74">
        <f>$N$11</f>
        <v>0</v>
      </c>
      <c r="O13" s="74">
        <f>IF(N13&gt;0,MIN(M13*N13,100000),0)</f>
        <v>0</v>
      </c>
    </row>
    <row r="14" spans="1:15" x14ac:dyDescent="0.2">
      <c r="K14" s="74">
        <v>1000001</v>
      </c>
      <c r="L14" s="74">
        <v>2000000</v>
      </c>
      <c r="M14" s="73">
        <v>7.4999999999999997E-2</v>
      </c>
      <c r="N14" s="74">
        <f>$N$11-L13</f>
        <v>-1000000</v>
      </c>
      <c r="O14" s="74">
        <f>IF(N14&gt;0,MIN(M14*N14,75000),0)</f>
        <v>0</v>
      </c>
    </row>
    <row r="15" spans="1:15" x14ac:dyDescent="0.2">
      <c r="K15" s="74">
        <v>2000001</v>
      </c>
      <c r="L15" s="74">
        <v>4000000</v>
      </c>
      <c r="M15" s="72">
        <v>0.05</v>
      </c>
      <c r="N15" s="74">
        <f>$N$11-L14</f>
        <v>-2000000</v>
      </c>
      <c r="O15" s="74">
        <f>IF(N15&gt;0,MIN(M15*N15,100000),0)</f>
        <v>0</v>
      </c>
    </row>
    <row r="16" spans="1:15" x14ac:dyDescent="0.2">
      <c r="K16" s="74">
        <v>4000001</v>
      </c>
      <c r="L16" s="74"/>
      <c r="M16" s="73">
        <v>2.5000000000000001E-2</v>
      </c>
      <c r="N16" s="74">
        <f>$N$11-L15</f>
        <v>-4000000</v>
      </c>
      <c r="O16" s="74">
        <f>IF(N16&gt;0,MIN(M16*N16,125000),0)</f>
        <v>0</v>
      </c>
    </row>
    <row r="18" spans="15:15" x14ac:dyDescent="0.2">
      <c r="O18" s="74">
        <f>SUM(O13:O17)</f>
        <v>0</v>
      </c>
    </row>
  </sheetData>
  <sheetProtection algorithmName="SHA-512" hashValue="W0EnABUrC8x+Kq/iKn2qrFIhFbyZxu7L5lSf5ZcusxQZXG8bky0B0RNgDnDJt9JGkY1Qu6MmJl7WfEYdoSNeQw==" saltValue="dinPjWkOTszkNCPjaocNzw=="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c2029dec-8b0d-4d68-80c4-6be424f3e982" ContentTypeId="0x0101009E8CEED16802CC4F8ED1342A0056B68501" PreviousValue="false"/>
</file>

<file path=customXml/item2.xml><?xml version="1.0" encoding="utf-8"?>
<ct:contentTypeSchema xmlns:ct="http://schemas.microsoft.com/office/2006/metadata/contentType" xmlns:ma="http://schemas.microsoft.com/office/2006/metadata/properties/metaAttributes" ct:_="" ma:_="" ma:contentTypeName="Subsidiedocument" ma:contentTypeID="0x0101009E8CEED16802CC4F8ED1342A0056B68501006AB5C9201E622947BA4FA77E58EBCE2A" ma:contentTypeVersion="20" ma:contentTypeDescription="" ma:contentTypeScope="" ma:versionID="3a6c3c6ecc10f2e05b490d2bd835afac">
  <xsd:schema xmlns:xsd="http://www.w3.org/2001/XMLSchema" xmlns:xs="http://www.w3.org/2001/XMLSchema" xmlns:p="http://schemas.microsoft.com/office/2006/metadata/properties" xmlns:ns2="53488529-b61a-446c-bc3c-940c1e2fbf47" targetNamespace="http://schemas.microsoft.com/office/2006/metadata/properties" ma:root="true" ma:fieldsID="d4767adb4485ffe84678b78a75a8fd11" ns2:_="">
    <xsd:import namespace="53488529-b61a-446c-bc3c-940c1e2fbf47"/>
    <xsd:element name="properties">
      <xsd:complexType>
        <xsd:sequence>
          <xsd:element name="documentManagement">
            <xsd:complexType>
              <xsd:all>
                <xsd:element ref="ns2:TaxCatchAll" minOccurs="0"/>
                <xsd:element ref="ns2:TaxCatchAllLabel" minOccurs="0"/>
                <xsd:element ref="ns2:jdeaeee2a27a4227857fe6174fcbfe79" minOccurs="0"/>
                <xsd:element ref="ns2:j53259277a43494f82918618caf93461" minOccurs="0"/>
                <xsd:element ref="ns2:k0689abb9d694bdeabb80b21188484db" minOccurs="0"/>
                <xsd:element ref="ns2:j9b3dc42da334a629bf168d90113e40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3488529-b61a-446c-bc3c-940c1e2fbf47"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7a727c27-d40e-4e14-bf34-e5092ca84208}" ma:internalName="TaxCatchAll" ma:showField="CatchAllData" ma:web="3b425e72-3b13-4f1f-a35b-bdc466a72742">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7a727c27-d40e-4e14-bf34-e5092ca84208}" ma:internalName="TaxCatchAllLabel" ma:readOnly="true" ma:showField="CatchAllDataLabel" ma:web="3b425e72-3b13-4f1f-a35b-bdc466a72742">
      <xsd:complexType>
        <xsd:complexContent>
          <xsd:extension base="dms:MultiChoiceLookup">
            <xsd:sequence>
              <xsd:element name="Value" type="dms:Lookup" maxOccurs="unbounded" minOccurs="0" nillable="true"/>
            </xsd:sequence>
          </xsd:extension>
        </xsd:complexContent>
      </xsd:complexType>
    </xsd:element>
    <xsd:element name="jdeaeee2a27a4227857fe6174fcbfe79" ma:index="10" nillable="true" ma:taxonomy="true" ma:internalName="jdeaeee2a27a4227857fe6174fcbfe79" ma:taxonomyFieldName="Organisatie" ma:displayName="Onderdeel" ma:default="" ma:fieldId="{3deaeee2-a27a-4227-857f-e6174fcbfe79}" ma:sspId="c2029dec-8b0d-4d68-80c4-6be424f3e982" ma:termSetId="806b8c66-6cc3-438a-93f3-9fca5b08b348" ma:anchorId="4a409150-8793-4839-83e4-0f0e867afbad" ma:open="false" ma:isKeyword="false">
      <xsd:complexType>
        <xsd:sequence>
          <xsd:element ref="pc:Terms" minOccurs="0" maxOccurs="1"/>
        </xsd:sequence>
      </xsd:complexType>
    </xsd:element>
    <xsd:element name="j53259277a43494f82918618caf93461" ma:index="12" nillable="true" ma:taxonomy="true" ma:internalName="j53259277a43494f82918618caf93461" ma:taxonomyFieldName="Documenttype" ma:displayName="Documenttype" ma:default="" ma:fieldId="{35325927-7a43-494f-8291-8618caf93461}" ma:sspId="c2029dec-8b0d-4d68-80c4-6be424f3e982" ma:termSetId="bc34b189-e780-4b5a-b058-2a4c4e6fedd2" ma:anchorId="525bb721-7e3f-4326-bab9-66b61a94adcc" ma:open="false" ma:isKeyword="false">
      <xsd:complexType>
        <xsd:sequence>
          <xsd:element ref="pc:Terms" minOccurs="0" maxOccurs="1"/>
        </xsd:sequence>
      </xsd:complexType>
    </xsd:element>
    <xsd:element name="k0689abb9d694bdeabb80b21188484db" ma:index="15" nillable="true" ma:taxonomy="true" ma:internalName="k0689abb9d694bdeabb80b21188484db" ma:taxonomyFieldName="Regelingtype" ma:displayName="Regelingtype" ma:default="" ma:fieldId="{40689abb-9d69-4bde-abb8-0b21188484db}" ma:sspId="c2029dec-8b0d-4d68-80c4-6be424f3e982" ma:termSetId="ba68c7eb-e3ec-4122-99c1-9480183fa4a1" ma:anchorId="2c5b4347-29a6-487d-be0f-28a46399f45a" ma:open="false" ma:isKeyword="false">
      <xsd:complexType>
        <xsd:sequence>
          <xsd:element ref="pc:Terms" minOccurs="0" maxOccurs="1"/>
        </xsd:sequence>
      </xsd:complexType>
    </xsd:element>
    <xsd:element name="j9b3dc42da334a629bf168d90113e40a" ma:index="17" nillable="true" ma:taxonomy="true" ma:internalName="j9b3dc42da334a629bf168d90113e40a" ma:taxonomyFieldName="Subsidieregeling" ma:displayName="Subsidieregeling" ma:default="" ma:fieldId="{39b3dc42-da33-4a62-9bf1-68d90113e40a}" ma:taxonomyMulti="true" ma:sspId="c2029dec-8b0d-4d68-80c4-6be424f3e982" ma:termSetId="ba68c7eb-e3ec-4122-99c1-9480183fa4a1" ma:anchorId="8f06a0c4-2752-48b7-8eb5-6a318e1eab26"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53488529-b61a-446c-bc3c-940c1e2fbf47">
      <Value>23</Value>
      <Value>94</Value>
    </TaxCatchAll>
    <jdeaeee2a27a4227857fe6174fcbfe79 xmlns="53488529-b61a-446c-bc3c-940c1e2fbf47">
      <Terms xmlns="http://schemas.microsoft.com/office/infopath/2007/PartnerControls">
        <TermInfo xmlns="http://schemas.microsoft.com/office/infopath/2007/PartnerControls">
          <TermName xmlns="http://schemas.microsoft.com/office/infopath/2007/PartnerControls">Ondernemersregelingen</TermName>
          <TermId xmlns="http://schemas.microsoft.com/office/infopath/2007/PartnerControls">3a25a533-f2a1-49f8-b526-dcfd59a70252</TermId>
        </TermInfo>
      </Terms>
    </jdeaeee2a27a4227857fe6174fcbfe79>
    <j53259277a43494f82918618caf93461 xmlns="53488529-b61a-446c-bc3c-940c1e2fbf47">
      <Terms xmlns="http://schemas.microsoft.com/office/infopath/2007/PartnerControls"/>
    </j53259277a43494f82918618caf93461>
    <j9b3dc42da334a629bf168d90113e40a xmlns="53488529-b61a-446c-bc3c-940c1e2fbf47">
      <Terms xmlns="http://schemas.microsoft.com/office/infopath/2007/PartnerControls"/>
    </j9b3dc42da334a629bf168d90113e40a>
    <k0689abb9d694bdeabb80b21188484db xmlns="53488529-b61a-446c-bc3c-940c1e2fbf47">
      <Terms xmlns="http://schemas.microsoft.com/office/infopath/2007/PartnerControls">
        <TermInfo xmlns="http://schemas.microsoft.com/office/infopath/2007/PartnerControls">
          <TermName xmlns="http://schemas.microsoft.com/office/infopath/2007/PartnerControls">VvW</TermName>
          <TermId xmlns="http://schemas.microsoft.com/office/infopath/2007/PartnerControls">153c6a34-03a4-4425-930c-ab1c77c22e09</TermId>
        </TermInfo>
      </Terms>
    </k0689abb9d694bdeabb80b21188484db>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7E7D68-4743-4EAB-93E6-9A7B0D1D666E}">
  <ds:schemaRefs>
    <ds:schemaRef ds:uri="Microsoft.SharePoint.Taxonomy.ContentTypeSync"/>
  </ds:schemaRefs>
</ds:datastoreItem>
</file>

<file path=customXml/itemProps2.xml><?xml version="1.0" encoding="utf-8"?>
<ds:datastoreItem xmlns:ds="http://schemas.openxmlformats.org/officeDocument/2006/customXml" ds:itemID="{FC2680E3-B374-424C-84B1-8B5DECCB1E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3488529-b61a-446c-bc3c-940c1e2fbf4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BEA5922-2B6B-4E92-A52D-0DEECFA3E4E9}">
  <ds:schemaRefs>
    <ds:schemaRef ds:uri="53488529-b61a-446c-bc3c-940c1e2fbf47"/>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4.xml><?xml version="1.0" encoding="utf-8"?>
<ds:datastoreItem xmlns:ds="http://schemas.openxmlformats.org/officeDocument/2006/customXml" ds:itemID="{B672CD1F-199C-4C96-9F68-2134DDD85F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4</vt:i4>
      </vt:variant>
      <vt:variant>
        <vt:lpstr>Benoemde bereiken</vt:lpstr>
      </vt:variant>
      <vt:variant>
        <vt:i4>10</vt:i4>
      </vt:variant>
    </vt:vector>
  </HeadingPairs>
  <TitlesOfParts>
    <vt:vector size="14" baseType="lpstr">
      <vt:lpstr>Informatie</vt:lpstr>
      <vt:lpstr>Investeringsbegroting</vt:lpstr>
      <vt:lpstr>Financieringsplan</vt:lpstr>
      <vt:lpstr>Beslisboom</vt:lpstr>
      <vt:lpstr>Informatie!Afdrukbereik</vt:lpstr>
      <vt:lpstr>Investeringsbegroting!Afdrukbereik</vt:lpstr>
      <vt:lpstr>DBU</vt:lpstr>
      <vt:lpstr>Geb</vt:lpstr>
      <vt:lpstr>Investering</vt:lpstr>
      <vt:lpstr>Totaal</vt:lpstr>
      <vt:lpstr>TotFin</vt:lpstr>
      <vt:lpstr>TotSubs</vt:lpstr>
      <vt:lpstr>Type</vt:lpstr>
      <vt:lpstr>Zoekbereik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Christa Zuidersma | SNN</dc:creator>
  <cp:lastModifiedBy>Christa Zuidersma | SNN</cp:lastModifiedBy>
  <cp:lastPrinted>2014-10-08T12:10:06Z</cp:lastPrinted>
  <dcterms:created xsi:type="dcterms:W3CDTF">2013-05-31T13:25:20Z</dcterms:created>
  <dcterms:modified xsi:type="dcterms:W3CDTF">2018-06-08T09:54:34Z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0x0101009E8CEED16802CC4F8ED1342A0056B68501006AB5C9201E622947BA4FA77E58EBCE2A</vt:lpwstr>
  </property>
  <property fmtid="{D5CDD505-2E9C-101B-9397-08002B2CF9AE}" pid="3" name="Subsidieregeling">
    <vt:lpwstr/>
  </property>
  <property fmtid="{D5CDD505-2E9C-101B-9397-08002B2CF9AE}" pid="4" name="Organisatie">
    <vt:lpwstr>23;#Ondernemersregelingen|3a25a533-f2a1-49f8-b526-dcfd59a70252</vt:lpwstr>
  </property>
  <property fmtid="{D5CDD505-2E9C-101B-9397-08002B2CF9AE}" pid="5" name="Regelingtype">
    <vt:lpwstr>94;#VvW|153c6a34-03a4-4425-930c-ab1c77c22e09</vt:lpwstr>
  </property>
  <property fmtid="{D5CDD505-2E9C-101B-9397-08002B2CF9AE}" pid="6" name="Documenttype">
    <vt:lpwstr/>
  </property>
</Properties>
</file>