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EIP/"/>
    </mc:Choice>
  </mc:AlternateContent>
  <xr:revisionPtr revIDLastSave="162" documentId="8_{AA1A4BDA-3AAC-4380-AF66-6F239FFD5330}" xr6:coauthVersionLast="47" xr6:coauthVersionMax="47" xr10:uidLastSave="{4A9C0B2C-88BF-43CD-AE56-B89CC1306130}"/>
  <bookViews>
    <workbookView xWindow="28680" yWindow="-120" windowWidth="29040" windowHeight="157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0" l="1"/>
  <c r="L14" i="10"/>
  <c r="L13" i="10"/>
  <c r="L12" i="10"/>
  <c r="L11" i="10"/>
  <c r="L10" i="10"/>
  <c r="L9" i="10"/>
  <c r="L8" i="10"/>
  <c r="K15" i="10"/>
  <c r="K14" i="10"/>
  <c r="K13" i="10"/>
  <c r="K12" i="10"/>
  <c r="K11" i="10"/>
  <c r="K10" i="10"/>
  <c r="K9" i="10"/>
  <c r="K8" i="10"/>
  <c r="J15" i="10"/>
  <c r="J14" i="10"/>
  <c r="J13" i="10"/>
  <c r="J12" i="10"/>
  <c r="J11" i="10"/>
  <c r="J10" i="10"/>
  <c r="J9" i="10"/>
  <c r="J8" i="10"/>
  <c r="I15" i="10"/>
  <c r="I14" i="10"/>
  <c r="I13" i="10"/>
  <c r="I12" i="10"/>
  <c r="I11" i="10"/>
  <c r="I10" i="10"/>
  <c r="I9" i="10"/>
  <c r="I8" i="10"/>
  <c r="H15" i="10"/>
  <c r="H14" i="10"/>
  <c r="H13" i="10"/>
  <c r="H12" i="10"/>
  <c r="H11" i="10"/>
  <c r="H10" i="10"/>
  <c r="H9" i="10"/>
  <c r="H8" i="10"/>
  <c r="G15" i="10"/>
  <c r="G14" i="10"/>
  <c r="G13" i="10"/>
  <c r="G12" i="10"/>
  <c r="G11" i="10"/>
  <c r="G10" i="10"/>
  <c r="G9" i="10"/>
  <c r="G8" i="10"/>
  <c r="F15" i="10"/>
  <c r="F14" i="10"/>
  <c r="F13" i="10"/>
  <c r="F12" i="10"/>
  <c r="F11" i="10"/>
  <c r="F10" i="10"/>
  <c r="F9" i="10"/>
  <c r="F8" i="10"/>
  <c r="W15" i="10"/>
  <c r="W14" i="10"/>
  <c r="W13" i="10"/>
  <c r="W12" i="10"/>
  <c r="W11" i="10"/>
  <c r="W10" i="10"/>
  <c r="W9" i="10"/>
  <c r="W8" i="10"/>
  <c r="V15" i="10"/>
  <c r="V14" i="10"/>
  <c r="V13" i="10"/>
  <c r="V12" i="10"/>
  <c r="V11" i="10"/>
  <c r="V10" i="10"/>
  <c r="V9" i="10"/>
  <c r="V8" i="10"/>
  <c r="U15" i="10"/>
  <c r="U14" i="10"/>
  <c r="U13" i="10"/>
  <c r="U12" i="10"/>
  <c r="U11" i="10"/>
  <c r="U10" i="10"/>
  <c r="U9" i="10"/>
  <c r="U8" i="10"/>
  <c r="T15" i="10"/>
  <c r="T14" i="10"/>
  <c r="T13" i="10"/>
  <c r="T12" i="10"/>
  <c r="T11" i="10"/>
  <c r="T10" i="10"/>
  <c r="T9" i="10"/>
  <c r="T8" i="10"/>
  <c r="S15" i="10"/>
  <c r="S14" i="10"/>
  <c r="S13" i="10"/>
  <c r="S12" i="10"/>
  <c r="S11" i="10"/>
  <c r="S10" i="10"/>
  <c r="S9" i="10"/>
  <c r="S8" i="10"/>
  <c r="R15" i="10"/>
  <c r="R14" i="10"/>
  <c r="R13" i="10"/>
  <c r="R12" i="10"/>
  <c r="R11" i="10"/>
  <c r="R10" i="10"/>
  <c r="R9" i="10"/>
  <c r="R8" i="10"/>
  <c r="Q15" i="10"/>
  <c r="Q14" i="10"/>
  <c r="Q13" i="10"/>
  <c r="Q12" i="10"/>
  <c r="Q11" i="10"/>
  <c r="Q10" i="10"/>
  <c r="Q9" i="10"/>
  <c r="Q8" i="10"/>
  <c r="P15" i="10"/>
  <c r="P14" i="10"/>
  <c r="P13" i="10"/>
  <c r="P12" i="10"/>
  <c r="P11" i="10"/>
  <c r="P10" i="10"/>
  <c r="P9" i="10"/>
  <c r="P8" i="10"/>
  <c r="O15" i="10"/>
  <c r="O14" i="10"/>
  <c r="O13" i="10"/>
  <c r="O12" i="10"/>
  <c r="O11" i="10"/>
  <c r="O10" i="10"/>
  <c r="O9" i="10"/>
  <c r="O8" i="10"/>
  <c r="N15" i="10"/>
  <c r="N14" i="10"/>
  <c r="N13" i="10"/>
  <c r="N12" i="10"/>
  <c r="N11" i="10"/>
  <c r="N10" i="10"/>
  <c r="N9" i="10"/>
  <c r="N8" i="10"/>
  <c r="M15" i="10"/>
  <c r="M14" i="10"/>
  <c r="M13" i="10"/>
  <c r="M12" i="10"/>
  <c r="M11" i="10"/>
  <c r="M10" i="10"/>
  <c r="M9" i="10"/>
  <c r="M8"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E12" i="10"/>
  <c r="E11" i="10"/>
  <c r="E10" i="10"/>
  <c r="E9" i="10"/>
  <c r="E8" i="10"/>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s="1"/>
  <c r="A26" i="54"/>
  <c r="F25" i="54"/>
  <c r="H25" i="54" s="1"/>
  <c r="B25" i="54"/>
  <c r="B183" i="54" s="1"/>
  <c r="A25" i="54"/>
  <c r="F24" i="54"/>
  <c r="H24" i="54" s="1"/>
  <c r="B24" i="54"/>
  <c r="B168" i="54" s="1"/>
  <c r="A24" i="54"/>
  <c r="F23" i="54"/>
  <c r="H23" i="54" s="1"/>
  <c r="B23" i="54"/>
  <c r="A23" i="54"/>
  <c r="H22" i="54"/>
  <c r="F22" i="54"/>
  <c r="B22" i="54"/>
  <c r="B128" i="54" s="1"/>
  <c r="A22" i="54"/>
  <c r="H21" i="54"/>
  <c r="F21" i="54"/>
  <c r="B21" i="54"/>
  <c r="B111" i="54" s="1"/>
  <c r="A21" i="54"/>
  <c r="F20" i="54"/>
  <c r="H20" i="54" s="1"/>
  <c r="B20" i="54"/>
  <c r="A20" i="54"/>
  <c r="H19" i="54"/>
  <c r="F19" i="54"/>
  <c r="B19" i="54"/>
  <c r="B77" i="54" s="1"/>
  <c r="A19" i="54"/>
  <c r="B18" i="54"/>
  <c r="B55" i="54" s="1"/>
  <c r="A18" i="54"/>
  <c r="B17" i="54"/>
  <c r="B33" i="54" s="1"/>
  <c r="A17" i="54"/>
  <c r="A16" i="54"/>
  <c r="A206" i="54" s="1"/>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s="1"/>
  <c r="A26" i="53"/>
  <c r="F25" i="53"/>
  <c r="H25" i="53" s="1"/>
  <c r="B25" i="53"/>
  <c r="B183" i="53" s="1"/>
  <c r="A25" i="53"/>
  <c r="H24" i="53"/>
  <c r="F24" i="53"/>
  <c r="B24" i="53"/>
  <c r="B168" i="53" s="1"/>
  <c r="A24" i="53"/>
  <c r="F23" i="53"/>
  <c r="H23" i="53" s="1"/>
  <c r="B23" i="53"/>
  <c r="A23" i="53"/>
  <c r="F22" i="53"/>
  <c r="H22" i="53" s="1"/>
  <c r="B22" i="53"/>
  <c r="B128" i="53" s="1"/>
  <c r="A22" i="53"/>
  <c r="D22" i="53" s="1"/>
  <c r="F21" i="53"/>
  <c r="H21" i="53" s="1"/>
  <c r="B21" i="53"/>
  <c r="B111" i="53" s="1"/>
  <c r="A21" i="53"/>
  <c r="H20" i="53"/>
  <c r="F20" i="53"/>
  <c r="B20" i="53"/>
  <c r="A20" i="53"/>
  <c r="F19" i="53"/>
  <c r="H19" i="53" s="1"/>
  <c r="B19" i="53"/>
  <c r="B77" i="53" s="1"/>
  <c r="A19" i="53"/>
  <c r="B18" i="53"/>
  <c r="A18" i="53"/>
  <c r="B17" i="53"/>
  <c r="B33" i="53" s="1"/>
  <c r="A17" i="53"/>
  <c r="A16" i="53"/>
  <c r="A206" i="53" s="1"/>
  <c r="B11" i="53"/>
  <c r="C236" i="52"/>
  <c r="B219" i="52"/>
  <c r="B218" i="52"/>
  <c r="B217" i="52"/>
  <c r="B216" i="52"/>
  <c r="B215" i="52"/>
  <c r="B214" i="52"/>
  <c r="B213" i="52"/>
  <c r="B212" i="52"/>
  <c r="B144" i="52"/>
  <c r="B94" i="52"/>
  <c r="B90" i="52"/>
  <c r="B89" i="52"/>
  <c r="B88" i="52"/>
  <c r="B87" i="52"/>
  <c r="B86" i="52"/>
  <c r="B85" i="52"/>
  <c r="B84" i="52"/>
  <c r="B83" i="52"/>
  <c r="H26" i="52"/>
  <c r="F26" i="52"/>
  <c r="B26" i="52"/>
  <c r="B206" i="52" s="1"/>
  <c r="A26" i="52"/>
  <c r="F25" i="52"/>
  <c r="H25" i="52" s="1"/>
  <c r="B25" i="52"/>
  <c r="B183" i="52" s="1"/>
  <c r="A25" i="52"/>
  <c r="F24" i="52"/>
  <c r="H24" i="52" s="1"/>
  <c r="B24" i="52"/>
  <c r="B168" i="52" s="1"/>
  <c r="A24" i="52"/>
  <c r="F23" i="52"/>
  <c r="H23" i="52" s="1"/>
  <c r="B23" i="52"/>
  <c r="A23" i="52"/>
  <c r="F22" i="52"/>
  <c r="H22" i="52" s="1"/>
  <c r="B22" i="52"/>
  <c r="B128" i="52" s="1"/>
  <c r="A22" i="52"/>
  <c r="D22" i="52" s="1"/>
  <c r="H21" i="52"/>
  <c r="F21" i="52"/>
  <c r="B21" i="52"/>
  <c r="B111" i="52" s="1"/>
  <c r="A21" i="52"/>
  <c r="F20" i="52"/>
  <c r="H20" i="52" s="1"/>
  <c r="B20" i="52"/>
  <c r="A20" i="52"/>
  <c r="H19" i="52"/>
  <c r="F19" i="52"/>
  <c r="B19" i="52"/>
  <c r="B77" i="52" s="1"/>
  <c r="A19" i="52"/>
  <c r="B18" i="52"/>
  <c r="B55" i="52" s="1"/>
  <c r="A18" i="52"/>
  <c r="B17" i="52"/>
  <c r="B33" i="52" s="1"/>
  <c r="A17" i="52"/>
  <c r="A16" i="52"/>
  <c r="A206" i="52" s="1"/>
  <c r="B207" i="52" s="1"/>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s="1"/>
  <c r="A26" i="51"/>
  <c r="F25" i="51"/>
  <c r="H25" i="51" s="1"/>
  <c r="B25" i="51"/>
  <c r="A25" i="51"/>
  <c r="H24" i="51"/>
  <c r="F24" i="51"/>
  <c r="B24" i="51"/>
  <c r="B168" i="51" s="1"/>
  <c r="A24" i="51"/>
  <c r="F23" i="51"/>
  <c r="H23" i="51" s="1"/>
  <c r="B23" i="51"/>
  <c r="A23" i="51"/>
  <c r="H22" i="51"/>
  <c r="F22" i="51"/>
  <c r="B22" i="51"/>
  <c r="A22" i="51"/>
  <c r="D22" i="51" s="1"/>
  <c r="F21" i="51"/>
  <c r="H21" i="51" s="1"/>
  <c r="B21" i="51"/>
  <c r="B111" i="51" s="1"/>
  <c r="A21" i="51"/>
  <c r="H20" i="51"/>
  <c r="F20" i="51"/>
  <c r="B20" i="51"/>
  <c r="A20" i="51"/>
  <c r="F19" i="51"/>
  <c r="H19" i="51" s="1"/>
  <c r="B19" i="51"/>
  <c r="B77" i="51" s="1"/>
  <c r="A19" i="51"/>
  <c r="B18" i="51"/>
  <c r="A18" i="51"/>
  <c r="B17" i="51"/>
  <c r="B33" i="51" s="1"/>
  <c r="A17" i="51"/>
  <c r="A16" i="51"/>
  <c r="A94" i="51" s="1"/>
  <c r="E106" i="51" s="1"/>
  <c r="B11" i="51"/>
  <c r="C236" i="50"/>
  <c r="B219" i="50"/>
  <c r="B218" i="50"/>
  <c r="B217" i="50"/>
  <c r="B216" i="50"/>
  <c r="B215" i="50"/>
  <c r="B214" i="50"/>
  <c r="B213" i="50"/>
  <c r="B212" i="50"/>
  <c r="B206" i="50"/>
  <c r="B183" i="50"/>
  <c r="B168" i="50"/>
  <c r="B144" i="50"/>
  <c r="B90" i="50"/>
  <c r="B89" i="50"/>
  <c r="B88" i="50"/>
  <c r="B87" i="50"/>
  <c r="B86" i="50"/>
  <c r="B85" i="50"/>
  <c r="B84" i="50"/>
  <c r="B83" i="50"/>
  <c r="F26" i="50"/>
  <c r="H26" i="50" s="1"/>
  <c r="B26" i="50"/>
  <c r="A26" i="50"/>
  <c r="F25" i="50"/>
  <c r="H25" i="50" s="1"/>
  <c r="B25" i="50"/>
  <c r="A25" i="50"/>
  <c r="H24" i="50"/>
  <c r="F24" i="50"/>
  <c r="B24" i="50"/>
  <c r="A24" i="50"/>
  <c r="F23" i="50"/>
  <c r="H23" i="50" s="1"/>
  <c r="B23" i="50"/>
  <c r="A23" i="50"/>
  <c r="F22" i="50"/>
  <c r="H22" i="50" s="1"/>
  <c r="B22" i="50"/>
  <c r="B128" i="50" s="1"/>
  <c r="A22" i="50"/>
  <c r="S19" i="10" s="1"/>
  <c r="F21" i="50"/>
  <c r="H21" i="50" s="1"/>
  <c r="B21" i="50"/>
  <c r="B111" i="50" s="1"/>
  <c r="A21" i="50"/>
  <c r="F20" i="50"/>
  <c r="H20" i="50" s="1"/>
  <c r="B20" i="50"/>
  <c r="B94" i="50" s="1"/>
  <c r="A20" i="50"/>
  <c r="H19" i="50"/>
  <c r="F19" i="50"/>
  <c r="B19" i="50"/>
  <c r="B77" i="50" s="1"/>
  <c r="A19" i="50"/>
  <c r="B18" i="50"/>
  <c r="B55" i="50" s="1"/>
  <c r="A18" i="50"/>
  <c r="B17" i="50"/>
  <c r="B33" i="50" s="1"/>
  <c r="A17" i="50"/>
  <c r="A16" i="50"/>
  <c r="A144" i="50" s="1"/>
  <c r="B11" i="50"/>
  <c r="C236" i="49"/>
  <c r="B219" i="49"/>
  <c r="B218" i="49"/>
  <c r="B217" i="49"/>
  <c r="B216" i="49"/>
  <c r="B215" i="49"/>
  <c r="B214" i="49"/>
  <c r="B213" i="49"/>
  <c r="B212" i="49"/>
  <c r="B128" i="49"/>
  <c r="B90" i="49"/>
  <c r="B89" i="49"/>
  <c r="B88" i="49"/>
  <c r="B87" i="49"/>
  <c r="B86" i="49"/>
  <c r="B85" i="49"/>
  <c r="B84" i="49"/>
  <c r="B83" i="49"/>
  <c r="H26" i="49"/>
  <c r="F26" i="49"/>
  <c r="B26" i="49"/>
  <c r="B206" i="49" s="1"/>
  <c r="A26" i="49"/>
  <c r="F25" i="49"/>
  <c r="H25" i="49" s="1"/>
  <c r="B25" i="49"/>
  <c r="B183" i="49" s="1"/>
  <c r="A25" i="49"/>
  <c r="F24" i="49"/>
  <c r="H24" i="49" s="1"/>
  <c r="B24" i="49"/>
  <c r="B168" i="49" s="1"/>
  <c r="A24" i="49"/>
  <c r="H23" i="49"/>
  <c r="F23" i="49"/>
  <c r="B23" i="49"/>
  <c r="B144" i="49" s="1"/>
  <c r="A23" i="49"/>
  <c r="H22" i="49"/>
  <c r="F22" i="49"/>
  <c r="B22" i="49"/>
  <c r="A22" i="49"/>
  <c r="R19" i="10" s="1"/>
  <c r="H21" i="49"/>
  <c r="F21" i="49"/>
  <c r="B21" i="49"/>
  <c r="B111" i="49" s="1"/>
  <c r="A21" i="49"/>
  <c r="F20" i="49"/>
  <c r="H20" i="49" s="1"/>
  <c r="B20" i="49"/>
  <c r="B94" i="49" s="1"/>
  <c r="A20" i="49"/>
  <c r="H19" i="49"/>
  <c r="F19" i="49"/>
  <c r="B19" i="49"/>
  <c r="B77" i="49" s="1"/>
  <c r="A19" i="49"/>
  <c r="B18" i="49"/>
  <c r="B55" i="49" s="1"/>
  <c r="A18" i="49"/>
  <c r="B17" i="49"/>
  <c r="B33" i="49" s="1"/>
  <c r="A17" i="49"/>
  <c r="A16" i="49"/>
  <c r="A168" i="49" s="1"/>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s="1"/>
  <c r="A26" i="48"/>
  <c r="F25" i="48"/>
  <c r="H25" i="48" s="1"/>
  <c r="B25" i="48"/>
  <c r="B183" i="48" s="1"/>
  <c r="A25" i="48"/>
  <c r="F24" i="48"/>
  <c r="H24" i="48" s="1"/>
  <c r="B24" i="48"/>
  <c r="A24" i="48"/>
  <c r="H23" i="48"/>
  <c r="F23" i="48"/>
  <c r="B23" i="48"/>
  <c r="B144" i="48" s="1"/>
  <c r="A23" i="48"/>
  <c r="H22" i="48"/>
  <c r="F22" i="48"/>
  <c r="B22" i="48"/>
  <c r="A22" i="48"/>
  <c r="D22" i="48" s="1"/>
  <c r="H21" i="48"/>
  <c r="F21" i="48"/>
  <c r="B21" i="48"/>
  <c r="B111" i="48" s="1"/>
  <c r="A21" i="48"/>
  <c r="F20" i="48"/>
  <c r="H20" i="48" s="1"/>
  <c r="B20" i="48"/>
  <c r="A20" i="48"/>
  <c r="F19" i="48"/>
  <c r="H19" i="48" s="1"/>
  <c r="B19" i="48"/>
  <c r="B77" i="48" s="1"/>
  <c r="A19" i="48"/>
  <c r="B18" i="48"/>
  <c r="B55" i="48" s="1"/>
  <c r="A18" i="48"/>
  <c r="B17" i="48"/>
  <c r="A17" i="48"/>
  <c r="A16" i="48"/>
  <c r="A183" i="48" s="1"/>
  <c r="F189" i="48" s="1"/>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s="1"/>
  <c r="B25" i="47"/>
  <c r="B183" i="47" s="1"/>
  <c r="A25" i="47"/>
  <c r="F24" i="47"/>
  <c r="H24" i="47" s="1"/>
  <c r="B24" i="47"/>
  <c r="B168" i="47" s="1"/>
  <c r="A24" i="47"/>
  <c r="F23" i="47"/>
  <c r="H23" i="47" s="1"/>
  <c r="B23" i="47"/>
  <c r="A23" i="47"/>
  <c r="H22" i="47"/>
  <c r="F22" i="47"/>
  <c r="B22" i="47"/>
  <c r="B128" i="47" s="1"/>
  <c r="A22" i="47"/>
  <c r="D22" i="47" s="1"/>
  <c r="F21" i="47"/>
  <c r="H21" i="47" s="1"/>
  <c r="B21" i="47"/>
  <c r="B111" i="47" s="1"/>
  <c r="A21" i="47"/>
  <c r="H20" i="47"/>
  <c r="F20" i="47"/>
  <c r="B20" i="47"/>
  <c r="B94" i="47" s="1"/>
  <c r="A20" i="47"/>
  <c r="H19" i="47"/>
  <c r="F19" i="47"/>
  <c r="B19" i="47"/>
  <c r="B77" i="47" s="1"/>
  <c r="A19" i="47"/>
  <c r="B18" i="47"/>
  <c r="B55" i="47" s="1"/>
  <c r="A18" i="47"/>
  <c r="B17" i="47"/>
  <c r="B33" i="47" s="1"/>
  <c r="A17" i="47"/>
  <c r="A16" i="47"/>
  <c r="A206" i="47" s="1"/>
  <c r="B207" i="47" s="1"/>
  <c r="B11" i="47"/>
  <c r="C236" i="46"/>
  <c r="B219" i="46"/>
  <c r="B218" i="46"/>
  <c r="B217" i="46"/>
  <c r="B216" i="46"/>
  <c r="B215" i="46"/>
  <c r="B214" i="46"/>
  <c r="B213" i="46"/>
  <c r="B212" i="46"/>
  <c r="B183" i="46"/>
  <c r="B144" i="46"/>
  <c r="B90" i="46"/>
  <c r="B89" i="46"/>
  <c r="B88" i="46"/>
  <c r="B87" i="46"/>
  <c r="B86" i="46"/>
  <c r="B85" i="46"/>
  <c r="B84" i="46"/>
  <c r="B83" i="46"/>
  <c r="B33" i="46"/>
  <c r="F26" i="46"/>
  <c r="H26" i="46" s="1"/>
  <c r="B26" i="46"/>
  <c r="B206" i="46" s="1"/>
  <c r="A26" i="46"/>
  <c r="F25" i="46"/>
  <c r="H25" i="46" s="1"/>
  <c r="B25" i="46"/>
  <c r="A25" i="46"/>
  <c r="F24" i="46"/>
  <c r="H24" i="46" s="1"/>
  <c r="B24" i="46"/>
  <c r="B168" i="46" s="1"/>
  <c r="A24" i="46"/>
  <c r="H23" i="46"/>
  <c r="F23" i="46"/>
  <c r="B23" i="46"/>
  <c r="A23" i="46"/>
  <c r="F22" i="46"/>
  <c r="H22" i="46" s="1"/>
  <c r="B22" i="46"/>
  <c r="B128" i="46" s="1"/>
  <c r="A22" i="46"/>
  <c r="D22" i="46" s="1"/>
  <c r="F21" i="46"/>
  <c r="H21" i="46" s="1"/>
  <c r="B21" i="46"/>
  <c r="B111" i="46" s="1"/>
  <c r="A21" i="46"/>
  <c r="F20" i="46"/>
  <c r="H20" i="46" s="1"/>
  <c r="B20" i="46"/>
  <c r="B94" i="46" s="1"/>
  <c r="A20" i="46"/>
  <c r="H19" i="46"/>
  <c r="F19" i="46"/>
  <c r="B19" i="46"/>
  <c r="B77" i="46" s="1"/>
  <c r="A19" i="46"/>
  <c r="B18" i="46"/>
  <c r="B55" i="46" s="1"/>
  <c r="A18" i="46"/>
  <c r="B17" i="46"/>
  <c r="A17" i="46"/>
  <c r="A16" i="46"/>
  <c r="A183" i="46" s="1"/>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s="1"/>
  <c r="A26" i="45"/>
  <c r="H25" i="45"/>
  <c r="F25" i="45"/>
  <c r="B25" i="45"/>
  <c r="B183" i="45" s="1"/>
  <c r="A25" i="45"/>
  <c r="F24" i="45"/>
  <c r="H24" i="45" s="1"/>
  <c r="B24" i="45"/>
  <c r="B168" i="45" s="1"/>
  <c r="A24" i="45"/>
  <c r="F23" i="45"/>
  <c r="H23" i="45" s="1"/>
  <c r="B23" i="45"/>
  <c r="B144" i="45" s="1"/>
  <c r="A23" i="45"/>
  <c r="H22" i="45"/>
  <c r="F22" i="45"/>
  <c r="B22" i="45"/>
  <c r="A22" i="45"/>
  <c r="D22" i="45" s="1"/>
  <c r="H21" i="45"/>
  <c r="F21" i="45"/>
  <c r="B21" i="45"/>
  <c r="B111" i="45" s="1"/>
  <c r="A21" i="45"/>
  <c r="H20" i="45"/>
  <c r="F20" i="45"/>
  <c r="B20" i="45"/>
  <c r="A20" i="45"/>
  <c r="F19" i="45"/>
  <c r="H19" i="45" s="1"/>
  <c r="B19" i="45"/>
  <c r="A19" i="45"/>
  <c r="B18" i="45"/>
  <c r="B55" i="45" s="1"/>
  <c r="A18" i="45"/>
  <c r="B17" i="45"/>
  <c r="B33" i="45" s="1"/>
  <c r="A17" i="45"/>
  <c r="A16" i="45"/>
  <c r="A183" i="45" s="1"/>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s="1"/>
  <c r="A26" i="44"/>
  <c r="F25" i="44"/>
  <c r="H25" i="44" s="1"/>
  <c r="B25" i="44"/>
  <c r="B183" i="44" s="1"/>
  <c r="A25" i="44"/>
  <c r="F24" i="44"/>
  <c r="H24" i="44" s="1"/>
  <c r="B24" i="44"/>
  <c r="B168" i="44" s="1"/>
  <c r="A24" i="44"/>
  <c r="F23" i="44"/>
  <c r="H23" i="44" s="1"/>
  <c r="B23" i="44"/>
  <c r="A23" i="44"/>
  <c r="H22" i="44"/>
  <c r="F22" i="44"/>
  <c r="B22" i="44"/>
  <c r="B128" i="44" s="1"/>
  <c r="A22" i="44"/>
  <c r="D22" i="44" s="1"/>
  <c r="H21" i="44"/>
  <c r="F21" i="44"/>
  <c r="B21" i="44"/>
  <c r="B111" i="44" s="1"/>
  <c r="A21" i="44"/>
  <c r="F20" i="44"/>
  <c r="H20" i="44" s="1"/>
  <c r="B20" i="44"/>
  <c r="A20" i="44"/>
  <c r="F19" i="44"/>
  <c r="H19" i="44" s="1"/>
  <c r="B19" i="44"/>
  <c r="B77" i="44" s="1"/>
  <c r="A19" i="44"/>
  <c r="B18" i="44"/>
  <c r="A18" i="44"/>
  <c r="B17" i="44"/>
  <c r="B33" i="44" s="1"/>
  <c r="A17" i="44"/>
  <c r="A16" i="44"/>
  <c r="A206" i="44" s="1"/>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s="1"/>
  <c r="B26" i="43"/>
  <c r="B206" i="43" s="1"/>
  <c r="A26" i="43"/>
  <c r="F25" i="43"/>
  <c r="H25" i="43" s="1"/>
  <c r="B25" i="43"/>
  <c r="A25" i="43"/>
  <c r="H24" i="43"/>
  <c r="F24" i="43"/>
  <c r="B24" i="43"/>
  <c r="B168" i="43" s="1"/>
  <c r="A24" i="43"/>
  <c r="F23" i="43"/>
  <c r="H23" i="43" s="1"/>
  <c r="B23" i="43"/>
  <c r="A23" i="43"/>
  <c r="F22" i="43"/>
  <c r="H22" i="43" s="1"/>
  <c r="B22" i="43"/>
  <c r="B128" i="43" s="1"/>
  <c r="A22" i="43"/>
  <c r="I19" i="10" s="1"/>
  <c r="F21" i="43"/>
  <c r="H21" i="43" s="1"/>
  <c r="B21" i="43"/>
  <c r="B111" i="43" s="1"/>
  <c r="A21" i="43"/>
  <c r="F20" i="43"/>
  <c r="H20" i="43" s="1"/>
  <c r="B20" i="43"/>
  <c r="A20" i="43"/>
  <c r="F19" i="43"/>
  <c r="H19" i="43" s="1"/>
  <c r="B19" i="43"/>
  <c r="B77" i="43" s="1"/>
  <c r="A19" i="43"/>
  <c r="B18" i="43"/>
  <c r="A18" i="43"/>
  <c r="B17" i="43"/>
  <c r="A17" i="43"/>
  <c r="A16" i="43"/>
  <c r="A206" i="43" s="1"/>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s="1"/>
  <c r="B26" i="42"/>
  <c r="B206" i="42" s="1"/>
  <c r="A26" i="42"/>
  <c r="F25" i="42"/>
  <c r="H25" i="42" s="1"/>
  <c r="B25" i="42"/>
  <c r="A25" i="42"/>
  <c r="H24" i="42"/>
  <c r="F24" i="42"/>
  <c r="B24" i="42"/>
  <c r="A24" i="42"/>
  <c r="F23" i="42"/>
  <c r="H23" i="42" s="1"/>
  <c r="B23" i="42"/>
  <c r="A23" i="42"/>
  <c r="F22" i="42"/>
  <c r="H22" i="42" s="1"/>
  <c r="B22" i="42"/>
  <c r="B128" i="42" s="1"/>
  <c r="A22" i="42"/>
  <c r="H19" i="10" s="1"/>
  <c r="F21" i="42"/>
  <c r="H21" i="42" s="1"/>
  <c r="B21" i="42"/>
  <c r="A21" i="42"/>
  <c r="H20" i="42"/>
  <c r="F20" i="42"/>
  <c r="B20" i="42"/>
  <c r="B94" i="42" s="1"/>
  <c r="A20" i="42"/>
  <c r="H19" i="42"/>
  <c r="F19" i="42"/>
  <c r="B19" i="42"/>
  <c r="B77" i="42" s="1"/>
  <c r="A19" i="42"/>
  <c r="B18" i="42"/>
  <c r="A18" i="42"/>
  <c r="B17" i="42"/>
  <c r="B33" i="42" s="1"/>
  <c r="A17" i="42"/>
  <c r="A16" i="42"/>
  <c r="A33" i="42" s="1"/>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s="1"/>
  <c r="A26" i="41"/>
  <c r="F25" i="41"/>
  <c r="H25" i="41" s="1"/>
  <c r="B25" i="41"/>
  <c r="A25" i="41"/>
  <c r="F24" i="41"/>
  <c r="H24" i="41" s="1"/>
  <c r="B24" i="41"/>
  <c r="A24" i="41"/>
  <c r="F23" i="41"/>
  <c r="H23" i="41" s="1"/>
  <c r="B23" i="41"/>
  <c r="A23" i="41"/>
  <c r="H22" i="41"/>
  <c r="F22" i="41"/>
  <c r="B22" i="41"/>
  <c r="B128" i="41" s="1"/>
  <c r="A22" i="41"/>
  <c r="G19" i="10" s="1"/>
  <c r="H21" i="41"/>
  <c r="F21" i="41"/>
  <c r="B21" i="41"/>
  <c r="B111" i="41" s="1"/>
  <c r="A21" i="41"/>
  <c r="F20" i="41"/>
  <c r="H20" i="41" s="1"/>
  <c r="B20" i="41"/>
  <c r="B94" i="41" s="1"/>
  <c r="A20" i="41"/>
  <c r="F19" i="41"/>
  <c r="H19" i="41" s="1"/>
  <c r="B19" i="41"/>
  <c r="B77" i="41" s="1"/>
  <c r="A19" i="41"/>
  <c r="B18" i="41"/>
  <c r="B55" i="41" s="1"/>
  <c r="A18" i="41"/>
  <c r="B17" i="41"/>
  <c r="B33" i="41" s="1"/>
  <c r="A17" i="41"/>
  <c r="A16" i="41"/>
  <c r="A111" i="41" s="1"/>
  <c r="B11" i="41"/>
  <c r="C236" i="40"/>
  <c r="B219" i="40"/>
  <c r="B218" i="40"/>
  <c r="B217" i="40"/>
  <c r="B216" i="40"/>
  <c r="B215" i="40"/>
  <c r="B214" i="40"/>
  <c r="B213" i="40"/>
  <c r="B212" i="40"/>
  <c r="B94" i="40"/>
  <c r="B90" i="40"/>
  <c r="B89" i="40"/>
  <c r="B88" i="40"/>
  <c r="B87" i="40"/>
  <c r="B86" i="40"/>
  <c r="B85" i="40"/>
  <c r="B84" i="40"/>
  <c r="B83" i="40"/>
  <c r="H26" i="40"/>
  <c r="F26" i="40"/>
  <c r="B26" i="40"/>
  <c r="B206" i="40" s="1"/>
  <c r="A26" i="40"/>
  <c r="H25" i="40"/>
  <c r="F25" i="40"/>
  <c r="B25" i="40"/>
  <c r="B183" i="40" s="1"/>
  <c r="A25" i="40"/>
  <c r="F24" i="40"/>
  <c r="H24" i="40" s="1"/>
  <c r="B24" i="40"/>
  <c r="B168" i="40" s="1"/>
  <c r="A24" i="40"/>
  <c r="F23" i="40"/>
  <c r="H23" i="40" s="1"/>
  <c r="B23" i="40"/>
  <c r="B144" i="40" s="1"/>
  <c r="A23" i="40"/>
  <c r="H22" i="40"/>
  <c r="F22" i="40"/>
  <c r="B22" i="40"/>
  <c r="B128" i="40" s="1"/>
  <c r="A22" i="40"/>
  <c r="D22" i="40" s="1"/>
  <c r="H21" i="40"/>
  <c r="F21" i="40"/>
  <c r="B21" i="40"/>
  <c r="B111" i="40" s="1"/>
  <c r="A21" i="40"/>
  <c r="F20" i="40"/>
  <c r="H20" i="40" s="1"/>
  <c r="B20" i="40"/>
  <c r="A20" i="40"/>
  <c r="F19" i="40"/>
  <c r="H19" i="40" s="1"/>
  <c r="B19" i="40"/>
  <c r="B77" i="40" s="1"/>
  <c r="A19" i="40"/>
  <c r="B18" i="40"/>
  <c r="B55" i="40" s="1"/>
  <c r="A18" i="40"/>
  <c r="B17" i="40"/>
  <c r="B33" i="40" s="1"/>
  <c r="A17" i="40"/>
  <c r="A16" i="40"/>
  <c r="A206" i="40" s="1"/>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s="1"/>
  <c r="B26" i="39"/>
  <c r="A26" i="39"/>
  <c r="F25" i="39"/>
  <c r="H25" i="39" s="1"/>
  <c r="B25" i="39"/>
  <c r="A25" i="39"/>
  <c r="F24" i="39"/>
  <c r="H24" i="39" s="1"/>
  <c r="B24" i="39"/>
  <c r="B168" i="39" s="1"/>
  <c r="A24" i="39"/>
  <c r="F23" i="39"/>
  <c r="H23" i="39" s="1"/>
  <c r="B23" i="39"/>
  <c r="A23" i="39"/>
  <c r="H22" i="39"/>
  <c r="F22" i="39"/>
  <c r="B22" i="39"/>
  <c r="A22" i="39"/>
  <c r="D22" i="39" s="1"/>
  <c r="H21" i="39"/>
  <c r="F21" i="39"/>
  <c r="B21" i="39"/>
  <c r="B111" i="39" s="1"/>
  <c r="A21" i="39"/>
  <c r="F20" i="39"/>
  <c r="H20" i="39" s="1"/>
  <c r="B20" i="39"/>
  <c r="A20" i="39"/>
  <c r="F19" i="39"/>
  <c r="H19" i="39" s="1"/>
  <c r="B19" i="39"/>
  <c r="B77" i="39" s="1"/>
  <c r="A19" i="39"/>
  <c r="B18" i="39"/>
  <c r="A18" i="39"/>
  <c r="B17" i="39"/>
  <c r="B33" i="39" s="1"/>
  <c r="A17" i="39"/>
  <c r="A16" i="39"/>
  <c r="A94" i="39" s="1"/>
  <c r="B11" i="39"/>
  <c r="C236" i="38"/>
  <c r="B219" i="38"/>
  <c r="B218" i="38"/>
  <c r="B217" i="38"/>
  <c r="B216" i="38"/>
  <c r="B215" i="38"/>
  <c r="B214" i="38"/>
  <c r="B213" i="38"/>
  <c r="B212" i="38"/>
  <c r="B144" i="38"/>
  <c r="B94" i="38"/>
  <c r="B90" i="38"/>
  <c r="B89" i="38"/>
  <c r="B88" i="38"/>
  <c r="B87" i="38"/>
  <c r="B86" i="38"/>
  <c r="B85" i="38"/>
  <c r="B84" i="38"/>
  <c r="B83" i="38"/>
  <c r="H26" i="38"/>
  <c r="F26" i="38"/>
  <c r="B26" i="38"/>
  <c r="B206" i="38" s="1"/>
  <c r="A26" i="38"/>
  <c r="F25" i="38"/>
  <c r="H25" i="38" s="1"/>
  <c r="B25" i="38"/>
  <c r="B183" i="38" s="1"/>
  <c r="A25" i="38"/>
  <c r="F24" i="38"/>
  <c r="H24" i="38" s="1"/>
  <c r="B24" i="38"/>
  <c r="B168" i="38" s="1"/>
  <c r="A24" i="38"/>
  <c r="F23" i="38"/>
  <c r="H23" i="38" s="1"/>
  <c r="B23" i="38"/>
  <c r="A23" i="38"/>
  <c r="H22" i="38"/>
  <c r="F22" i="38"/>
  <c r="B22" i="38"/>
  <c r="B128" i="38" s="1"/>
  <c r="A22" i="38"/>
  <c r="D22" i="38" s="1"/>
  <c r="H21" i="38"/>
  <c r="F21" i="38"/>
  <c r="B21" i="38"/>
  <c r="B111" i="38" s="1"/>
  <c r="A21" i="38"/>
  <c r="F20" i="38"/>
  <c r="H20" i="38" s="1"/>
  <c r="B20" i="38"/>
  <c r="A20" i="38"/>
  <c r="F19" i="38"/>
  <c r="H19" i="38" s="1"/>
  <c r="B19" i="38"/>
  <c r="B77" i="38" s="1"/>
  <c r="A19" i="38"/>
  <c r="B18" i="38"/>
  <c r="B55" i="38" s="1"/>
  <c r="A18" i="38"/>
  <c r="B17" i="38"/>
  <c r="B33" i="38" s="1"/>
  <c r="A17" i="38"/>
  <c r="A16" i="38"/>
  <c r="A206" i="38" s="1"/>
  <c r="B11" i="38"/>
  <c r="C236" i="37"/>
  <c r="B219" i="37"/>
  <c r="B218" i="37"/>
  <c r="B217" i="37"/>
  <c r="B216" i="37"/>
  <c r="B215" i="37"/>
  <c r="B214" i="37"/>
  <c r="B213" i="37"/>
  <c r="B212" i="37"/>
  <c r="B168" i="37"/>
  <c r="B90" i="37"/>
  <c r="B89" i="37"/>
  <c r="B88" i="37"/>
  <c r="B87" i="37"/>
  <c r="B86" i="37"/>
  <c r="B85" i="37"/>
  <c r="B84" i="37"/>
  <c r="B83" i="37"/>
  <c r="B33" i="37"/>
  <c r="F26" i="37"/>
  <c r="H26" i="37" s="1"/>
  <c r="B26" i="37"/>
  <c r="B206" i="37" s="1"/>
  <c r="A26" i="37"/>
  <c r="F25" i="37"/>
  <c r="H25" i="37" s="1"/>
  <c r="B25" i="37"/>
  <c r="B183" i="37" s="1"/>
  <c r="A25" i="37"/>
  <c r="F24" i="37"/>
  <c r="H24" i="37" s="1"/>
  <c r="B24" i="37"/>
  <c r="A24" i="37"/>
  <c r="H23" i="37"/>
  <c r="F23" i="37"/>
  <c r="B23" i="37"/>
  <c r="B144" i="37" s="1"/>
  <c r="A23" i="37"/>
  <c r="H22" i="37"/>
  <c r="F22" i="37"/>
  <c r="B22" i="37"/>
  <c r="B128" i="37" s="1"/>
  <c r="A22" i="37"/>
  <c r="D22" i="37" s="1"/>
  <c r="F21" i="37"/>
  <c r="H21" i="37" s="1"/>
  <c r="B21" i="37"/>
  <c r="B111" i="37" s="1"/>
  <c r="A21" i="37"/>
  <c r="F20" i="37"/>
  <c r="H20" i="37" s="1"/>
  <c r="B20" i="37"/>
  <c r="B94" i="37" s="1"/>
  <c r="A20" i="37"/>
  <c r="F19" i="37"/>
  <c r="H19" i="37" s="1"/>
  <c r="B19" i="37"/>
  <c r="B77" i="37" s="1"/>
  <c r="A19" i="37"/>
  <c r="B18" i="37"/>
  <c r="B55" i="37" s="1"/>
  <c r="A18" i="37"/>
  <c r="B17" i="37"/>
  <c r="A17" i="37"/>
  <c r="A16"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s="1"/>
  <c r="B26" i="36"/>
  <c r="B206" i="36" s="1"/>
  <c r="A26" i="36"/>
  <c r="F25" i="36"/>
  <c r="H25" i="36" s="1"/>
  <c r="B25" i="36"/>
  <c r="B183" i="36" s="1"/>
  <c r="A25" i="36"/>
  <c r="H24" i="36"/>
  <c r="F24" i="36"/>
  <c r="B24" i="36"/>
  <c r="A24" i="36"/>
  <c r="F23" i="36"/>
  <c r="H23" i="36" s="1"/>
  <c r="B23" i="36"/>
  <c r="B144" i="36" s="1"/>
  <c r="A23" i="36"/>
  <c r="F22" i="36"/>
  <c r="H22" i="36" s="1"/>
  <c r="B22" i="36"/>
  <c r="B128" i="36" s="1"/>
  <c r="A22" i="36"/>
  <c r="F21" i="36"/>
  <c r="H21" i="36" s="1"/>
  <c r="B21" i="36"/>
  <c r="A21" i="36"/>
  <c r="F20" i="36"/>
  <c r="H20" i="36" s="1"/>
  <c r="B20" i="36"/>
  <c r="B94" i="36" s="1"/>
  <c r="A20" i="36"/>
  <c r="H19" i="36"/>
  <c r="F19" i="36"/>
  <c r="B19" i="36"/>
  <c r="B77" i="36" s="1"/>
  <c r="A19" i="36"/>
  <c r="B18" i="36"/>
  <c r="A18" i="36"/>
  <c r="B17" i="36"/>
  <c r="B33" i="36" s="1"/>
  <c r="A17" i="36"/>
  <c r="A16" i="36"/>
  <c r="A144" i="42" l="1"/>
  <c r="E157" i="42" s="1"/>
  <c r="A128" i="41"/>
  <c r="E140" i="41" s="1"/>
  <c r="A144" i="41"/>
  <c r="E160" i="41" s="1"/>
  <c r="A77" i="53"/>
  <c r="C83" i="53" s="1"/>
  <c r="B95" i="51"/>
  <c r="A55" i="43"/>
  <c r="G67" i="43" s="1"/>
  <c r="A94" i="48"/>
  <c r="E106" i="48" s="1"/>
  <c r="A94" i="46"/>
  <c r="E106" i="46" s="1"/>
  <c r="A55" i="42"/>
  <c r="G61" i="42" s="1"/>
  <c r="J19" i="10"/>
  <c r="A55" i="48"/>
  <c r="G72" i="48" s="1"/>
  <c r="A144" i="53"/>
  <c r="E154" i="53" s="1"/>
  <c r="A77" i="46"/>
  <c r="C87" i="46" s="1"/>
  <c r="A183" i="53"/>
  <c r="F192" i="53" s="1"/>
  <c r="A77" i="42"/>
  <c r="C83" i="42" s="1"/>
  <c r="A33" i="53"/>
  <c r="G43" i="53" s="1"/>
  <c r="A128" i="43"/>
  <c r="E135" i="43" s="1"/>
  <c r="A55" i="53"/>
  <c r="G67" i="53" s="1"/>
  <c r="A111" i="42"/>
  <c r="E121" i="42" s="1"/>
  <c r="A183" i="41"/>
  <c r="F198" i="41" s="1"/>
  <c r="A55" i="47"/>
  <c r="G72" i="47" s="1"/>
  <c r="A111" i="48"/>
  <c r="E122" i="48" s="1"/>
  <c r="A77" i="41"/>
  <c r="C86" i="41" s="1"/>
  <c r="A128" i="53"/>
  <c r="E135" i="53" s="1"/>
  <c r="D22" i="50"/>
  <c r="A128" i="39"/>
  <c r="E135" i="39" s="1"/>
  <c r="A128" i="48"/>
  <c r="B129" i="48" s="1"/>
  <c r="A144" i="44"/>
  <c r="E151" i="44" s="1"/>
  <c r="A33" i="48"/>
  <c r="G51" i="48" s="1"/>
  <c r="F202" i="48"/>
  <c r="A77" i="54"/>
  <c r="C84" i="54" s="1"/>
  <c r="K19" i="10"/>
  <c r="A128" i="46"/>
  <c r="E140" i="46" s="1"/>
  <c r="A183" i="47"/>
  <c r="F188" i="47" s="1"/>
  <c r="C212" i="47"/>
  <c r="A94" i="49"/>
  <c r="E102" i="49" s="1"/>
  <c r="A33" i="51"/>
  <c r="G39" i="51" s="1"/>
  <c r="L19" i="10"/>
  <c r="A94" i="43"/>
  <c r="A183" i="43"/>
  <c r="F201" i="43" s="1"/>
  <c r="A77" i="44"/>
  <c r="C86" i="44" s="1"/>
  <c r="A94" i="47"/>
  <c r="E104" i="47" s="1"/>
  <c r="A183" i="49"/>
  <c r="F188" i="49" s="1"/>
  <c r="A55" i="51"/>
  <c r="G60" i="51" s="1"/>
  <c r="A94" i="53"/>
  <c r="E98" i="53" s="1"/>
  <c r="A111" i="53"/>
  <c r="E118" i="53" s="1"/>
  <c r="M19" i="10"/>
  <c r="C213" i="47"/>
  <c r="A55" i="50"/>
  <c r="G70" i="50" s="1"/>
  <c r="N19" i="10"/>
  <c r="A55" i="52"/>
  <c r="B56" i="52" s="1"/>
  <c r="A33" i="54"/>
  <c r="B34" i="54" s="1"/>
  <c r="O19" i="10"/>
  <c r="A183" i="44"/>
  <c r="F200" i="44" s="1"/>
  <c r="C214" i="47"/>
  <c r="A111" i="50"/>
  <c r="E120" i="50" s="1"/>
  <c r="A111" i="54"/>
  <c r="E120" i="54" s="1"/>
  <c r="P19" i="10"/>
  <c r="D22" i="41"/>
  <c r="A77" i="43"/>
  <c r="C86" i="43" s="1"/>
  <c r="A111" i="43"/>
  <c r="E123" i="43" s="1"/>
  <c r="A33" i="47"/>
  <c r="B34" i="47" s="1"/>
  <c r="A77" i="47"/>
  <c r="C85" i="47" s="1"/>
  <c r="D22" i="49"/>
  <c r="Q19" i="10"/>
  <c r="A77" i="39"/>
  <c r="C84" i="39" s="1"/>
  <c r="D22" i="42"/>
  <c r="A144" i="43"/>
  <c r="E151" i="43" s="1"/>
  <c r="A33" i="44"/>
  <c r="G50" i="44" s="1"/>
  <c r="A111" i="44"/>
  <c r="E124" i="44" s="1"/>
  <c r="A128" i="51"/>
  <c r="B129" i="51" s="1"/>
  <c r="A144" i="54"/>
  <c r="B145" i="54" s="1"/>
  <c r="C217" i="47"/>
  <c r="A144" i="52"/>
  <c r="E157" i="52" s="1"/>
  <c r="A128" i="45"/>
  <c r="E140" i="45" s="1"/>
  <c r="A77" i="52"/>
  <c r="C88" i="52" s="1"/>
  <c r="T19" i="10"/>
  <c r="A55" i="40"/>
  <c r="B56" i="40" s="1"/>
  <c r="C218" i="47"/>
  <c r="U19" i="10"/>
  <c r="A144" i="47"/>
  <c r="E152" i="47" s="1"/>
  <c r="F19" i="10"/>
  <c r="V19" i="10"/>
  <c r="A33" i="43"/>
  <c r="B34" i="43" s="1"/>
  <c r="A111" i="47"/>
  <c r="E118" i="47" s="1"/>
  <c r="A111" i="51"/>
  <c r="E124" i="51" s="1"/>
  <c r="A55" i="54"/>
  <c r="G71" i="54" s="1"/>
  <c r="W19" i="10"/>
  <c r="D22" i="43"/>
  <c r="A55" i="46"/>
  <c r="B56" i="46" s="1"/>
  <c r="A183" i="54"/>
  <c r="F194" i="54" s="1"/>
  <c r="A55" i="44"/>
  <c r="G62" i="44" s="1"/>
  <c r="A33" i="52"/>
  <c r="G38" i="52" s="1"/>
  <c r="A111" i="52"/>
  <c r="E124" i="52" s="1"/>
  <c r="A128" i="54"/>
  <c r="E135" i="54" s="1"/>
  <c r="E19" i="10"/>
  <c r="C218" i="53"/>
  <c r="C217" i="53"/>
  <c r="B207" i="53"/>
  <c r="C216" i="53"/>
  <c r="C215" i="53"/>
  <c r="C214" i="53"/>
  <c r="C213" i="53"/>
  <c r="C212" i="53"/>
  <c r="C219" i="53"/>
  <c r="C216" i="54"/>
  <c r="C215" i="54"/>
  <c r="C214" i="54"/>
  <c r="C213" i="54"/>
  <c r="C212" i="54"/>
  <c r="C219" i="54"/>
  <c r="C218" i="54"/>
  <c r="C217" i="54"/>
  <c r="B207" i="54"/>
  <c r="E157" i="53"/>
  <c r="A94" i="54"/>
  <c r="C86" i="53"/>
  <c r="A168"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5" i="50"/>
  <c r="G73" i="50"/>
  <c r="A77" i="49"/>
  <c r="B56" i="50"/>
  <c r="E151" i="50"/>
  <c r="E105" i="51"/>
  <c r="E104" i="51"/>
  <c r="E103" i="51"/>
  <c r="E102" i="51"/>
  <c r="E101" i="51"/>
  <c r="E100" i="51"/>
  <c r="E107" i="51"/>
  <c r="E98" i="51"/>
  <c r="D20" i="51" s="1"/>
  <c r="E99" i="51"/>
  <c r="E158" i="50"/>
  <c r="A206" i="46"/>
  <c r="A168" i="46"/>
  <c r="B184" i="48"/>
  <c r="A128" i="49"/>
  <c r="A33" i="50"/>
  <c r="A94" i="50"/>
  <c r="A206" i="50"/>
  <c r="A168" i="50"/>
  <c r="A128" i="50"/>
  <c r="A183" i="50"/>
  <c r="E159" i="50"/>
  <c r="A94" i="45"/>
  <c r="F187" i="48"/>
  <c r="E161" i="50"/>
  <c r="E133" i="48"/>
  <c r="E162" i="50"/>
  <c r="F201" i="48"/>
  <c r="F200" i="48"/>
  <c r="F199" i="48"/>
  <c r="F198" i="48"/>
  <c r="F188" i="48"/>
  <c r="F190" i="48"/>
  <c r="F192" i="49"/>
  <c r="C216" i="52"/>
  <c r="C215" i="52"/>
  <c r="C214" i="52"/>
  <c r="C213" i="52"/>
  <c r="C212" i="52"/>
  <c r="C219" i="52"/>
  <c r="C218" i="52"/>
  <c r="F191" i="48"/>
  <c r="A77" i="50"/>
  <c r="A33" i="46"/>
  <c r="A144" i="46"/>
  <c r="F192" i="48"/>
  <c r="A55" i="45"/>
  <c r="F193" i="48"/>
  <c r="F194" i="48"/>
  <c r="A111" i="49"/>
  <c r="A55" i="49"/>
  <c r="A33" i="49"/>
  <c r="A33" i="45"/>
  <c r="A144" i="45"/>
  <c r="F195" i="48"/>
  <c r="A144" i="49"/>
  <c r="F202" i="49"/>
  <c r="C217" i="52"/>
  <c r="A111" i="45"/>
  <c r="A77" i="45"/>
  <c r="A111" i="46"/>
  <c r="C216" i="47"/>
  <c r="C215" i="47"/>
  <c r="C219" i="47"/>
  <c r="F196" i="48"/>
  <c r="F202" i="47"/>
  <c r="F201" i="47"/>
  <c r="F197" i="48"/>
  <c r="A206" i="49"/>
  <c r="A168" i="48"/>
  <c r="A206" i="48"/>
  <c r="G67" i="52"/>
  <c r="A94" i="52"/>
  <c r="G69" i="52"/>
  <c r="A144" i="51"/>
  <c r="A77" i="51"/>
  <c r="A183" i="51"/>
  <c r="G73" i="52"/>
  <c r="A183" i="52"/>
  <c r="A168" i="51"/>
  <c r="A206" i="51"/>
  <c r="G42" i="52"/>
  <c r="G61" i="52"/>
  <c r="A128" i="52"/>
  <c r="A128" i="47"/>
  <c r="A144" i="48"/>
  <c r="G62" i="52"/>
  <c r="A77" i="48"/>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A94" i="44"/>
  <c r="E120" i="44"/>
  <c r="E162" i="42"/>
  <c r="A183" i="42"/>
  <c r="A168" i="41"/>
  <c r="A206" i="41"/>
  <c r="A128" i="42"/>
  <c r="A168" i="42"/>
  <c r="A206" i="42"/>
  <c r="A94" i="41"/>
  <c r="A33" i="41"/>
  <c r="A168" i="43"/>
  <c r="A94" i="42"/>
  <c r="A128" i="44"/>
  <c r="E154" i="41"/>
  <c r="A55" i="41"/>
  <c r="A168" i="44"/>
  <c r="E155" i="41"/>
  <c r="E105" i="39"/>
  <c r="E104" i="39"/>
  <c r="E103" i="39"/>
  <c r="E102" i="39"/>
  <c r="E101" i="39"/>
  <c r="E100" i="39"/>
  <c r="E99" i="39"/>
  <c r="E106" i="39"/>
  <c r="E107" i="39"/>
  <c r="E98" i="39"/>
  <c r="B95" i="39"/>
  <c r="C216" i="40"/>
  <c r="C215" i="40"/>
  <c r="C214" i="40"/>
  <c r="C213" i="40"/>
  <c r="C212" i="40"/>
  <c r="C219" i="40"/>
  <c r="C217" i="40"/>
  <c r="C218" i="40"/>
  <c r="B207" i="40"/>
  <c r="A33" i="39"/>
  <c r="A94" i="40"/>
  <c r="A55" i="39"/>
  <c r="A111" i="39"/>
  <c r="A33" i="40"/>
  <c r="A144" i="39"/>
  <c r="A183" i="39"/>
  <c r="A111" i="40"/>
  <c r="A144" i="40"/>
  <c r="A77" i="40"/>
  <c r="A183" i="40"/>
  <c r="A168" i="39"/>
  <c r="A206" i="39"/>
  <c r="A128" i="40"/>
  <c r="A168" i="40"/>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33" i="37"/>
  <c r="A206" i="36"/>
  <c r="A55" i="36"/>
  <c r="A77" i="36"/>
  <c r="A111" i="36"/>
  <c r="A183" i="36"/>
  <c r="A94" i="36"/>
  <c r="A128" i="36"/>
  <c r="A144" i="36"/>
  <c r="A33" i="36"/>
  <c r="A168" i="36"/>
  <c r="G72" i="40" l="1"/>
  <c r="E139" i="39"/>
  <c r="E132" i="39"/>
  <c r="C90" i="39"/>
  <c r="C86" i="39"/>
  <c r="E133" i="39"/>
  <c r="B78" i="44"/>
  <c r="E152" i="42"/>
  <c r="G63" i="42"/>
  <c r="G59" i="42"/>
  <c r="E120" i="42"/>
  <c r="B112" i="42"/>
  <c r="G62" i="42"/>
  <c r="G67" i="42"/>
  <c r="E117" i="42"/>
  <c r="E119" i="42"/>
  <c r="G65" i="42"/>
  <c r="E161" i="42"/>
  <c r="E163" i="42"/>
  <c r="E158" i="42"/>
  <c r="G69" i="42"/>
  <c r="G72" i="42"/>
  <c r="B145" i="42"/>
  <c r="E153" i="42"/>
  <c r="E150" i="42"/>
  <c r="G60" i="42"/>
  <c r="E160" i="42"/>
  <c r="E156" i="42"/>
  <c r="E149" i="42"/>
  <c r="E155" i="42"/>
  <c r="E154" i="42"/>
  <c r="G64" i="42"/>
  <c r="E164" i="42"/>
  <c r="E151" i="42"/>
  <c r="G68" i="42"/>
  <c r="E148" i="42"/>
  <c r="E156" i="41"/>
  <c r="E150" i="41"/>
  <c r="E162" i="41"/>
  <c r="B129" i="41"/>
  <c r="E134" i="41"/>
  <c r="E132" i="41"/>
  <c r="E164" i="41"/>
  <c r="E159" i="41"/>
  <c r="E157" i="41"/>
  <c r="E148" i="41"/>
  <c r="B184" i="41"/>
  <c r="F200" i="41"/>
  <c r="C85" i="44"/>
  <c r="B112" i="44"/>
  <c r="C87" i="44"/>
  <c r="C88" i="44"/>
  <c r="E159" i="42"/>
  <c r="E160" i="53"/>
  <c r="E150" i="53"/>
  <c r="E149" i="53"/>
  <c r="C89" i="53"/>
  <c r="B78" i="53"/>
  <c r="E161" i="53"/>
  <c r="E159" i="53"/>
  <c r="G71" i="52"/>
  <c r="G63" i="52"/>
  <c r="G60" i="52"/>
  <c r="G48" i="51"/>
  <c r="G60" i="50"/>
  <c r="G59" i="50"/>
  <c r="G67" i="50"/>
  <c r="E99" i="49"/>
  <c r="E104" i="49"/>
  <c r="E98" i="49"/>
  <c r="E103" i="49"/>
  <c r="B95" i="49"/>
  <c r="E107" i="49"/>
  <c r="E100" i="49"/>
  <c r="E121" i="48"/>
  <c r="E132" i="48"/>
  <c r="E101" i="48"/>
  <c r="E102" i="48"/>
  <c r="G42" i="47"/>
  <c r="E107" i="47"/>
  <c r="G61" i="47"/>
  <c r="B184" i="47"/>
  <c r="G44" i="47"/>
  <c r="G63" i="46"/>
  <c r="G73" i="40"/>
  <c r="C85" i="39"/>
  <c r="C89" i="39"/>
  <c r="C87" i="39"/>
  <c r="F202" i="44"/>
  <c r="G43" i="44"/>
  <c r="F188" i="44"/>
  <c r="B184" i="44"/>
  <c r="E116" i="44"/>
  <c r="B145" i="44"/>
  <c r="F187" i="44"/>
  <c r="E115" i="44"/>
  <c r="F196" i="44"/>
  <c r="E117" i="44"/>
  <c r="G69" i="44"/>
  <c r="F201" i="44"/>
  <c r="E123" i="44"/>
  <c r="F192" i="44"/>
  <c r="G60" i="44"/>
  <c r="G71" i="44"/>
  <c r="G73" i="44"/>
  <c r="G68" i="44"/>
  <c r="B56" i="44"/>
  <c r="G61" i="44"/>
  <c r="G59" i="44"/>
  <c r="G72" i="44"/>
  <c r="G62" i="43"/>
  <c r="F200" i="43"/>
  <c r="F195" i="43"/>
  <c r="F187" i="43"/>
  <c r="G51" i="43"/>
  <c r="F190" i="43"/>
  <c r="G44" i="43"/>
  <c r="F198" i="43"/>
  <c r="F191" i="43"/>
  <c r="G43" i="43"/>
  <c r="G45" i="43"/>
  <c r="G50" i="43"/>
  <c r="F202" i="43"/>
  <c r="F197" i="43"/>
  <c r="G47" i="43"/>
  <c r="G46" i="43"/>
  <c r="G41" i="43"/>
  <c r="B184" i="43"/>
  <c r="F199" i="43"/>
  <c r="G37" i="43"/>
  <c r="F188" i="43"/>
  <c r="G40" i="43"/>
  <c r="F189" i="43"/>
  <c r="G42" i="43"/>
  <c r="G73" i="42"/>
  <c r="G66" i="42"/>
  <c r="F201" i="41"/>
  <c r="E137" i="41"/>
  <c r="E138" i="41"/>
  <c r="E135" i="41"/>
  <c r="E136" i="41"/>
  <c r="E139" i="41"/>
  <c r="E133" i="41"/>
  <c r="F195" i="41"/>
  <c r="F191" i="41"/>
  <c r="F188" i="41"/>
  <c r="C88" i="41"/>
  <c r="C83" i="41"/>
  <c r="B78" i="41"/>
  <c r="C87" i="41"/>
  <c r="C84" i="41"/>
  <c r="F193" i="41"/>
  <c r="C85" i="41"/>
  <c r="F202" i="41"/>
  <c r="G41" i="44"/>
  <c r="G65" i="43"/>
  <c r="B34" i="51"/>
  <c r="F201" i="53"/>
  <c r="F194" i="53"/>
  <c r="G49" i="51"/>
  <c r="E123" i="48"/>
  <c r="F191" i="53"/>
  <c r="G40" i="44"/>
  <c r="G73" i="43"/>
  <c r="B112" i="48"/>
  <c r="F189" i="53"/>
  <c r="G42" i="44"/>
  <c r="E161" i="43"/>
  <c r="G46" i="51"/>
  <c r="E118" i="48"/>
  <c r="F190" i="53"/>
  <c r="F198" i="53"/>
  <c r="E120" i="48"/>
  <c r="F195" i="53"/>
  <c r="G40" i="51"/>
  <c r="E102" i="47"/>
  <c r="G66" i="47"/>
  <c r="G45" i="51"/>
  <c r="E101" i="47"/>
  <c r="G73" i="51"/>
  <c r="G39" i="43"/>
  <c r="G38" i="43"/>
  <c r="G67" i="44"/>
  <c r="G51" i="51"/>
  <c r="E154" i="47"/>
  <c r="G37" i="51"/>
  <c r="G72" i="52"/>
  <c r="E139" i="48"/>
  <c r="C90" i="46"/>
  <c r="C87" i="53"/>
  <c r="G60" i="46"/>
  <c r="G72" i="46"/>
  <c r="E151" i="4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D17" i="51" s="1"/>
  <c r="E153" i="47"/>
  <c r="E123" i="50"/>
  <c r="G43" i="54"/>
  <c r="G60" i="54"/>
  <c r="B112" i="54"/>
  <c r="E164" i="53"/>
  <c r="E148" i="53"/>
  <c r="E137" i="43"/>
  <c r="E105" i="48"/>
  <c r="D20" i="48" s="1"/>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D17" i="53" s="1"/>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D18" i="42" s="1"/>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G48" i="43"/>
  <c r="G49" i="43"/>
  <c r="C83" i="43"/>
  <c r="C85" i="43"/>
  <c r="G45" i="44"/>
  <c r="G49" i="44"/>
  <c r="G47" i="44"/>
  <c r="G46" i="44"/>
  <c r="G38" i="44"/>
  <c r="G39" i="44"/>
  <c r="G37" i="44"/>
  <c r="C89" i="54"/>
  <c r="C90" i="54"/>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s="1"/>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G66" i="50"/>
  <c r="N30" i="10"/>
  <c r="E164" i="54"/>
  <c r="E115" i="54"/>
  <c r="F198" i="54"/>
  <c r="E107" i="53"/>
  <c r="E118" i="52"/>
  <c r="B112" i="52"/>
  <c r="E119" i="52"/>
  <c r="C89" i="44"/>
  <c r="C90" i="44"/>
  <c r="E123" i="51"/>
  <c r="S28" i="10"/>
  <c r="G64" i="40"/>
  <c r="G65" i="40"/>
  <c r="G64" i="52"/>
  <c r="G70" i="52"/>
  <c r="G68" i="52"/>
  <c r="G66" i="52"/>
  <c r="G65" i="52"/>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I179" i="41"/>
  <c r="I172" i="41"/>
  <c r="I178" i="41"/>
  <c r="I177" i="41"/>
  <c r="I174" i="41"/>
  <c r="I173" i="41"/>
  <c r="I176" i="41"/>
  <c r="I175" i="41"/>
  <c r="B169"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G51" i="36"/>
  <c r="G47" i="36"/>
  <c r="G50" i="36"/>
  <c r="G43" i="36"/>
  <c r="G49" i="36"/>
  <c r="G46" i="36"/>
  <c r="G45" i="36"/>
  <c r="G48" i="36"/>
  <c r="G44" i="36"/>
  <c r="G42" i="36"/>
  <c r="G41" i="36"/>
  <c r="G40" i="36"/>
  <c r="G39" i="36"/>
  <c r="G38" i="36"/>
  <c r="G37"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D23" i="42" l="1"/>
  <c r="H28" i="10"/>
  <c r="E165" i="42"/>
  <c r="G27" i="10"/>
  <c r="E141" i="41"/>
  <c r="D23" i="41"/>
  <c r="D25" i="49"/>
  <c r="D25" i="41"/>
  <c r="F203" i="41"/>
  <c r="D21" i="42"/>
  <c r="E125" i="48"/>
  <c r="E165" i="41"/>
  <c r="Q25" i="10"/>
  <c r="E22" i="10"/>
  <c r="G28" i="10"/>
  <c r="F22" i="10"/>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I22" i="10"/>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l="1"/>
  <c r="A24" i="10"/>
  <c r="D15" i="10"/>
  <c r="D14" i="10"/>
  <c r="D13" i="10"/>
  <c r="D12" i="10"/>
  <c r="D11" i="10"/>
  <c r="D10" i="10"/>
  <c r="D9" i="10"/>
  <c r="D8" i="10"/>
  <c r="B219" i="1"/>
  <c r="B218" i="1"/>
  <c r="B217" i="1"/>
  <c r="B216" i="1"/>
  <c r="B215" i="1"/>
  <c r="B214" i="1"/>
  <c r="B213" i="1"/>
  <c r="B212" i="1"/>
  <c r="B90" i="1"/>
  <c r="B89" i="1"/>
  <c r="B88" i="1"/>
  <c r="B87" i="1"/>
  <c r="B86" i="1"/>
  <c r="B85" i="1"/>
  <c r="B84" i="1"/>
  <c r="B8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C22" i="10" s="1"/>
  <c r="B81" i="50" l="1"/>
  <c r="C81" i="50" s="1"/>
  <c r="B81" i="46"/>
  <c r="C81" i="46" s="1"/>
  <c r="F17" i="44"/>
  <c r="B210" i="39"/>
  <c r="C210" i="39" s="1"/>
  <c r="B210" i="41"/>
  <c r="C210" i="41" s="1"/>
  <c r="B210" i="37"/>
  <c r="C210" i="37" s="1"/>
  <c r="F17" i="36"/>
  <c r="F17" i="40"/>
  <c r="B210" i="54"/>
  <c r="C210" i="54" s="1"/>
  <c r="B210" i="52"/>
  <c r="C210" i="52" s="1"/>
  <c r="B81" i="44"/>
  <c r="C81" i="44" s="1"/>
  <c r="B210" i="47"/>
  <c r="C210" i="47" s="1"/>
  <c r="B81" i="41"/>
  <c r="C81" i="41" s="1"/>
  <c r="F17" i="53"/>
  <c r="B210" i="50"/>
  <c r="C210" i="50" s="1"/>
  <c r="B210" i="48"/>
  <c r="C210" i="48" s="1"/>
  <c r="F17" i="42"/>
  <c r="B81" i="40"/>
  <c r="C81" i="40" s="1"/>
  <c r="F17" i="38"/>
  <c r="B81" i="36"/>
  <c r="C81" i="36" s="1"/>
  <c r="B210" i="45"/>
  <c r="C210" i="45" s="1"/>
  <c r="B81" i="53"/>
  <c r="C81" i="53" s="1"/>
  <c r="B81" i="42"/>
  <c r="C81" i="42" s="1"/>
  <c r="B81" i="51"/>
  <c r="C81" i="51" s="1"/>
  <c r="F17" i="51"/>
  <c r="B81" i="49"/>
  <c r="C81" i="49" s="1"/>
  <c r="F17" i="49"/>
  <c r="B210" i="46"/>
  <c r="C210" i="46" s="1"/>
  <c r="B81" i="38"/>
  <c r="C81" i="38" s="1"/>
  <c r="F17" i="50"/>
  <c r="B210" i="44"/>
  <c r="C210" i="44" s="1"/>
  <c r="B210" i="42"/>
  <c r="C210" i="42" s="1"/>
  <c r="B210" i="40"/>
  <c r="C210" i="40" s="1"/>
  <c r="F17" i="47"/>
  <c r="B81" i="45"/>
  <c r="C81" i="45" s="1"/>
  <c r="F17" i="43"/>
  <c r="F17" i="39"/>
  <c r="F17" i="46"/>
  <c r="B81" i="39"/>
  <c r="C81" i="39" s="1"/>
  <c r="F17" i="48"/>
  <c r="B210" i="51"/>
  <c r="C210" i="51" s="1"/>
  <c r="B81" i="47"/>
  <c r="C81" i="47" s="1"/>
  <c r="F17" i="45"/>
  <c r="B210" i="36"/>
  <c r="C210" i="36" s="1"/>
  <c r="F17" i="37"/>
  <c r="B210" i="53"/>
  <c r="C210" i="53" s="1"/>
  <c r="F17" i="52"/>
  <c r="B81" i="43"/>
  <c r="C81" i="43" s="1"/>
  <c r="B210" i="38"/>
  <c r="C210" i="38" s="1"/>
  <c r="B81" i="37"/>
  <c r="C81" i="37" s="1"/>
  <c r="B81" i="54"/>
  <c r="C81" i="54" s="1"/>
  <c r="B81" i="52"/>
  <c r="C81" i="52" s="1"/>
  <c r="B210" i="43"/>
  <c r="C210" i="43" s="1"/>
  <c r="B81" i="48"/>
  <c r="C81" i="48" s="1"/>
  <c r="F17" i="54"/>
  <c r="B210" i="49"/>
  <c r="C210" i="49" s="1"/>
  <c r="F17" i="41"/>
  <c r="B211" i="43"/>
  <c r="C211" i="43" s="1"/>
  <c r="B211" i="39"/>
  <c r="C211" i="39" s="1"/>
  <c r="B82" i="38"/>
  <c r="B211" i="53"/>
  <c r="C211" i="53" s="1"/>
  <c r="B82" i="42"/>
  <c r="F18" i="47"/>
  <c r="B82" i="44"/>
  <c r="B82" i="40"/>
  <c r="B82" i="50"/>
  <c r="B211" i="40"/>
  <c r="C211" i="40" s="1"/>
  <c r="F18" i="36"/>
  <c r="B82" i="53"/>
  <c r="F18" i="50"/>
  <c r="B211" i="46"/>
  <c r="C211" i="46" s="1"/>
  <c r="F18" i="38"/>
  <c r="F18" i="53"/>
  <c r="F18" i="48"/>
  <c r="F18" i="43"/>
  <c r="B82" i="36"/>
  <c r="B211" i="49"/>
  <c r="C211" i="49" s="1"/>
  <c r="B82" i="47"/>
  <c r="B211" i="37"/>
  <c r="C211" i="37" s="1"/>
  <c r="B82" i="45"/>
  <c r="F18" i="54"/>
  <c r="B211" i="52"/>
  <c r="C211" i="52" s="1"/>
  <c r="B82" i="37"/>
  <c r="B82" i="54"/>
  <c r="B211" i="44"/>
  <c r="C211" i="44" s="1"/>
  <c r="F18" i="41"/>
  <c r="F18" i="39"/>
  <c r="B82" i="48"/>
  <c r="F18" i="51"/>
  <c r="B211" i="47"/>
  <c r="C211" i="47" s="1"/>
  <c r="B82" i="41"/>
  <c r="B211" i="36"/>
  <c r="B82" i="51"/>
  <c r="B211" i="50"/>
  <c r="C211" i="50" s="1"/>
  <c r="F18" i="49"/>
  <c r="F18" i="46"/>
  <c r="B211" i="42"/>
  <c r="C211" i="42" s="1"/>
  <c r="F18" i="42"/>
  <c r="B211" i="38"/>
  <c r="C211" i="38" s="1"/>
  <c r="F18" i="52"/>
  <c r="B82" i="49"/>
  <c r="B211" i="48"/>
  <c r="C211" i="48" s="1"/>
  <c r="B211" i="45"/>
  <c r="C211" i="45" s="1"/>
  <c r="B82" i="43"/>
  <c r="B211" i="41"/>
  <c r="C211" i="41" s="1"/>
  <c r="B211" i="54"/>
  <c r="C211" i="54" s="1"/>
  <c r="B211" i="51"/>
  <c r="C211" i="51" s="1"/>
  <c r="B82" i="46"/>
  <c r="B82" i="39"/>
  <c r="B82" i="52"/>
  <c r="F18" i="44"/>
  <c r="F18" i="40"/>
  <c r="F18" i="45"/>
  <c r="F18" i="37"/>
  <c r="B82" i="1"/>
  <c r="B211" i="1"/>
  <c r="B81" i="1"/>
  <c r="B210" i="1"/>
  <c r="P10" i="13"/>
  <c r="O10" i="13"/>
  <c r="L9" i="13"/>
  <c r="K9" i="13"/>
  <c r="L8" i="13"/>
  <c r="K8" i="13"/>
  <c r="N7" i="13"/>
  <c r="L7" i="13"/>
  <c r="N6" i="13"/>
  <c r="M6" i="13"/>
  <c r="P4" i="13"/>
  <c r="L2" i="13"/>
  <c r="K2" i="13"/>
  <c r="B11" i="1"/>
  <c r="C220" i="46" l="1"/>
  <c r="O31" i="10"/>
  <c r="D26" i="46"/>
  <c r="C220" i="44"/>
  <c r="D26" i="44"/>
  <c r="J31" i="10"/>
  <c r="C220" i="48"/>
  <c r="Q31" i="10"/>
  <c r="D26" i="48"/>
  <c r="C82" i="49"/>
  <c r="H17" i="49"/>
  <c r="H17" i="54"/>
  <c r="C82" i="54"/>
  <c r="D19" i="54" s="1"/>
  <c r="C82" i="53"/>
  <c r="D19" i="53" s="1"/>
  <c r="H17" i="53"/>
  <c r="H18" i="37"/>
  <c r="C82" i="37"/>
  <c r="D19" i="37" s="1"/>
  <c r="H17" i="37"/>
  <c r="C220" i="45"/>
  <c r="N31" i="10"/>
  <c r="D26" i="45"/>
  <c r="H31" i="10"/>
  <c r="D26" i="42"/>
  <c r="C220" i="42"/>
  <c r="C220" i="38"/>
  <c r="D26" i="38"/>
  <c r="M31" i="10"/>
  <c r="F31" i="10"/>
  <c r="D26" i="37"/>
  <c r="C220" i="37"/>
  <c r="C211" i="36"/>
  <c r="E31" i="10" s="1"/>
  <c r="R31" i="10"/>
  <c r="D26" i="49"/>
  <c r="C220" i="49"/>
  <c r="D26" i="53"/>
  <c r="C220" i="53"/>
  <c r="V31" i="10"/>
  <c r="D26" i="52"/>
  <c r="C220" i="52"/>
  <c r="U31" i="10"/>
  <c r="L31" i="10"/>
  <c r="D26" i="40"/>
  <c r="C220" i="40"/>
  <c r="C82" i="50"/>
  <c r="H17" i="50"/>
  <c r="C220" i="50"/>
  <c r="S31" i="10"/>
  <c r="D26" i="50"/>
  <c r="C82" i="39"/>
  <c r="D19" i="39" s="1"/>
  <c r="H17" i="39"/>
  <c r="C82" i="51"/>
  <c r="H17" i="51"/>
  <c r="C82" i="47"/>
  <c r="D19" i="47" s="1"/>
  <c r="H17" i="47"/>
  <c r="C82" i="42"/>
  <c r="H17" i="42"/>
  <c r="C82" i="46"/>
  <c r="D19" i="46" s="1"/>
  <c r="H17" i="46"/>
  <c r="C220" i="51"/>
  <c r="T31" i="10"/>
  <c r="D26" i="51"/>
  <c r="C82" i="41"/>
  <c r="H17" i="41"/>
  <c r="C82" i="36"/>
  <c r="D19" i="36" s="1"/>
  <c r="H17" i="36"/>
  <c r="C82" i="38"/>
  <c r="D19" i="38" s="1"/>
  <c r="H17" i="38"/>
  <c r="W31" i="10"/>
  <c r="C220" i="54"/>
  <c r="D26" i="54"/>
  <c r="D26" i="47"/>
  <c r="P31" i="10"/>
  <c r="C220" i="47"/>
  <c r="C82" i="45"/>
  <c r="H17" i="45"/>
  <c r="C82" i="44"/>
  <c r="D19" i="44" s="1"/>
  <c r="H17" i="44"/>
  <c r="H18" i="39"/>
  <c r="C220" i="39"/>
  <c r="K31" i="10"/>
  <c r="D26" i="39"/>
  <c r="C82" i="40"/>
  <c r="D19" i="40" s="1"/>
  <c r="H17" i="40"/>
  <c r="H17" i="52"/>
  <c r="C82" i="52"/>
  <c r="D19" i="52" s="1"/>
  <c r="C220" i="41"/>
  <c r="G31" i="10"/>
  <c r="D26" i="41"/>
  <c r="C82" i="43"/>
  <c r="D19" i="43" s="1"/>
  <c r="H17" i="43"/>
  <c r="C82" i="48"/>
  <c r="D19" i="48" s="1"/>
  <c r="H17" i="48"/>
  <c r="C220" i="43"/>
  <c r="I31" i="10"/>
  <c r="D26" i="43"/>
  <c r="A16" i="1"/>
  <c r="S2" i="13"/>
  <c r="S3" i="13"/>
  <c r="S4" i="13"/>
  <c r="D27" i="39" l="1"/>
  <c r="K13" i="14" s="1"/>
  <c r="D27" i="43"/>
  <c r="C238" i="43" s="1"/>
  <c r="D27" i="37"/>
  <c r="C238" i="37" s="1"/>
  <c r="D27" i="54"/>
  <c r="W13" i="14" s="1"/>
  <c r="D27" i="44"/>
  <c r="J13" i="14" s="1"/>
  <c r="H18" i="41"/>
  <c r="H27" i="41" s="1"/>
  <c r="D19" i="41"/>
  <c r="D27" i="41" s="1"/>
  <c r="H18" i="50"/>
  <c r="H27" i="50" s="1"/>
  <c r="D19" i="50"/>
  <c r="D27" i="50" s="1"/>
  <c r="D27" i="40"/>
  <c r="C238" i="40" s="1"/>
  <c r="D27" i="38"/>
  <c r="M13" i="14" s="1"/>
  <c r="H18" i="49"/>
  <c r="H27" i="49" s="1"/>
  <c r="D19" i="49"/>
  <c r="D27" i="49" s="1"/>
  <c r="R13" i="14" s="1"/>
  <c r="D27" i="48"/>
  <c r="Q13" i="14" s="1"/>
  <c r="H18" i="45"/>
  <c r="H27" i="45" s="1"/>
  <c r="D19" i="45"/>
  <c r="D27" i="45" s="1"/>
  <c r="D27" i="47"/>
  <c r="P13" i="14" s="1"/>
  <c r="H18" i="42"/>
  <c r="H27" i="42" s="1"/>
  <c r="D19" i="42"/>
  <c r="D27" i="42" s="1"/>
  <c r="D27" i="52"/>
  <c r="C238" i="52" s="1"/>
  <c r="H18" i="51"/>
  <c r="H27" i="51" s="1"/>
  <c r="D19" i="51"/>
  <c r="D27" i="51" s="1"/>
  <c r="D27" i="53"/>
  <c r="V13" i="14" s="1"/>
  <c r="D27" i="46"/>
  <c r="C238" i="46" s="1"/>
  <c r="D26" i="36"/>
  <c r="D27" i="36" s="1"/>
  <c r="C238" i="36" s="1"/>
  <c r="C220" i="36"/>
  <c r="H18" i="53"/>
  <c r="H27" i="53" s="1"/>
  <c r="C91" i="53"/>
  <c r="V24" i="10"/>
  <c r="H18" i="52"/>
  <c r="U24" i="10"/>
  <c r="C91" i="52"/>
  <c r="O24" i="10"/>
  <c r="C91" i="46"/>
  <c r="R24" i="10"/>
  <c r="C91" i="49"/>
  <c r="H24" i="10"/>
  <c r="C91" i="42"/>
  <c r="C238" i="48"/>
  <c r="H18" i="54"/>
  <c r="W24" i="10"/>
  <c r="C91" i="54"/>
  <c r="H18" i="40"/>
  <c r="H27" i="40" s="1"/>
  <c r="C91" i="40"/>
  <c r="L24" i="10"/>
  <c r="H18" i="47"/>
  <c r="H27" i="47" s="1"/>
  <c r="C91" i="47"/>
  <c r="P24" i="10"/>
  <c r="U13" i="14"/>
  <c r="N24" i="10"/>
  <c r="C91" i="45"/>
  <c r="C91" i="51"/>
  <c r="T24" i="10"/>
  <c r="H27" i="39"/>
  <c r="C91" i="39"/>
  <c r="K24" i="10"/>
  <c r="S24" i="10"/>
  <c r="C91" i="50"/>
  <c r="H18" i="36"/>
  <c r="C91" i="36"/>
  <c r="E24" i="10"/>
  <c r="H27" i="37"/>
  <c r="H18" i="38"/>
  <c r="C91" i="38"/>
  <c r="M24" i="10"/>
  <c r="Q24" i="10"/>
  <c r="C91" i="48"/>
  <c r="C91" i="37"/>
  <c r="F24" i="10"/>
  <c r="H18" i="43"/>
  <c r="H27" i="43" s="1"/>
  <c r="I24" i="10"/>
  <c r="C91" i="43"/>
  <c r="H18" i="48"/>
  <c r="H18" i="44"/>
  <c r="H27" i="44" s="1"/>
  <c r="J24" i="10"/>
  <c r="C91" i="44"/>
  <c r="C91" i="41"/>
  <c r="G24" i="10"/>
  <c r="H18" i="46"/>
  <c r="H27" i="46" s="1"/>
  <c r="C8"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2" i="3"/>
  <c r="B8" i="10"/>
  <c r="B9" i="10"/>
  <c r="B10" i="10"/>
  <c r="B11" i="10"/>
  <c r="B12" i="10"/>
  <c r="C238" i="39" l="1"/>
  <c r="D233" i="39" s="1"/>
  <c r="I13" i="14"/>
  <c r="F13" i="14"/>
  <c r="C238" i="44"/>
  <c r="D230" i="44" s="1"/>
  <c r="C238" i="49"/>
  <c r="C240" i="49" s="1"/>
  <c r="C29" i="49" s="1"/>
  <c r="C238" i="53"/>
  <c r="D230" i="53" s="1"/>
  <c r="C238" i="38"/>
  <c r="C240" i="38" s="1"/>
  <c r="O13" i="14"/>
  <c r="L13" i="14"/>
  <c r="E13" i="14"/>
  <c r="G13" i="14"/>
  <c r="C238" i="41"/>
  <c r="D230" i="41" s="1"/>
  <c r="C238" i="54"/>
  <c r="D234" i="54" s="1"/>
  <c r="H13" i="14"/>
  <c r="C238" i="42"/>
  <c r="D231" i="42" s="1"/>
  <c r="C238" i="45"/>
  <c r="D234" i="45" s="1"/>
  <c r="N13" i="14"/>
  <c r="C238" i="50"/>
  <c r="D231" i="50" s="1"/>
  <c r="S13" i="14"/>
  <c r="T13" i="14"/>
  <c r="C238" i="51"/>
  <c r="D234" i="51" s="1"/>
  <c r="C238" i="47"/>
  <c r="C240" i="47" s="1"/>
  <c r="C29" i="47" s="1"/>
  <c r="C240" i="53"/>
  <c r="C29" i="53" s="1"/>
  <c r="D236" i="53"/>
  <c r="D231" i="53"/>
  <c r="D236" i="40"/>
  <c r="D233" i="40"/>
  <c r="D231" i="40"/>
  <c r="C240" i="40"/>
  <c r="C29" i="40" s="1"/>
  <c r="D235" i="40"/>
  <c r="D234" i="40"/>
  <c r="D232" i="40"/>
  <c r="D230" i="40"/>
  <c r="D231" i="36"/>
  <c r="D236" i="36"/>
  <c r="D232" i="36"/>
  <c r="D235" i="36"/>
  <c r="D233" i="36"/>
  <c r="D234" i="36"/>
  <c r="D230" i="36"/>
  <c r="C240" i="36"/>
  <c r="C240" i="52"/>
  <c r="D232" i="52"/>
  <c r="D230" i="52"/>
  <c r="D236" i="52"/>
  <c r="D235" i="52"/>
  <c r="D234" i="52"/>
  <c r="D231" i="52"/>
  <c r="D233" i="52"/>
  <c r="H27" i="54"/>
  <c r="D235" i="37"/>
  <c r="C240" i="37"/>
  <c r="C29" i="37" s="1"/>
  <c r="D234" i="37"/>
  <c r="D232" i="37"/>
  <c r="D231" i="37"/>
  <c r="D230" i="37"/>
  <c r="D236" i="37"/>
  <c r="D233" i="37"/>
  <c r="H27" i="48"/>
  <c r="H27" i="38"/>
  <c r="D235" i="46"/>
  <c r="D236" i="46"/>
  <c r="D234" i="46"/>
  <c r="D232" i="46"/>
  <c r="D230" i="46"/>
  <c r="C240" i="46"/>
  <c r="C29" i="46" s="1"/>
  <c r="D233" i="46"/>
  <c r="D231" i="46"/>
  <c r="D234" i="43"/>
  <c r="D235" i="43"/>
  <c r="D233" i="43"/>
  <c r="D232" i="43"/>
  <c r="D231" i="43"/>
  <c r="D236" i="43"/>
  <c r="C240" i="43"/>
  <c r="C29" i="43" s="1"/>
  <c r="D230" i="43"/>
  <c r="D234" i="48"/>
  <c r="D233" i="48"/>
  <c r="D235" i="48"/>
  <c r="D230" i="48"/>
  <c r="C240" i="48"/>
  <c r="D236" i="48"/>
  <c r="D232" i="48"/>
  <c r="D231" i="48"/>
  <c r="H27" i="52"/>
  <c r="H27" i="36"/>
  <c r="D236" i="44"/>
  <c r="A111" i="1"/>
  <c r="B112" i="1" s="1"/>
  <c r="C12" i="10"/>
  <c r="C11" i="10"/>
  <c r="F24" i="1"/>
  <c r="H24" i="1" s="1"/>
  <c r="F23" i="1"/>
  <c r="H23" i="1" s="1"/>
  <c r="F17" i="1"/>
  <c r="F25" i="1"/>
  <c r="H25" i="1" s="1"/>
  <c r="F18" i="1"/>
  <c r="F26" i="1"/>
  <c r="H26" i="1" s="1"/>
  <c r="F19" i="1"/>
  <c r="H19" i="1" s="1"/>
  <c r="F20" i="1"/>
  <c r="H20" i="1" s="1"/>
  <c r="F21" i="1"/>
  <c r="H21" i="1" s="1"/>
  <c r="F22" i="1"/>
  <c r="H22" i="1" s="1"/>
  <c r="A94" i="1"/>
  <c r="A144" i="1"/>
  <c r="A128" i="1"/>
  <c r="A168" i="1"/>
  <c r="A77" i="1"/>
  <c r="A55" i="1"/>
  <c r="A206" i="1"/>
  <c r="A33" i="1"/>
  <c r="B13" i="10"/>
  <c r="B6" i="10"/>
  <c r="B14" i="10"/>
  <c r="B7" i="10"/>
  <c r="W7" i="10" s="1"/>
  <c r="B15" i="10"/>
  <c r="D235" i="39" l="1"/>
  <c r="C240" i="39"/>
  <c r="C29" i="39" s="1"/>
  <c r="D234" i="39"/>
  <c r="D232" i="39"/>
  <c r="D236" i="39"/>
  <c r="D230" i="39"/>
  <c r="D231" i="39"/>
  <c r="D234" i="44"/>
  <c r="D233" i="51"/>
  <c r="D231" i="38"/>
  <c r="D235" i="53"/>
  <c r="D234" i="53"/>
  <c r="D233" i="53"/>
  <c r="D232" i="53"/>
  <c r="D235" i="51"/>
  <c r="C240" i="51"/>
  <c r="C29" i="51" s="1"/>
  <c r="D230" i="51"/>
  <c r="D236" i="51"/>
  <c r="D233" i="49"/>
  <c r="D234" i="49"/>
  <c r="D230" i="49"/>
  <c r="D235" i="49"/>
  <c r="D236" i="49"/>
  <c r="D231" i="49"/>
  <c r="D235" i="47"/>
  <c r="D234" i="47"/>
  <c r="D236" i="38"/>
  <c r="D231" i="44"/>
  <c r="D232" i="44"/>
  <c r="D235" i="44"/>
  <c r="D233" i="44"/>
  <c r="C240" i="44"/>
  <c r="C29" i="44" s="1"/>
  <c r="D233" i="42"/>
  <c r="D236" i="42"/>
  <c r="D232" i="42"/>
  <c r="D234" i="42"/>
  <c r="D232" i="49"/>
  <c r="D232" i="45"/>
  <c r="D235" i="42"/>
  <c r="D235" i="38"/>
  <c r="D230" i="42"/>
  <c r="D234" i="38"/>
  <c r="C240" i="42"/>
  <c r="C29" i="42" s="1"/>
  <c r="D233" i="38"/>
  <c r="D231" i="41"/>
  <c r="D233" i="41"/>
  <c r="D234" i="50"/>
  <c r="D230" i="38"/>
  <c r="C240" i="41"/>
  <c r="C29" i="41" s="1"/>
  <c r="D232" i="38"/>
  <c r="D235" i="41"/>
  <c r="D236" i="41"/>
  <c r="D232" i="41"/>
  <c r="D231" i="47"/>
  <c r="D230" i="50"/>
  <c r="G6" i="10"/>
  <c r="P6" i="10"/>
  <c r="R6" i="10"/>
  <c r="U6" i="10"/>
  <c r="M6" i="10"/>
  <c r="F6" i="10"/>
  <c r="I6" i="10"/>
  <c r="H6" i="10"/>
  <c r="N6" i="10"/>
  <c r="Q6" i="10"/>
  <c r="W6" i="10"/>
  <c r="E6" i="10"/>
  <c r="L6" i="10"/>
  <c r="O6" i="10"/>
  <c r="S6" i="10"/>
  <c r="T6" i="10"/>
  <c r="J6" i="10"/>
  <c r="V6" i="10"/>
  <c r="K6" i="10"/>
  <c r="D236" i="47"/>
  <c r="M7" i="10"/>
  <c r="D232" i="47"/>
  <c r="D234" i="41"/>
  <c r="D233" i="47"/>
  <c r="D230" i="47"/>
  <c r="D231" i="45"/>
  <c r="D233" i="45"/>
  <c r="D233" i="54"/>
  <c r="C240" i="54"/>
  <c r="C29" i="54" s="1"/>
  <c r="D232" i="54"/>
  <c r="D235" i="54"/>
  <c r="D230" i="54"/>
  <c r="D236" i="54"/>
  <c r="D231" i="54"/>
  <c r="D235" i="50"/>
  <c r="D236" i="50"/>
  <c r="C240" i="50"/>
  <c r="C29" i="50" s="1"/>
  <c r="D232" i="50"/>
  <c r="D233" i="50"/>
  <c r="D230" i="45"/>
  <c r="D231" i="51"/>
  <c r="D235" i="45"/>
  <c r="C240" i="45"/>
  <c r="C29" i="45" s="1"/>
  <c r="D232" i="51"/>
  <c r="D236" i="45"/>
  <c r="C29" i="38"/>
  <c r="C29" i="48"/>
  <c r="C29" i="36"/>
  <c r="V7" i="10"/>
  <c r="I7" i="10"/>
  <c r="P7" i="10"/>
  <c r="F7" i="10"/>
  <c r="N7" i="10"/>
  <c r="S7" i="10"/>
  <c r="H7" i="10"/>
  <c r="K7" i="10"/>
  <c r="G7" i="10"/>
  <c r="R7" i="10"/>
  <c r="T7" i="10"/>
  <c r="J7" i="10"/>
  <c r="U7" i="10"/>
  <c r="L7" i="10"/>
  <c r="O7" i="10"/>
  <c r="E7" i="10"/>
  <c r="Q7" i="10"/>
  <c r="C29" i="52"/>
  <c r="C219" i="1"/>
  <c r="C218" i="1"/>
  <c r="C217" i="1"/>
  <c r="C215" i="1"/>
  <c r="C214" i="1"/>
  <c r="C213" i="1"/>
  <c r="C212" i="1"/>
  <c r="C216" i="1"/>
  <c r="C90" i="1"/>
  <c r="C89" i="1"/>
  <c r="C88" i="1"/>
  <c r="C87" i="1"/>
  <c r="C86" i="1"/>
  <c r="C84" i="1"/>
  <c r="C83" i="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183" i="1"/>
  <c r="D22" i="10" l="1"/>
  <c r="C82" i="1"/>
  <c r="C211" i="1"/>
  <c r="D26" i="1" s="1"/>
  <c r="D27" i="10"/>
  <c r="D26" i="10"/>
  <c r="D29" i="10"/>
  <c r="E14"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10" i="14"/>
  <c r="C9" i="14"/>
  <c r="C81" i="1" l="1"/>
  <c r="H17" i="1" s="1"/>
  <c r="D6" i="10" s="1"/>
  <c r="H18" i="1"/>
  <c r="D7" i="10" s="1"/>
  <c r="C7" i="10" s="1"/>
  <c r="C220" i="1"/>
  <c r="C10" i="10"/>
  <c r="D20" i="1"/>
  <c r="D25" i="1"/>
  <c r="F203" i="1"/>
  <c r="C11" i="14"/>
  <c r="D19" i="1" l="1"/>
  <c r="C91" i="1"/>
  <c r="C9" i="10"/>
  <c r="C8" i="10"/>
  <c r="C6" i="10"/>
  <c r="C236"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78" i="1"/>
  <c r="B34" i="1" l="1"/>
  <c r="B169" i="1"/>
  <c r="B129" i="1"/>
  <c r="B95" i="1"/>
  <c r="B56" i="1"/>
  <c r="B207" i="1"/>
  <c r="B184" i="1"/>
  <c r="I180" i="1" l="1"/>
  <c r="E165" i="1"/>
  <c r="E141" i="1"/>
  <c r="C29" i="10"/>
  <c r="C27" i="10"/>
  <c r="D28" i="10"/>
  <c r="C28" i="10" s="1"/>
  <c r="D31" i="10"/>
  <c r="C31" i="10" s="1"/>
  <c r="D23" i="10"/>
  <c r="C23" i="10" s="1"/>
  <c r="C26" i="10"/>
  <c r="D30" i="10"/>
  <c r="C30" i="10" s="1"/>
  <c r="E108" i="1" l="1"/>
  <c r="D25" i="10"/>
  <c r="C25" i="10" s="1"/>
  <c r="H27" i="1" l="1"/>
  <c r="D24" i="10"/>
  <c r="D27" i="1"/>
  <c r="D13" i="14" l="1"/>
  <c r="D32" i="10"/>
  <c r="C24" i="10"/>
  <c r="C32" i="10" s="1"/>
  <c r="C238" i="1"/>
  <c r="D231" i="1" l="1"/>
  <c r="C240" i="1"/>
  <c r="C29" i="1" s="1"/>
  <c r="W33" i="10"/>
  <c r="O33" i="10"/>
  <c r="G33" i="10"/>
  <c r="V33" i="10"/>
  <c r="N33" i="10"/>
  <c r="F33" i="10"/>
  <c r="U33" i="10"/>
  <c r="M33" i="10"/>
  <c r="E33" i="10"/>
  <c r="T33" i="10"/>
  <c r="L33" i="10"/>
  <c r="C33" i="10"/>
  <c r="S33" i="10"/>
  <c r="K33" i="10"/>
  <c r="R33" i="10"/>
  <c r="J33" i="10"/>
  <c r="H33" i="10"/>
  <c r="Q33" i="10"/>
  <c r="I33" i="10"/>
  <c r="P33" i="10"/>
  <c r="D33" i="10"/>
  <c r="D236" i="1"/>
  <c r="D234" i="1"/>
  <c r="D233" i="1"/>
  <c r="D232" i="1"/>
  <c r="D235" i="1"/>
  <c r="D230"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<sst xmlns="http://schemas.openxmlformats.org/spreadsheetml/2006/main" count="2024" uniqueCount="187">
  <si>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</si>
  <si>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</si>
  <si>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</si>
  <si>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</si>
  <si>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</si>
  <si>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</si>
  <si>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</si>
  <si>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</si>
  <si>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</si>
  <si>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</si>
  <si>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</si>
  <si>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</si>
  <si>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</si>
  <si>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</si>
  <si>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</si>
  <si>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</si>
  <si>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</si>
  <si>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</si>
  <si>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</si>
  <si>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</si>
  <si>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</si>
  <si>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</si>
  <si>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</si>
  <si>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</si>
  <si>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</si>
  <si>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</si>
  <si>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</si>
  <si>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</si>
  <si>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</si>
  <si>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</si>
  <si>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</si>
  <si>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</si>
  <si>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</si>
  <si>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</si>
  <si>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</si>
  <si>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</si>
  <si>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</si>
  <si>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</si>
  <si>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</si>
  <si>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</si>
  <si>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</si>
  <si>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</si>
  <si>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</si>
  <si>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</si>
  <si>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</si>
  <si>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</si>
  <si>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</si>
  <si>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</si>
  <si>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</si>
  <si>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</si>
  <si>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</si>
  <si>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</si>
  <si>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</si>
  <si>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</si>
  <si>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</si>
  <si>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</si>
  <si>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</si>
  <si>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</si>
  <si>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</si>
  <si>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</si>
  <si>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</si>
  <si>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</si>
  <si>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</si>
  <si>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</si>
  <si>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</si>
  <si>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</si>
  <si>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</si>
  <si>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</si>
  <si>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</si>
  <si>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</si>
  <si>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</si>
  <si>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</si>
  <si>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</si>
  <si>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</si>
  <si>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</si>
  <si>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</si>
  <si>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</si>
  <si>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</si>
  <si>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</si>
  <si>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</si>
  <si>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</si>
  <si>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</si>
  <si>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</si>
  <si>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</si>
  <si>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</si>
  <si>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</si>
  <si>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</si>
  <si>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</si>
  <si>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</si>
  <si>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</si>
  <si>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</si>
  <si>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</si>
  <si>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</si>
  <si>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</si>
  <si>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</si>
  <si>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</si>
  <si>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</si>
  <si>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</si>
  <si>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</si>
  <si>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</si>
  <si>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</si>
  <si>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</si>
  <si>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</si>
  <si>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</si>
  <si>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</si>
  <si>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</si>
  <si>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</si>
  <si>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</si>
  <si>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</si>
  <si>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</si>
  <si>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</si>
  <si>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</si>
  <si>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</si>
  <si>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</si>
  <si>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</si>
  <si>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</si>
  <si>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</si>
  <si>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</si>
  <si>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</si>
  <si>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</si>
  <si>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</si>
  <si>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</si>
  <si>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</si>
  <si>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</si>
  <si>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</si>
  <si>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</si>
  <si>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</si>
  <si>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</si>
  <si>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</si>
  <si>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</si>
  <si>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</si>
  <si>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</si>
  <si>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</si>
  <si>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</si>
  <si>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</si>
  <si>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</si>
  <si>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</si>
  <si>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</si>
  <si>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</si>
  <si>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</si>
  <si>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</si>
  <si>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</si>
  <si>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</si>
  <si>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</si>
  <si>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</si>
  <si>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</si>
  <si>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</si>
  <si>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</si>
  <si>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</si>
  <si>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</si>
  <si>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</si>
  <si>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</si>
  <si>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</si>
  <si>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</si>
  <si>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</si>
  <si>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</si>
  <si>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</si>
  <si>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</si>
  <si>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</si>
  <si>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</si>
  <si>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</si>
  <si>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</si>
  <si>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</si>
  <si>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</si>
  <si>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</si>
  <si>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</si>
  <si>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</si>
  <si>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</si>
  <si>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</si>
  <si>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</si>
  <si>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</si>
  <si>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</si>
  <si>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</si>
  <si>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</si>
  <si>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</si>
  <si>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</si>
  <si>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</si>
  <si>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</si>
  <si>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</si>
  <si>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</si>
  <si>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</si>
  <si>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</si>
  <si>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</si>
  <si>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</si>
  <si>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</si>
  <si>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</si>
  <si>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Op basis van de openstelling kunt u deze kostensoort niet hanteren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</si>
</sst>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sz val="10"/>
      <color theme="0" tint="-0.14999847407452621"/>
      <name val="Trebuchet MS"/>
      <family val="2"/>
    </font>
    <font>
      <b/>
      <sz val="16"/>
      <color theme="0" tint="-0.14999847407452621"/>
      <name val="Trebuchet MS"/>
      <family val="2"/>
    </font>
    <font>
      <b/>
      <sz val="10"/>
      <color theme="0" tint="-0.14999847407452621"/>
      <name val="Trebuchet MS"/>
      <family val="2"/>
    </font>
    <font>
      <sz val="9"/>
      <color theme="0" tint="-0.14999847407452621"/>
      <name val="Trebuchet MS"/>
      <family val="2"/>
    </font>
    <font>
      <sz val="12"/>
      <color theme="2" tint="-0.249977111117893"/>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theme="9" tint="0.79998168889431442"/>
      </patternFill>
    </fill>
    <fill>
      <patternFill patternType="solid">
        <fgColor theme="0" tint="-4.9989318521683403E-2"/>
        <bgColor theme="9"/>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53">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0" fontId="43" fillId="14" borderId="11" xfId="0" applyFont="1" applyFill="1" applyBorder="1" applyProtection="1">
      <protection hidden="1"/>
    </xf>
    <xf numFmtId="44" fontId="43" fillId="14" borderId="11" xfId="0" applyNumberFormat="1" applyFont="1" applyFill="1" applyBorder="1" applyProtection="1">
      <protection hidden="1"/>
    </xf>
    <xf numFmtId="0" fontId="44" fillId="15" borderId="0" xfId="0" applyFont="1" applyFill="1" applyProtection="1">
      <protection hidden="1"/>
    </xf>
    <xf numFmtId="0" fontId="44" fillId="15" borderId="0" xfId="0" applyFont="1" applyFill="1"/>
    <xf numFmtId="0" fontId="45" fillId="5" borderId="0" xfId="0" applyFont="1" applyFill="1"/>
    <xf numFmtId="0" fontId="45" fillId="5" borderId="0" xfId="0" applyFont="1" applyFill="1" applyAlignment="1">
      <alignment wrapText="1"/>
    </xf>
    <xf numFmtId="0" fontId="43" fillId="5" borderId="0" xfId="0" applyFont="1" applyFill="1" applyProtection="1">
      <protection locked="0"/>
    </xf>
    <xf numFmtId="0" fontId="43" fillId="14" borderId="0" xfId="0" applyFont="1" applyFill="1" applyProtection="1">
      <protection locked="0"/>
    </xf>
    <xf numFmtId="44" fontId="43" fillId="14" borderId="0" xfId="0" applyNumberFormat="1" applyFont="1" applyFill="1" applyProtection="1">
      <protection locked="0"/>
    </xf>
    <xf numFmtId="44" fontId="45" fillId="5" borderId="0" xfId="0" applyNumberFormat="1" applyFont="1" applyFill="1" applyProtection="1">
      <protection hidden="1"/>
    </xf>
    <xf numFmtId="0" fontId="43" fillId="14" borderId="0" xfId="0" applyFont="1" applyFill="1" applyAlignment="1" applyProtection="1">
      <alignment horizontal="left" wrapText="1"/>
      <protection locked="0"/>
    </xf>
    <xf numFmtId="44" fontId="45" fillId="5" borderId="0" xfId="0" applyNumberFormat="1" applyFont="1" applyFill="1"/>
    <xf numFmtId="165" fontId="47" fillId="9" borderId="7" xfId="0" applyNumberFormat="1" applyFont="1" applyFill="1" applyBorder="1" applyAlignment="1" applyProtection="1">
      <alignment vertical="center"/>
      <protection hidden="1"/>
    </xf>
    <xf numFmtId="44" fontId="47" fillId="9" borderId="8" xfId="0" applyNumberFormat="1" applyFont="1" applyFill="1" applyBorder="1" applyAlignment="1" applyProtection="1">
      <alignment vertical="center"/>
      <protection hidden="1"/>
    </xf>
    <xf numFmtId="165" fontId="47" fillId="9" borderId="0" xfId="0" applyNumberFormat="1" applyFont="1" applyFill="1" applyAlignment="1">
      <alignment vertical="center"/>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3" fillId="3" borderId="0" xfId="0" applyFont="1" applyFill="1" applyAlignment="1" applyProtection="1">
      <alignment horizontal="left"/>
      <protection locked="0"/>
    </xf>
    <xf numFmtId="0" fontId="25" fillId="5" borderId="0" xfId="0" applyFont="1" applyFill="1" applyAlignment="1" applyProtection="1">
      <alignment horizontal="left" vertical="top" wrapText="1"/>
      <protection hidden="1"/>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xf numFmtId="0" fontId="34" fillId="0" borderId="0" xfId="0" applyFont="1" applyAlignment="1">
      <alignment horizontal="center" vertical="top" wrapText="1"/>
    </xf>
    <xf numFmtId="0" fontId="33" fillId="5" borderId="0" xfId="0" quotePrefix="1" applyFont="1" applyFill="1" applyAlignment="1">
      <alignment horizontal="left" vertical="top" wrapText="1"/>
    </xf>
    <xf numFmtId="0" fontId="46" fillId="5" borderId="0" xfId="0" applyFont="1" applyFill="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zoomScale="110" zoomScaleNormal="110" workbookViewId="0">
      <selection activeCell="D35" sqref="D35"/>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39" t="s">
        <v>148</v>
      </c>
      <c r="C18" s="239"/>
      <c r="D18" s="2"/>
    </row>
    <row r="19" spans="2:4" ht="75" hidden="1" x14ac:dyDescent="0.25">
      <c r="B19" s="104" t="s">
        <v>149</v>
      </c>
      <c r="C19" s="105" t="s">
        <v>165</v>
      </c>
    </row>
    <row r="20" spans="2:4" ht="45" hidden="1" x14ac:dyDescent="0.25">
      <c r="B20" s="104" t="s">
        <v>24</v>
      </c>
      <c r="C20" s="105" t="s">
        <v>128</v>
      </c>
    </row>
    <row r="21" spans="2:4" ht="35.25" customHeight="1" thickBot="1" x14ac:dyDescent="0.3">
      <c r="B21" s="104" t="s">
        <v>162</v>
      </c>
      <c r="C21" s="105" t="s">
        <v>129</v>
      </c>
    </row>
    <row r="22" spans="2:4" ht="15.75" hidden="1" thickTop="1" x14ac:dyDescent="0.25">
      <c r="B22" s="239" t="s">
        <v>130</v>
      </c>
      <c r="C22" s="239"/>
    </row>
    <row r="23" spans="2:4" ht="75.75" hidden="1" thickBot="1" x14ac:dyDescent="0.3">
      <c r="B23" s="208" t="s">
        <v>131</v>
      </c>
      <c r="C23" s="209" t="s">
        <v>132</v>
      </c>
    </row>
    <row r="24" spans="2:4" ht="15.75" hidden="1" thickTop="1" x14ac:dyDescent="0.25">
      <c r="B24" s="239" t="s">
        <v>143</v>
      </c>
      <c r="C24" s="239"/>
    </row>
    <row r="25" spans="2:4" ht="45" hidden="1" x14ac:dyDescent="0.25">
      <c r="B25" s="104" t="s">
        <v>144</v>
      </c>
      <c r="C25" s="105" t="s">
        <v>145</v>
      </c>
    </row>
    <row r="26" spans="2:4" ht="45.75" hidden="1" thickBot="1" x14ac:dyDescent="0.3">
      <c r="B26" s="104" t="s">
        <v>146</v>
      </c>
      <c r="C26" s="105" t="s">
        <v>147</v>
      </c>
    </row>
    <row r="27" spans="2:4" ht="15.75" thickTop="1" x14ac:dyDescent="0.25">
      <c r="B27" s="239" t="s">
        <v>31</v>
      </c>
      <c r="C27" s="239"/>
    </row>
    <row r="28" spans="2:4" ht="75"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4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43" priority="9" stopIfTrue="1">
      <formula>$A$16=0</formula>
    </cfRule>
  </conditionalFormatting>
  <conditionalFormatting sqref="B29:C29">
    <cfRule type="expression" dxfId="342" priority="24">
      <formula>LEFT($C$29,3)="Let"</formula>
    </cfRule>
  </conditionalFormatting>
  <conditionalFormatting sqref="B33:C33 B36:G52">
    <cfRule type="expression" dxfId="341" priority="19">
      <formula>$A$33="nvt"</formula>
    </cfRule>
  </conditionalFormatting>
  <conditionalFormatting sqref="B55:C55 B58:G74">
    <cfRule type="expression" dxfId="340" priority="20">
      <formula>$A$55="nvt"</formula>
    </cfRule>
  </conditionalFormatting>
  <conditionalFormatting sqref="B94:C94 B97:E108">
    <cfRule type="expression" dxfId="339" priority="17">
      <formula>$A$94="nvt"</formula>
    </cfRule>
  </conditionalFormatting>
  <conditionalFormatting sqref="B111:C111 B114:E125">
    <cfRule type="expression" dxfId="338" priority="5">
      <formula>$A$111="nvt"</formula>
    </cfRule>
  </conditionalFormatting>
  <conditionalFormatting sqref="B128:C128">
    <cfRule type="expression" dxfId="337" priority="16">
      <formula>$A$128="nvt"</formula>
    </cfRule>
  </conditionalFormatting>
  <conditionalFormatting sqref="B144:C144">
    <cfRule type="expression" dxfId="336" priority="15">
      <formula>$A$144="nvt"</formula>
    </cfRule>
  </conditionalFormatting>
  <conditionalFormatting sqref="B168:C168">
    <cfRule type="expression" dxfId="335" priority="14">
      <formula>$A$168="nvt"</formula>
    </cfRule>
  </conditionalFormatting>
  <conditionalFormatting sqref="B17:D26">
    <cfRule type="expression" dxfId="334" priority="22">
      <formula>$A17=0</formula>
    </cfRule>
  </conditionalFormatting>
  <conditionalFormatting sqref="B77:D77 B80:C91">
    <cfRule type="expression" dxfId="333" priority="18">
      <formula>$A$77="nvt"</formula>
    </cfRule>
  </conditionalFormatting>
  <conditionalFormatting sqref="B206:D206 B209:C220">
    <cfRule type="expression" dxfId="332" priority="12">
      <formula>$A$206="nvt"</formula>
    </cfRule>
  </conditionalFormatting>
  <conditionalFormatting sqref="B186:F203 B183:C183">
    <cfRule type="expression" dxfId="331" priority="13">
      <formula>$A$183="nvt"</formula>
    </cfRule>
  </conditionalFormatting>
  <conditionalFormatting sqref="B131:I141">
    <cfRule type="expression" dxfId="330" priority="10">
      <formula>$A$128="nvt"</formula>
    </cfRule>
  </conditionalFormatting>
  <conditionalFormatting sqref="B147:I165">
    <cfRule type="expression" dxfId="329" priority="8">
      <formula>$A$144="nvt"</formula>
    </cfRule>
  </conditionalFormatting>
  <conditionalFormatting sqref="B171:I180">
    <cfRule type="expression" dxfId="328" priority="23">
      <formula>$A$168="nvt"</formula>
    </cfRule>
  </conditionalFormatting>
  <conditionalFormatting sqref="C240">
    <cfRule type="cellIs" dxfId="327" priority="21" operator="notEqual">
      <formula>"JA"</formula>
    </cfRule>
  </conditionalFormatting>
  <conditionalFormatting sqref="D236">
    <cfRule type="expression" dxfId="326" priority="11">
      <formula>C240&lt;&gt;"JA"</formula>
    </cfRule>
  </conditionalFormatting>
  <conditionalFormatting sqref="G186:G203">
    <cfRule type="expression" dxfId="325" priority="4">
      <formula>$A$183="nvt"</formula>
    </cfRule>
  </conditionalFormatting>
  <conditionalFormatting sqref="H186:I202">
    <cfRule type="expression" dxfId="324" priority="2">
      <formula>$A$144="nvt"</formula>
    </cfRule>
  </conditionalFormatting>
  <conditionalFormatting sqref="H203:I203">
    <cfRule type="expression" dxfId="323" priority="3">
      <formula>$A$183="nvt"</formula>
    </cfRule>
  </conditionalFormatting>
  <conditionalFormatting sqref="I186:J202">
    <cfRule type="expression" dxfId="322"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2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20" priority="9" stopIfTrue="1">
      <formula>$A$16=0</formula>
    </cfRule>
  </conditionalFormatting>
  <conditionalFormatting sqref="B29:C29">
    <cfRule type="expression" dxfId="319" priority="24">
      <formula>LEFT($C$29,3)="Let"</formula>
    </cfRule>
  </conditionalFormatting>
  <conditionalFormatting sqref="B33:C33 B36:G52">
    <cfRule type="expression" dxfId="318" priority="19">
      <formula>$A$33="nvt"</formula>
    </cfRule>
  </conditionalFormatting>
  <conditionalFormatting sqref="B55:C55 B58:G74">
    <cfRule type="expression" dxfId="317" priority="20">
      <formula>$A$55="nvt"</formula>
    </cfRule>
  </conditionalFormatting>
  <conditionalFormatting sqref="B94:C94 B97:E108">
    <cfRule type="expression" dxfId="316" priority="17">
      <formula>$A$94="nvt"</formula>
    </cfRule>
  </conditionalFormatting>
  <conditionalFormatting sqref="B111:C111 B114:E125">
    <cfRule type="expression" dxfId="315" priority="5">
      <formula>$A$111="nvt"</formula>
    </cfRule>
  </conditionalFormatting>
  <conditionalFormatting sqref="B128:C128">
    <cfRule type="expression" dxfId="314" priority="16">
      <formula>$A$128="nvt"</formula>
    </cfRule>
  </conditionalFormatting>
  <conditionalFormatting sqref="B144:C144">
    <cfRule type="expression" dxfId="313" priority="15">
      <formula>$A$144="nvt"</formula>
    </cfRule>
  </conditionalFormatting>
  <conditionalFormatting sqref="B168:C168">
    <cfRule type="expression" dxfId="312" priority="14">
      <formula>$A$168="nvt"</formula>
    </cfRule>
  </conditionalFormatting>
  <conditionalFormatting sqref="B17:D26">
    <cfRule type="expression" dxfId="311" priority="22">
      <formula>$A17=0</formula>
    </cfRule>
  </conditionalFormatting>
  <conditionalFormatting sqref="B77:D77 B80:C91">
    <cfRule type="expression" dxfId="310" priority="18">
      <formula>$A$77="nvt"</formula>
    </cfRule>
  </conditionalFormatting>
  <conditionalFormatting sqref="B206:D206 B209:C220">
    <cfRule type="expression" dxfId="309" priority="12">
      <formula>$A$206="nvt"</formula>
    </cfRule>
  </conditionalFormatting>
  <conditionalFormatting sqref="B186:F203 B183:C183">
    <cfRule type="expression" dxfId="308" priority="13">
      <formula>$A$183="nvt"</formula>
    </cfRule>
  </conditionalFormatting>
  <conditionalFormatting sqref="B131:I141">
    <cfRule type="expression" dxfId="307" priority="10">
      <formula>$A$128="nvt"</formula>
    </cfRule>
  </conditionalFormatting>
  <conditionalFormatting sqref="B147:I165">
    <cfRule type="expression" dxfId="306" priority="8">
      <formula>$A$144="nvt"</formula>
    </cfRule>
  </conditionalFormatting>
  <conditionalFormatting sqref="B171:I180">
    <cfRule type="expression" dxfId="305" priority="23">
      <formula>$A$168="nvt"</formula>
    </cfRule>
  </conditionalFormatting>
  <conditionalFormatting sqref="C240">
    <cfRule type="cellIs" dxfId="304" priority="21" operator="notEqual">
      <formula>"JA"</formula>
    </cfRule>
  </conditionalFormatting>
  <conditionalFormatting sqref="D236">
    <cfRule type="expression" dxfId="303" priority="11">
      <formula>C240&lt;&gt;"JA"</formula>
    </cfRule>
  </conditionalFormatting>
  <conditionalFormatting sqref="G186:G203">
    <cfRule type="expression" dxfId="302" priority="4">
      <formula>$A$183="nvt"</formula>
    </cfRule>
  </conditionalFormatting>
  <conditionalFormatting sqref="H186:I202">
    <cfRule type="expression" dxfId="301" priority="2">
      <formula>$A$144="nvt"</formula>
    </cfRule>
  </conditionalFormatting>
  <conditionalFormatting sqref="H203:I203">
    <cfRule type="expression" dxfId="300" priority="3">
      <formula>$A$183="nvt"</formula>
    </cfRule>
  </conditionalFormatting>
  <conditionalFormatting sqref="I186:J202">
    <cfRule type="expression" dxfId="299"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9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97" priority="9" stopIfTrue="1">
      <formula>$A$16=0</formula>
    </cfRule>
  </conditionalFormatting>
  <conditionalFormatting sqref="B29:C29">
    <cfRule type="expression" dxfId="296" priority="24">
      <formula>LEFT($C$29,3)="Let"</formula>
    </cfRule>
  </conditionalFormatting>
  <conditionalFormatting sqref="B33:C33 B36:G52">
    <cfRule type="expression" dxfId="295" priority="19">
      <formula>$A$33="nvt"</formula>
    </cfRule>
  </conditionalFormatting>
  <conditionalFormatting sqref="B55:C55 B58:G74">
    <cfRule type="expression" dxfId="294" priority="20">
      <formula>$A$55="nvt"</formula>
    </cfRule>
  </conditionalFormatting>
  <conditionalFormatting sqref="B94:C94 B97:E108">
    <cfRule type="expression" dxfId="293" priority="17">
      <formula>$A$94="nvt"</formula>
    </cfRule>
  </conditionalFormatting>
  <conditionalFormatting sqref="B111:C111 B114:E125">
    <cfRule type="expression" dxfId="292" priority="5">
      <formula>$A$111="nvt"</formula>
    </cfRule>
  </conditionalFormatting>
  <conditionalFormatting sqref="B128:C128">
    <cfRule type="expression" dxfId="291" priority="16">
      <formula>$A$128="nvt"</formula>
    </cfRule>
  </conditionalFormatting>
  <conditionalFormatting sqref="B144:C144">
    <cfRule type="expression" dxfId="290" priority="15">
      <formula>$A$144="nvt"</formula>
    </cfRule>
  </conditionalFormatting>
  <conditionalFormatting sqref="B168:C168">
    <cfRule type="expression" dxfId="289" priority="14">
      <formula>$A$168="nvt"</formula>
    </cfRule>
  </conditionalFormatting>
  <conditionalFormatting sqref="B17:D26">
    <cfRule type="expression" dxfId="288" priority="22">
      <formula>$A17=0</formula>
    </cfRule>
  </conditionalFormatting>
  <conditionalFormatting sqref="B77:D77 B80:C91">
    <cfRule type="expression" dxfId="287" priority="18">
      <formula>$A$77="nvt"</formula>
    </cfRule>
  </conditionalFormatting>
  <conditionalFormatting sqref="B206:D206 B209:C220">
    <cfRule type="expression" dxfId="286" priority="12">
      <formula>$A$206="nvt"</formula>
    </cfRule>
  </conditionalFormatting>
  <conditionalFormatting sqref="B186:F203 B183:C183">
    <cfRule type="expression" dxfId="285" priority="13">
      <formula>$A$183="nvt"</formula>
    </cfRule>
  </conditionalFormatting>
  <conditionalFormatting sqref="B131:I141">
    <cfRule type="expression" dxfId="284" priority="10">
      <formula>$A$128="nvt"</formula>
    </cfRule>
  </conditionalFormatting>
  <conditionalFormatting sqref="B147:I165">
    <cfRule type="expression" dxfId="283" priority="8">
      <formula>$A$144="nvt"</formula>
    </cfRule>
  </conditionalFormatting>
  <conditionalFormatting sqref="B171:I180">
    <cfRule type="expression" dxfId="282" priority="23">
      <formula>$A$168="nvt"</formula>
    </cfRule>
  </conditionalFormatting>
  <conditionalFormatting sqref="C240">
    <cfRule type="cellIs" dxfId="281" priority="21" operator="notEqual">
      <formula>"JA"</formula>
    </cfRule>
  </conditionalFormatting>
  <conditionalFormatting sqref="D236">
    <cfRule type="expression" dxfId="280" priority="11">
      <formula>C240&lt;&gt;"JA"</formula>
    </cfRule>
  </conditionalFormatting>
  <conditionalFormatting sqref="G186:G203">
    <cfRule type="expression" dxfId="279" priority="4">
      <formula>$A$183="nvt"</formula>
    </cfRule>
  </conditionalFormatting>
  <conditionalFormatting sqref="H186:I202">
    <cfRule type="expression" dxfId="278" priority="2">
      <formula>$A$144="nvt"</formula>
    </cfRule>
  </conditionalFormatting>
  <conditionalFormatting sqref="H203:I203">
    <cfRule type="expression" dxfId="277" priority="3">
      <formula>$A$183="nvt"</formula>
    </cfRule>
  </conditionalFormatting>
  <conditionalFormatting sqref="I186:J202">
    <cfRule type="expression" dxfId="276"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7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74" priority="9" stopIfTrue="1">
      <formula>$A$16=0</formula>
    </cfRule>
  </conditionalFormatting>
  <conditionalFormatting sqref="B29:C29">
    <cfRule type="expression" dxfId="273" priority="24">
      <formula>LEFT($C$29,3)="Let"</formula>
    </cfRule>
  </conditionalFormatting>
  <conditionalFormatting sqref="B33:C33 B36:G52">
    <cfRule type="expression" dxfId="272" priority="19">
      <formula>$A$33="nvt"</formula>
    </cfRule>
  </conditionalFormatting>
  <conditionalFormatting sqref="B55:C55 B58:G74">
    <cfRule type="expression" dxfId="271" priority="20">
      <formula>$A$55="nvt"</formula>
    </cfRule>
  </conditionalFormatting>
  <conditionalFormatting sqref="B94:C94 B97:E108">
    <cfRule type="expression" dxfId="270" priority="17">
      <formula>$A$94="nvt"</formula>
    </cfRule>
  </conditionalFormatting>
  <conditionalFormatting sqref="B111:C111 B114:E125">
    <cfRule type="expression" dxfId="269" priority="5">
      <formula>$A$111="nvt"</formula>
    </cfRule>
  </conditionalFormatting>
  <conditionalFormatting sqref="B128:C128">
    <cfRule type="expression" dxfId="268" priority="16">
      <formula>$A$128="nvt"</formula>
    </cfRule>
  </conditionalFormatting>
  <conditionalFormatting sqref="B144:C144">
    <cfRule type="expression" dxfId="267" priority="15">
      <formula>$A$144="nvt"</formula>
    </cfRule>
  </conditionalFormatting>
  <conditionalFormatting sqref="B168:C168">
    <cfRule type="expression" dxfId="266" priority="14">
      <formula>$A$168="nvt"</formula>
    </cfRule>
  </conditionalFormatting>
  <conditionalFormatting sqref="B17:D26">
    <cfRule type="expression" dxfId="265" priority="22">
      <formula>$A17=0</formula>
    </cfRule>
  </conditionalFormatting>
  <conditionalFormatting sqref="B77:D77 B80:C91">
    <cfRule type="expression" dxfId="264" priority="18">
      <formula>$A$77="nvt"</formula>
    </cfRule>
  </conditionalFormatting>
  <conditionalFormatting sqref="B206:D206 B209:C220">
    <cfRule type="expression" dxfId="263" priority="12">
      <formula>$A$206="nvt"</formula>
    </cfRule>
  </conditionalFormatting>
  <conditionalFormatting sqref="B186:F203 B183:C183">
    <cfRule type="expression" dxfId="262" priority="13">
      <formula>$A$183="nvt"</formula>
    </cfRule>
  </conditionalFormatting>
  <conditionalFormatting sqref="B131:I141">
    <cfRule type="expression" dxfId="261" priority="10">
      <formula>$A$128="nvt"</formula>
    </cfRule>
  </conditionalFormatting>
  <conditionalFormatting sqref="B147:I165">
    <cfRule type="expression" dxfId="260" priority="8">
      <formula>$A$144="nvt"</formula>
    </cfRule>
  </conditionalFormatting>
  <conditionalFormatting sqref="B171:I180">
    <cfRule type="expression" dxfId="259" priority="23">
      <formula>$A$168="nvt"</formula>
    </cfRule>
  </conditionalFormatting>
  <conditionalFormatting sqref="C240">
    <cfRule type="cellIs" dxfId="258" priority="21" operator="notEqual">
      <formula>"JA"</formula>
    </cfRule>
  </conditionalFormatting>
  <conditionalFormatting sqref="D236">
    <cfRule type="expression" dxfId="257" priority="11">
      <formula>C240&lt;&gt;"JA"</formula>
    </cfRule>
  </conditionalFormatting>
  <conditionalFormatting sqref="G186:G203">
    <cfRule type="expression" dxfId="256" priority="4">
      <formula>$A$183="nvt"</formula>
    </cfRule>
  </conditionalFormatting>
  <conditionalFormatting sqref="H186:I202">
    <cfRule type="expression" dxfId="255" priority="2">
      <formula>$A$144="nvt"</formula>
    </cfRule>
  </conditionalFormatting>
  <conditionalFormatting sqref="H203:I203">
    <cfRule type="expression" dxfId="254" priority="3">
      <formula>$A$183="nvt"</formula>
    </cfRule>
  </conditionalFormatting>
  <conditionalFormatting sqref="I186:J202">
    <cfRule type="expression" dxfId="253"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5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51" priority="9" stopIfTrue="1">
      <formula>$A$16=0</formula>
    </cfRule>
  </conditionalFormatting>
  <conditionalFormatting sqref="B29:C29">
    <cfRule type="expression" dxfId="250" priority="24">
      <formula>LEFT($C$29,3)="Let"</formula>
    </cfRule>
  </conditionalFormatting>
  <conditionalFormatting sqref="B33:C33 B36:G52">
    <cfRule type="expression" dxfId="249" priority="19">
      <formula>$A$33="nvt"</formula>
    </cfRule>
  </conditionalFormatting>
  <conditionalFormatting sqref="B55:C55 B58:G74">
    <cfRule type="expression" dxfId="248" priority="20">
      <formula>$A$55="nvt"</formula>
    </cfRule>
  </conditionalFormatting>
  <conditionalFormatting sqref="B94:C94 B97:E108">
    <cfRule type="expression" dxfId="247" priority="17">
      <formula>$A$94="nvt"</formula>
    </cfRule>
  </conditionalFormatting>
  <conditionalFormatting sqref="B111:C111 B114:E125">
    <cfRule type="expression" dxfId="246" priority="5">
      <formula>$A$111="nvt"</formula>
    </cfRule>
  </conditionalFormatting>
  <conditionalFormatting sqref="B128:C128">
    <cfRule type="expression" dxfId="245" priority="16">
      <formula>$A$128="nvt"</formula>
    </cfRule>
  </conditionalFormatting>
  <conditionalFormatting sqref="B144:C144">
    <cfRule type="expression" dxfId="244" priority="15">
      <formula>$A$144="nvt"</formula>
    </cfRule>
  </conditionalFormatting>
  <conditionalFormatting sqref="B168:C168">
    <cfRule type="expression" dxfId="243" priority="14">
      <formula>$A$168="nvt"</formula>
    </cfRule>
  </conditionalFormatting>
  <conditionalFormatting sqref="B17:D26">
    <cfRule type="expression" dxfId="242" priority="22">
      <formula>$A17=0</formula>
    </cfRule>
  </conditionalFormatting>
  <conditionalFormatting sqref="B77:D77 B80:C91">
    <cfRule type="expression" dxfId="241" priority="18">
      <formula>$A$77="nvt"</formula>
    </cfRule>
  </conditionalFormatting>
  <conditionalFormatting sqref="B206:D206 B209:C220">
    <cfRule type="expression" dxfId="240" priority="12">
      <formula>$A$206="nvt"</formula>
    </cfRule>
  </conditionalFormatting>
  <conditionalFormatting sqref="B186:F203 B183:C183">
    <cfRule type="expression" dxfId="239" priority="13">
      <formula>$A$183="nvt"</formula>
    </cfRule>
  </conditionalFormatting>
  <conditionalFormatting sqref="B131:I141">
    <cfRule type="expression" dxfId="238" priority="10">
      <formula>$A$128="nvt"</formula>
    </cfRule>
  </conditionalFormatting>
  <conditionalFormatting sqref="B147:I165">
    <cfRule type="expression" dxfId="237" priority="8">
      <formula>$A$144="nvt"</formula>
    </cfRule>
  </conditionalFormatting>
  <conditionalFormatting sqref="B171:I180">
    <cfRule type="expression" dxfId="236" priority="23">
      <formula>$A$168="nvt"</formula>
    </cfRule>
  </conditionalFormatting>
  <conditionalFormatting sqref="C240">
    <cfRule type="cellIs" dxfId="235" priority="21" operator="notEqual">
      <formula>"JA"</formula>
    </cfRule>
  </conditionalFormatting>
  <conditionalFormatting sqref="D236">
    <cfRule type="expression" dxfId="234" priority="11">
      <formula>C240&lt;&gt;"JA"</formula>
    </cfRule>
  </conditionalFormatting>
  <conditionalFormatting sqref="G186:G203">
    <cfRule type="expression" dxfId="233" priority="4">
      <formula>$A$183="nvt"</formula>
    </cfRule>
  </conditionalFormatting>
  <conditionalFormatting sqref="H186:I202">
    <cfRule type="expression" dxfId="232" priority="2">
      <formula>$A$144="nvt"</formula>
    </cfRule>
  </conditionalFormatting>
  <conditionalFormatting sqref="H203:I203">
    <cfRule type="expression" dxfId="231" priority="3">
      <formula>$A$183="nvt"</formula>
    </cfRule>
  </conditionalFormatting>
  <conditionalFormatting sqref="I186:J202">
    <cfRule type="expression" dxfId="23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2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8" priority="9" stopIfTrue="1">
      <formula>$A$16=0</formula>
    </cfRule>
  </conditionalFormatting>
  <conditionalFormatting sqref="B29:C29">
    <cfRule type="expression" dxfId="227" priority="24">
      <formula>LEFT($C$29,3)="Let"</formula>
    </cfRule>
  </conditionalFormatting>
  <conditionalFormatting sqref="B33:C33 B36:G52">
    <cfRule type="expression" dxfId="226" priority="19">
      <formula>$A$33="nvt"</formula>
    </cfRule>
  </conditionalFormatting>
  <conditionalFormatting sqref="B55:C55 B58:G74">
    <cfRule type="expression" dxfId="225" priority="20">
      <formula>$A$55="nvt"</formula>
    </cfRule>
  </conditionalFormatting>
  <conditionalFormatting sqref="B94:C94 B97:E108">
    <cfRule type="expression" dxfId="224" priority="17">
      <formula>$A$94="nvt"</formula>
    </cfRule>
  </conditionalFormatting>
  <conditionalFormatting sqref="B111:C111 B114:E125">
    <cfRule type="expression" dxfId="223" priority="5">
      <formula>$A$111="nvt"</formula>
    </cfRule>
  </conditionalFormatting>
  <conditionalFormatting sqref="B128:C128">
    <cfRule type="expression" dxfId="222" priority="16">
      <formula>$A$128="nvt"</formula>
    </cfRule>
  </conditionalFormatting>
  <conditionalFormatting sqref="B144:C144">
    <cfRule type="expression" dxfId="221" priority="15">
      <formula>$A$144="nvt"</formula>
    </cfRule>
  </conditionalFormatting>
  <conditionalFormatting sqref="B168:C168">
    <cfRule type="expression" dxfId="220" priority="14">
      <formula>$A$168="nvt"</formula>
    </cfRule>
  </conditionalFormatting>
  <conditionalFormatting sqref="B17:D26">
    <cfRule type="expression" dxfId="219" priority="22">
      <formula>$A17=0</formula>
    </cfRule>
  </conditionalFormatting>
  <conditionalFormatting sqref="B77:D77 B80:C91">
    <cfRule type="expression" dxfId="218" priority="18">
      <formula>$A$77="nvt"</formula>
    </cfRule>
  </conditionalFormatting>
  <conditionalFormatting sqref="B206:D206 B209:C220">
    <cfRule type="expression" dxfId="217" priority="12">
      <formula>$A$206="nvt"</formula>
    </cfRule>
  </conditionalFormatting>
  <conditionalFormatting sqref="B186:F203 B183:C183">
    <cfRule type="expression" dxfId="216" priority="13">
      <formula>$A$183="nvt"</formula>
    </cfRule>
  </conditionalFormatting>
  <conditionalFormatting sqref="B131:I141">
    <cfRule type="expression" dxfId="215" priority="10">
      <formula>$A$128="nvt"</formula>
    </cfRule>
  </conditionalFormatting>
  <conditionalFormatting sqref="B147:I165">
    <cfRule type="expression" dxfId="214" priority="8">
      <formula>$A$144="nvt"</formula>
    </cfRule>
  </conditionalFormatting>
  <conditionalFormatting sqref="B171:I180">
    <cfRule type="expression" dxfId="213" priority="23">
      <formula>$A$168="nvt"</formula>
    </cfRule>
  </conditionalFormatting>
  <conditionalFormatting sqref="C240">
    <cfRule type="cellIs" dxfId="212" priority="21" operator="notEqual">
      <formula>"JA"</formula>
    </cfRule>
  </conditionalFormatting>
  <conditionalFormatting sqref="D236">
    <cfRule type="expression" dxfId="211" priority="11">
      <formula>C240&lt;&gt;"JA"</formula>
    </cfRule>
  </conditionalFormatting>
  <conditionalFormatting sqref="G186:G203">
    <cfRule type="expression" dxfId="210" priority="4">
      <formula>$A$183="nvt"</formula>
    </cfRule>
  </conditionalFormatting>
  <conditionalFormatting sqref="H186:I202">
    <cfRule type="expression" dxfId="209" priority="2">
      <formula>$A$144="nvt"</formula>
    </cfRule>
  </conditionalFormatting>
  <conditionalFormatting sqref="H203:I203">
    <cfRule type="expression" dxfId="208" priority="3">
      <formula>$A$183="nvt"</formula>
    </cfRule>
  </conditionalFormatting>
  <conditionalFormatting sqref="I186:J202">
    <cfRule type="expression" dxfId="207"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0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05" priority="9" stopIfTrue="1">
      <formula>$A$16=0</formula>
    </cfRule>
  </conditionalFormatting>
  <conditionalFormatting sqref="B29:C29">
    <cfRule type="expression" dxfId="204" priority="24">
      <formula>LEFT($C$29,3)="Let"</formula>
    </cfRule>
  </conditionalFormatting>
  <conditionalFormatting sqref="B33:C33 B36:G52">
    <cfRule type="expression" dxfId="203" priority="19">
      <formula>$A$33="nvt"</formula>
    </cfRule>
  </conditionalFormatting>
  <conditionalFormatting sqref="B55:C55 B58:G74">
    <cfRule type="expression" dxfId="202" priority="20">
      <formula>$A$55="nvt"</formula>
    </cfRule>
  </conditionalFormatting>
  <conditionalFormatting sqref="B94:C94 B97:E108">
    <cfRule type="expression" dxfId="201" priority="17">
      <formula>$A$94="nvt"</formula>
    </cfRule>
  </conditionalFormatting>
  <conditionalFormatting sqref="B111:C111 B114:E125">
    <cfRule type="expression" dxfId="200" priority="5">
      <formula>$A$111="nvt"</formula>
    </cfRule>
  </conditionalFormatting>
  <conditionalFormatting sqref="B128:C128">
    <cfRule type="expression" dxfId="199" priority="16">
      <formula>$A$128="nvt"</formula>
    </cfRule>
  </conditionalFormatting>
  <conditionalFormatting sqref="B144:C144">
    <cfRule type="expression" dxfId="198" priority="15">
      <formula>$A$144="nvt"</formula>
    </cfRule>
  </conditionalFormatting>
  <conditionalFormatting sqref="B168:C168">
    <cfRule type="expression" dxfId="197" priority="14">
      <formula>$A$168="nvt"</formula>
    </cfRule>
  </conditionalFormatting>
  <conditionalFormatting sqref="B17:D26">
    <cfRule type="expression" dxfId="196" priority="22">
      <formula>$A17=0</formula>
    </cfRule>
  </conditionalFormatting>
  <conditionalFormatting sqref="B77:D77 B80:C91">
    <cfRule type="expression" dxfId="195" priority="18">
      <formula>$A$77="nvt"</formula>
    </cfRule>
  </conditionalFormatting>
  <conditionalFormatting sqref="B206:D206 B209:C220">
    <cfRule type="expression" dxfId="194" priority="12">
      <formula>$A$206="nvt"</formula>
    </cfRule>
  </conditionalFormatting>
  <conditionalFormatting sqref="B186:F203 B183:C183">
    <cfRule type="expression" dxfId="193" priority="13">
      <formula>$A$183="nvt"</formula>
    </cfRule>
  </conditionalFormatting>
  <conditionalFormatting sqref="B131:I141">
    <cfRule type="expression" dxfId="192" priority="10">
      <formula>$A$128="nvt"</formula>
    </cfRule>
  </conditionalFormatting>
  <conditionalFormatting sqref="B147:I165">
    <cfRule type="expression" dxfId="191" priority="8">
      <formula>$A$144="nvt"</formula>
    </cfRule>
  </conditionalFormatting>
  <conditionalFormatting sqref="B171:I180">
    <cfRule type="expression" dxfId="190" priority="23">
      <formula>$A$168="nvt"</formula>
    </cfRule>
  </conditionalFormatting>
  <conditionalFormatting sqref="C240">
    <cfRule type="cellIs" dxfId="189" priority="21" operator="notEqual">
      <formula>"JA"</formula>
    </cfRule>
  </conditionalFormatting>
  <conditionalFormatting sqref="D236">
    <cfRule type="expression" dxfId="188" priority="11">
      <formula>C240&lt;&gt;"JA"</formula>
    </cfRule>
  </conditionalFormatting>
  <conditionalFormatting sqref="G186:G203">
    <cfRule type="expression" dxfId="187" priority="4">
      <formula>$A$183="nvt"</formula>
    </cfRule>
  </conditionalFormatting>
  <conditionalFormatting sqref="H186:I202">
    <cfRule type="expression" dxfId="186" priority="2">
      <formula>$A$144="nvt"</formula>
    </cfRule>
  </conditionalFormatting>
  <conditionalFormatting sqref="H203:I203">
    <cfRule type="expression" dxfId="185" priority="3">
      <formula>$A$183="nvt"</formula>
    </cfRule>
  </conditionalFormatting>
  <conditionalFormatting sqref="I186:J202">
    <cfRule type="expression" dxfId="184"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8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82" priority="9" stopIfTrue="1">
      <formula>$A$16=0</formula>
    </cfRule>
  </conditionalFormatting>
  <conditionalFormatting sqref="B29:C29">
    <cfRule type="expression" dxfId="181" priority="24">
      <formula>LEFT($C$29,3)="Let"</formula>
    </cfRule>
  </conditionalFormatting>
  <conditionalFormatting sqref="B33:C33 B36:G52">
    <cfRule type="expression" dxfId="180" priority="19">
      <formula>$A$33="nvt"</formula>
    </cfRule>
  </conditionalFormatting>
  <conditionalFormatting sqref="B55:C55 B58:G74">
    <cfRule type="expression" dxfId="179" priority="20">
      <formula>$A$55="nvt"</formula>
    </cfRule>
  </conditionalFormatting>
  <conditionalFormatting sqref="B94:C94 B97:E108">
    <cfRule type="expression" dxfId="178" priority="17">
      <formula>$A$94="nvt"</formula>
    </cfRule>
  </conditionalFormatting>
  <conditionalFormatting sqref="B111:C111 B114:E125">
    <cfRule type="expression" dxfId="177" priority="5">
      <formula>$A$111="nvt"</formula>
    </cfRule>
  </conditionalFormatting>
  <conditionalFormatting sqref="B128:C128">
    <cfRule type="expression" dxfId="176" priority="16">
      <formula>$A$128="nvt"</formula>
    </cfRule>
  </conditionalFormatting>
  <conditionalFormatting sqref="B144:C144">
    <cfRule type="expression" dxfId="175" priority="15">
      <formula>$A$144="nvt"</formula>
    </cfRule>
  </conditionalFormatting>
  <conditionalFormatting sqref="B168:C168">
    <cfRule type="expression" dxfId="174" priority="14">
      <formula>$A$168="nvt"</formula>
    </cfRule>
  </conditionalFormatting>
  <conditionalFormatting sqref="B17:D26">
    <cfRule type="expression" dxfId="173" priority="22">
      <formula>$A17=0</formula>
    </cfRule>
  </conditionalFormatting>
  <conditionalFormatting sqref="B77:D77 B80:C91">
    <cfRule type="expression" dxfId="172" priority="18">
      <formula>$A$77="nvt"</formula>
    </cfRule>
  </conditionalFormatting>
  <conditionalFormatting sqref="B206:D206 B209:C220">
    <cfRule type="expression" dxfId="171" priority="12">
      <formula>$A$206="nvt"</formula>
    </cfRule>
  </conditionalFormatting>
  <conditionalFormatting sqref="B186:F203 B183:C183">
    <cfRule type="expression" dxfId="170" priority="13">
      <formula>$A$183="nvt"</formula>
    </cfRule>
  </conditionalFormatting>
  <conditionalFormatting sqref="B131:I141">
    <cfRule type="expression" dxfId="169" priority="10">
      <formula>$A$128="nvt"</formula>
    </cfRule>
  </conditionalFormatting>
  <conditionalFormatting sqref="B147:I165">
    <cfRule type="expression" dxfId="168" priority="8">
      <formula>$A$144="nvt"</formula>
    </cfRule>
  </conditionalFormatting>
  <conditionalFormatting sqref="B171:I180">
    <cfRule type="expression" dxfId="167" priority="23">
      <formula>$A$168="nvt"</formula>
    </cfRule>
  </conditionalFormatting>
  <conditionalFormatting sqref="C240">
    <cfRule type="cellIs" dxfId="166" priority="21" operator="notEqual">
      <formula>"JA"</formula>
    </cfRule>
  </conditionalFormatting>
  <conditionalFormatting sqref="D236">
    <cfRule type="expression" dxfId="165" priority="11">
      <formula>C240&lt;&gt;"JA"</formula>
    </cfRule>
  </conditionalFormatting>
  <conditionalFormatting sqref="G186:G203">
    <cfRule type="expression" dxfId="164" priority="4">
      <formula>$A$183="nvt"</formula>
    </cfRule>
  </conditionalFormatting>
  <conditionalFormatting sqref="H186:I202">
    <cfRule type="expression" dxfId="163" priority="2">
      <formula>$A$144="nvt"</formula>
    </cfRule>
  </conditionalFormatting>
  <conditionalFormatting sqref="H203:I203">
    <cfRule type="expression" dxfId="162" priority="3">
      <formula>$A$183="nvt"</formula>
    </cfRule>
  </conditionalFormatting>
  <conditionalFormatting sqref="I186:J202">
    <cfRule type="expression" dxfId="161"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J7" sqref="J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6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59" priority="9" stopIfTrue="1">
      <formula>$A$16=0</formula>
    </cfRule>
  </conditionalFormatting>
  <conditionalFormatting sqref="B29:C29">
    <cfRule type="expression" dxfId="158" priority="24">
      <formula>LEFT($C$29,3)="Let"</formula>
    </cfRule>
  </conditionalFormatting>
  <conditionalFormatting sqref="B33:C33 B36:G52">
    <cfRule type="expression" dxfId="157" priority="19">
      <formula>$A$33="nvt"</formula>
    </cfRule>
  </conditionalFormatting>
  <conditionalFormatting sqref="B55:C55 B58:G74">
    <cfRule type="expression" dxfId="156" priority="20">
      <formula>$A$55="nvt"</formula>
    </cfRule>
  </conditionalFormatting>
  <conditionalFormatting sqref="B94:C94 B97:E108">
    <cfRule type="expression" dxfId="155" priority="17">
      <formula>$A$94="nvt"</formula>
    </cfRule>
  </conditionalFormatting>
  <conditionalFormatting sqref="B111:C111 B114:E125">
    <cfRule type="expression" dxfId="154" priority="5">
      <formula>$A$111="nvt"</formula>
    </cfRule>
  </conditionalFormatting>
  <conditionalFormatting sqref="B128:C128">
    <cfRule type="expression" dxfId="153" priority="16">
      <formula>$A$128="nvt"</formula>
    </cfRule>
  </conditionalFormatting>
  <conditionalFormatting sqref="B144:C144">
    <cfRule type="expression" dxfId="152" priority="15">
      <formula>$A$144="nvt"</formula>
    </cfRule>
  </conditionalFormatting>
  <conditionalFormatting sqref="B168:C168">
    <cfRule type="expression" dxfId="151" priority="14">
      <formula>$A$168="nvt"</formula>
    </cfRule>
  </conditionalFormatting>
  <conditionalFormatting sqref="B17:D26">
    <cfRule type="expression" dxfId="150" priority="22">
      <formula>$A17=0</formula>
    </cfRule>
  </conditionalFormatting>
  <conditionalFormatting sqref="B77:D77 B80:C91">
    <cfRule type="expression" dxfId="149" priority="18">
      <formula>$A$77="nvt"</formula>
    </cfRule>
  </conditionalFormatting>
  <conditionalFormatting sqref="B206:D206 B209:C220">
    <cfRule type="expression" dxfId="148" priority="12">
      <formula>$A$206="nvt"</formula>
    </cfRule>
  </conditionalFormatting>
  <conditionalFormatting sqref="B186:F203 B183:C183">
    <cfRule type="expression" dxfId="147" priority="13">
      <formula>$A$183="nvt"</formula>
    </cfRule>
  </conditionalFormatting>
  <conditionalFormatting sqref="B131:I141">
    <cfRule type="expression" dxfId="146" priority="10">
      <formula>$A$128="nvt"</formula>
    </cfRule>
  </conditionalFormatting>
  <conditionalFormatting sqref="B147:I165">
    <cfRule type="expression" dxfId="145" priority="8">
      <formula>$A$144="nvt"</formula>
    </cfRule>
  </conditionalFormatting>
  <conditionalFormatting sqref="B171:I180">
    <cfRule type="expression" dxfId="144" priority="23">
      <formula>$A$168="nvt"</formula>
    </cfRule>
  </conditionalFormatting>
  <conditionalFormatting sqref="C240">
    <cfRule type="cellIs" dxfId="143" priority="21" operator="notEqual">
      <formula>"JA"</formula>
    </cfRule>
  </conditionalFormatting>
  <conditionalFormatting sqref="D236">
    <cfRule type="expression" dxfId="142" priority="11">
      <formula>C240&lt;&gt;"JA"</formula>
    </cfRule>
  </conditionalFormatting>
  <conditionalFormatting sqref="G186:G203">
    <cfRule type="expression" dxfId="141" priority="4">
      <formula>$A$183="nvt"</formula>
    </cfRule>
  </conditionalFormatting>
  <conditionalFormatting sqref="H186:I202">
    <cfRule type="expression" dxfId="140" priority="2">
      <formula>$A$144="nvt"</formula>
    </cfRule>
  </conditionalFormatting>
  <conditionalFormatting sqref="H203:I203">
    <cfRule type="expression" dxfId="139" priority="3">
      <formula>$A$183="nvt"</formula>
    </cfRule>
  </conditionalFormatting>
  <conditionalFormatting sqref="I186:J202">
    <cfRule type="expression" dxfId="138"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3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36" priority="9" stopIfTrue="1">
      <formula>$A$16=0</formula>
    </cfRule>
  </conditionalFormatting>
  <conditionalFormatting sqref="B29:C29">
    <cfRule type="expression" dxfId="135" priority="24">
      <formula>LEFT($C$29,3)="Let"</formula>
    </cfRule>
  </conditionalFormatting>
  <conditionalFormatting sqref="B33:C33 B36:G52">
    <cfRule type="expression" dxfId="134" priority="19">
      <formula>$A$33="nvt"</formula>
    </cfRule>
  </conditionalFormatting>
  <conditionalFormatting sqref="B55:C55 B58:G74">
    <cfRule type="expression" dxfId="133" priority="20">
      <formula>$A$55="nvt"</formula>
    </cfRule>
  </conditionalFormatting>
  <conditionalFormatting sqref="B94:C94 B97:E108">
    <cfRule type="expression" dxfId="132" priority="17">
      <formula>$A$94="nvt"</formula>
    </cfRule>
  </conditionalFormatting>
  <conditionalFormatting sqref="B111:C111 B114:E125">
    <cfRule type="expression" dxfId="131" priority="5">
      <formula>$A$111="nvt"</formula>
    </cfRule>
  </conditionalFormatting>
  <conditionalFormatting sqref="B128:C128">
    <cfRule type="expression" dxfId="130" priority="16">
      <formula>$A$128="nvt"</formula>
    </cfRule>
  </conditionalFormatting>
  <conditionalFormatting sqref="B144:C144">
    <cfRule type="expression" dxfId="129" priority="15">
      <formula>$A$144="nvt"</formula>
    </cfRule>
  </conditionalFormatting>
  <conditionalFormatting sqref="B168:C168">
    <cfRule type="expression" dxfId="128" priority="14">
      <formula>$A$168="nvt"</formula>
    </cfRule>
  </conditionalFormatting>
  <conditionalFormatting sqref="B17:D26">
    <cfRule type="expression" dxfId="127" priority="22">
      <formula>$A17=0</formula>
    </cfRule>
  </conditionalFormatting>
  <conditionalFormatting sqref="B77:D77 B80:C91">
    <cfRule type="expression" dxfId="126" priority="18">
      <formula>$A$77="nvt"</formula>
    </cfRule>
  </conditionalFormatting>
  <conditionalFormatting sqref="B206:D206 B209:C220">
    <cfRule type="expression" dxfId="125" priority="12">
      <formula>$A$206="nvt"</formula>
    </cfRule>
  </conditionalFormatting>
  <conditionalFormatting sqref="B186:F203 B183:C183">
    <cfRule type="expression" dxfId="124" priority="13">
      <formula>$A$183="nvt"</formula>
    </cfRule>
  </conditionalFormatting>
  <conditionalFormatting sqref="B131:I141">
    <cfRule type="expression" dxfId="123" priority="10">
      <formula>$A$128="nvt"</formula>
    </cfRule>
  </conditionalFormatting>
  <conditionalFormatting sqref="B147:I165">
    <cfRule type="expression" dxfId="122" priority="8">
      <formula>$A$144="nvt"</formula>
    </cfRule>
  </conditionalFormatting>
  <conditionalFormatting sqref="B171:I180">
    <cfRule type="expression" dxfId="121" priority="23">
      <formula>$A$168="nvt"</formula>
    </cfRule>
  </conditionalFormatting>
  <conditionalFormatting sqref="C240">
    <cfRule type="cellIs" dxfId="120" priority="21" operator="notEqual">
      <formula>"JA"</formula>
    </cfRule>
  </conditionalFormatting>
  <conditionalFormatting sqref="D236">
    <cfRule type="expression" dxfId="119" priority="11">
      <formula>C240&lt;&gt;"JA"</formula>
    </cfRule>
  </conditionalFormatting>
  <conditionalFormatting sqref="G186:G203">
    <cfRule type="expression" dxfId="118" priority="4">
      <formula>$A$183="nvt"</formula>
    </cfRule>
  </conditionalFormatting>
  <conditionalFormatting sqref="H186:I202">
    <cfRule type="expression" dxfId="117" priority="2">
      <formula>$A$144="nvt"</formula>
    </cfRule>
  </conditionalFormatting>
  <conditionalFormatting sqref="H203:I203">
    <cfRule type="expression" dxfId="116" priority="3">
      <formula>$A$183="nvt"</formula>
    </cfRule>
  </conditionalFormatting>
  <conditionalFormatting sqref="I186:J202">
    <cfRule type="expression" dxfId="115"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39"/>
  <sheetViews>
    <sheetView topLeftCell="A3" workbookViewId="0">
      <selection activeCell="D13" sqref="D13"/>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40"/>
      <c r="D2" s="240"/>
      <c r="E2" s="93"/>
      <c r="G2" s="41" t="s">
        <v>28</v>
      </c>
    </row>
    <row r="3" spans="2:7" x14ac:dyDescent="0.3">
      <c r="G3" s="55" t="s">
        <v>30</v>
      </c>
    </row>
    <row r="8" spans="2:7" ht="18" customHeight="1" x14ac:dyDescent="0.3"/>
    <row r="9" spans="2:7" ht="17.25" thickBot="1" x14ac:dyDescent="0.35">
      <c r="B9" s="181" t="s">
        <v>81</v>
      </c>
      <c r="C9" s="181" t="s">
        <v>91</v>
      </c>
    </row>
    <row r="10" spans="2:7" ht="17.25" thickTop="1" x14ac:dyDescent="0.3">
      <c r="B10" s="175"/>
      <c r="C10" s="176"/>
    </row>
    <row r="11" spans="2:7" ht="16.5" x14ac:dyDescent="0.3">
      <c r="B11" s="177"/>
      <c r="C11" s="176"/>
    </row>
    <row r="12" spans="2:7" ht="16.5" x14ac:dyDescent="0.3">
      <c r="B12" s="177"/>
      <c r="C12" s="176"/>
    </row>
    <row r="13" spans="2:7" ht="16.5" x14ac:dyDescent="0.3">
      <c r="B13" s="177"/>
      <c r="C13" s="178"/>
    </row>
    <row r="14" spans="2:7" ht="16.5" x14ac:dyDescent="0.3">
      <c r="B14" s="177"/>
      <c r="C14" s="178"/>
    </row>
    <row r="15" spans="2:7" ht="16.5" x14ac:dyDescent="0.3">
      <c r="B15" s="177"/>
      <c r="C15" s="178"/>
    </row>
    <row r="16" spans="2:7" ht="16.5" x14ac:dyDescent="0.3">
      <c r="B16" s="177"/>
      <c r="C16" s="178"/>
    </row>
    <row r="17" spans="2:6" ht="16.5" x14ac:dyDescent="0.3">
      <c r="B17" s="177"/>
      <c r="C17" s="178"/>
    </row>
    <row r="18" spans="2:6" ht="16.5" x14ac:dyDescent="0.3">
      <c r="B18" s="177"/>
      <c r="C18" s="178"/>
    </row>
    <row r="19" spans="2:6" ht="16.5" x14ac:dyDescent="0.3">
      <c r="B19" s="179"/>
      <c r="C19" s="180"/>
    </row>
    <row r="22" spans="2:6" ht="16.5" hidden="1" x14ac:dyDescent="0.3">
      <c r="B22" s="136"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41" t="s">
        <v>152</v>
      </c>
      <c r="C24" s="242"/>
      <c r="D24" s="242"/>
      <c r="E24" s="242"/>
      <c r="F24" s="210"/>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199"/>
    </row>
    <row r="39" spans="10:10" hidden="1" x14ac:dyDescent="0.3"/>
  </sheetData>
  <sheetProtection sheet="1" objects="1" scenarios="1"/>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1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13" priority="9" stopIfTrue="1">
      <formula>$A$16=0</formula>
    </cfRule>
  </conditionalFormatting>
  <conditionalFormatting sqref="B29:C29">
    <cfRule type="expression" dxfId="112" priority="24">
      <formula>LEFT($C$29,3)="Let"</formula>
    </cfRule>
  </conditionalFormatting>
  <conditionalFormatting sqref="B33:C33 B36:G52">
    <cfRule type="expression" dxfId="111" priority="19">
      <formula>$A$33="nvt"</formula>
    </cfRule>
  </conditionalFormatting>
  <conditionalFormatting sqref="B55:C55 B58:G74">
    <cfRule type="expression" dxfId="110" priority="20">
      <formula>$A$55="nvt"</formula>
    </cfRule>
  </conditionalFormatting>
  <conditionalFormatting sqref="B94:C94 B97:E108">
    <cfRule type="expression" dxfId="109" priority="17">
      <formula>$A$94="nvt"</formula>
    </cfRule>
  </conditionalFormatting>
  <conditionalFormatting sqref="B111:C111 B114:E125">
    <cfRule type="expression" dxfId="108" priority="5">
      <formula>$A$111="nvt"</formula>
    </cfRule>
  </conditionalFormatting>
  <conditionalFormatting sqref="B128:C128">
    <cfRule type="expression" dxfId="107" priority="16">
      <formula>$A$128="nvt"</formula>
    </cfRule>
  </conditionalFormatting>
  <conditionalFormatting sqref="B144:C144">
    <cfRule type="expression" dxfId="106" priority="15">
      <formula>$A$144="nvt"</formula>
    </cfRule>
  </conditionalFormatting>
  <conditionalFormatting sqref="B168:C168">
    <cfRule type="expression" dxfId="105" priority="14">
      <formula>$A$168="nvt"</formula>
    </cfRule>
  </conditionalFormatting>
  <conditionalFormatting sqref="B17:D26">
    <cfRule type="expression" dxfId="104" priority="22">
      <formula>$A17=0</formula>
    </cfRule>
  </conditionalFormatting>
  <conditionalFormatting sqref="B77:D77 B80:C91">
    <cfRule type="expression" dxfId="103" priority="18">
      <formula>$A$77="nvt"</formula>
    </cfRule>
  </conditionalFormatting>
  <conditionalFormatting sqref="B206:D206 B209:C220">
    <cfRule type="expression" dxfId="102" priority="12">
      <formula>$A$206="nvt"</formula>
    </cfRule>
  </conditionalFormatting>
  <conditionalFormatting sqref="B186:F203 B183:C183">
    <cfRule type="expression" dxfId="101" priority="13">
      <formula>$A$183="nvt"</formula>
    </cfRule>
  </conditionalFormatting>
  <conditionalFormatting sqref="B131:I141">
    <cfRule type="expression" dxfId="100" priority="10">
      <formula>$A$128="nvt"</formula>
    </cfRule>
  </conditionalFormatting>
  <conditionalFormatting sqref="B147:I165">
    <cfRule type="expression" dxfId="99" priority="8">
      <formula>$A$144="nvt"</formula>
    </cfRule>
  </conditionalFormatting>
  <conditionalFormatting sqref="B171:I180">
    <cfRule type="expression" dxfId="98" priority="23">
      <formula>$A$168="nvt"</formula>
    </cfRule>
  </conditionalFormatting>
  <conditionalFormatting sqref="C240">
    <cfRule type="cellIs" dxfId="97" priority="21" operator="notEqual">
      <formula>"JA"</formula>
    </cfRule>
  </conditionalFormatting>
  <conditionalFormatting sqref="D236">
    <cfRule type="expression" dxfId="96" priority="11">
      <formula>C240&lt;&gt;"JA"</formula>
    </cfRule>
  </conditionalFormatting>
  <conditionalFormatting sqref="G186:G203">
    <cfRule type="expression" dxfId="95" priority="4">
      <formula>$A$183="nvt"</formula>
    </cfRule>
  </conditionalFormatting>
  <conditionalFormatting sqref="H186:I202">
    <cfRule type="expression" dxfId="94" priority="2">
      <formula>$A$144="nvt"</formula>
    </cfRule>
  </conditionalFormatting>
  <conditionalFormatting sqref="H203:I203">
    <cfRule type="expression" dxfId="93" priority="3">
      <formula>$A$183="nvt"</formula>
    </cfRule>
  </conditionalFormatting>
  <conditionalFormatting sqref="I186:J202">
    <cfRule type="expression" dxfId="92"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9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90" priority="9" stopIfTrue="1">
      <formula>$A$16=0</formula>
    </cfRule>
  </conditionalFormatting>
  <conditionalFormatting sqref="B29:C29">
    <cfRule type="expression" dxfId="89" priority="24">
      <formula>LEFT($C$29,3)="Let"</formula>
    </cfRule>
  </conditionalFormatting>
  <conditionalFormatting sqref="B33:C33 B36:G52">
    <cfRule type="expression" dxfId="88" priority="19">
      <formula>$A$33="nvt"</formula>
    </cfRule>
  </conditionalFormatting>
  <conditionalFormatting sqref="B55:C55 B58:G74">
    <cfRule type="expression" dxfId="87" priority="20">
      <formula>$A$55="nvt"</formula>
    </cfRule>
  </conditionalFormatting>
  <conditionalFormatting sqref="B94:C94 B97:E108">
    <cfRule type="expression" dxfId="86" priority="17">
      <formula>$A$94="nvt"</formula>
    </cfRule>
  </conditionalFormatting>
  <conditionalFormatting sqref="B111:C111 B114:E125">
    <cfRule type="expression" dxfId="85" priority="5">
      <formula>$A$111="nvt"</formula>
    </cfRule>
  </conditionalFormatting>
  <conditionalFormatting sqref="B128:C128">
    <cfRule type="expression" dxfId="84" priority="16">
      <formula>$A$128="nvt"</formula>
    </cfRule>
  </conditionalFormatting>
  <conditionalFormatting sqref="B144:C144">
    <cfRule type="expression" dxfId="83" priority="15">
      <formula>$A$144="nvt"</formula>
    </cfRule>
  </conditionalFormatting>
  <conditionalFormatting sqref="B168:C168">
    <cfRule type="expression" dxfId="82" priority="14">
      <formula>$A$168="nvt"</formula>
    </cfRule>
  </conditionalFormatting>
  <conditionalFormatting sqref="B17:D26">
    <cfRule type="expression" dxfId="81" priority="22">
      <formula>$A17=0</formula>
    </cfRule>
  </conditionalFormatting>
  <conditionalFormatting sqref="B77:D77 B80:C91">
    <cfRule type="expression" dxfId="80" priority="18">
      <formula>$A$77="nvt"</formula>
    </cfRule>
  </conditionalFormatting>
  <conditionalFormatting sqref="B206:D206 B209:C220">
    <cfRule type="expression" dxfId="79" priority="12">
      <formula>$A$206="nvt"</formula>
    </cfRule>
  </conditionalFormatting>
  <conditionalFormatting sqref="B186:F203 B183:C183">
    <cfRule type="expression" dxfId="78" priority="13">
      <formula>$A$183="nvt"</formula>
    </cfRule>
  </conditionalFormatting>
  <conditionalFormatting sqref="B131:I141">
    <cfRule type="expression" dxfId="77" priority="10">
      <formula>$A$128="nvt"</formula>
    </cfRule>
  </conditionalFormatting>
  <conditionalFormatting sqref="B147:I165">
    <cfRule type="expression" dxfId="76" priority="8">
      <formula>$A$144="nvt"</formula>
    </cfRule>
  </conditionalFormatting>
  <conditionalFormatting sqref="B171:I180">
    <cfRule type="expression" dxfId="75" priority="23">
      <formula>$A$168="nvt"</formula>
    </cfRule>
  </conditionalFormatting>
  <conditionalFormatting sqref="C240">
    <cfRule type="cellIs" dxfId="74" priority="21" operator="notEqual">
      <formula>"JA"</formula>
    </cfRule>
  </conditionalFormatting>
  <conditionalFormatting sqref="D236">
    <cfRule type="expression" dxfId="73" priority="11">
      <formula>C240&lt;&gt;"JA"</formula>
    </cfRule>
  </conditionalFormatting>
  <conditionalFormatting sqref="G186:G203">
    <cfRule type="expression" dxfId="72" priority="4">
      <formula>$A$183="nvt"</formula>
    </cfRule>
  </conditionalFormatting>
  <conditionalFormatting sqref="H186:I202">
    <cfRule type="expression" dxfId="71" priority="2">
      <formula>$A$144="nvt"</formula>
    </cfRule>
  </conditionalFormatting>
  <conditionalFormatting sqref="H203:I203">
    <cfRule type="expression" dxfId="70" priority="3">
      <formula>$A$183="nvt"</formula>
    </cfRule>
  </conditionalFormatting>
  <conditionalFormatting sqref="I186:J202">
    <cfRule type="expression" dxfId="69"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6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67" priority="9" stopIfTrue="1">
      <formula>$A$16=0</formula>
    </cfRule>
  </conditionalFormatting>
  <conditionalFormatting sqref="B29:C29">
    <cfRule type="expression" dxfId="66" priority="24">
      <formula>LEFT($C$29,3)="Let"</formula>
    </cfRule>
  </conditionalFormatting>
  <conditionalFormatting sqref="B33:C33 B36:G52">
    <cfRule type="expression" dxfId="65" priority="19">
      <formula>$A$33="nvt"</formula>
    </cfRule>
  </conditionalFormatting>
  <conditionalFormatting sqref="B55:C55 B58:G74">
    <cfRule type="expression" dxfId="64" priority="20">
      <formula>$A$55="nvt"</formula>
    </cfRule>
  </conditionalFormatting>
  <conditionalFormatting sqref="B94:C94 B97:E108">
    <cfRule type="expression" dxfId="63" priority="17">
      <formula>$A$94="nvt"</formula>
    </cfRule>
  </conditionalFormatting>
  <conditionalFormatting sqref="B111:C111 B114:E125">
    <cfRule type="expression" dxfId="62" priority="5">
      <formula>$A$111="nvt"</formula>
    </cfRule>
  </conditionalFormatting>
  <conditionalFormatting sqref="B128:C128">
    <cfRule type="expression" dxfId="61" priority="16">
      <formula>$A$128="nvt"</formula>
    </cfRule>
  </conditionalFormatting>
  <conditionalFormatting sqref="B144:C144">
    <cfRule type="expression" dxfId="60" priority="15">
      <formula>$A$144="nvt"</formula>
    </cfRule>
  </conditionalFormatting>
  <conditionalFormatting sqref="B168:C168">
    <cfRule type="expression" dxfId="59" priority="14">
      <formula>$A$168="nvt"</formula>
    </cfRule>
  </conditionalFormatting>
  <conditionalFormatting sqref="B17:D26">
    <cfRule type="expression" dxfId="58" priority="22">
      <formula>$A17=0</formula>
    </cfRule>
  </conditionalFormatting>
  <conditionalFormatting sqref="B77:D77 B80:C91">
    <cfRule type="expression" dxfId="57" priority="18">
      <formula>$A$77="nvt"</formula>
    </cfRule>
  </conditionalFormatting>
  <conditionalFormatting sqref="B206:D206 B209:C220">
    <cfRule type="expression" dxfId="56" priority="12">
      <formula>$A$206="nvt"</formula>
    </cfRule>
  </conditionalFormatting>
  <conditionalFormatting sqref="B186:F203 B183:C183">
    <cfRule type="expression" dxfId="55" priority="13">
      <formula>$A$183="nvt"</formula>
    </cfRule>
  </conditionalFormatting>
  <conditionalFormatting sqref="B131:I141">
    <cfRule type="expression" dxfId="54" priority="10">
      <formula>$A$128="nvt"</formula>
    </cfRule>
  </conditionalFormatting>
  <conditionalFormatting sqref="B147:I165">
    <cfRule type="expression" dxfId="53" priority="8">
      <formula>$A$144="nvt"</formula>
    </cfRule>
  </conditionalFormatting>
  <conditionalFormatting sqref="B171:I180">
    <cfRule type="expression" dxfId="52" priority="23">
      <formula>$A$168="nvt"</formula>
    </cfRule>
  </conditionalFormatting>
  <conditionalFormatting sqref="C240">
    <cfRule type="cellIs" dxfId="51" priority="21" operator="notEqual">
      <formula>"JA"</formula>
    </cfRule>
  </conditionalFormatting>
  <conditionalFormatting sqref="D236">
    <cfRule type="expression" dxfId="50" priority="11">
      <formula>C240&lt;&gt;"JA"</formula>
    </cfRule>
  </conditionalFormatting>
  <conditionalFormatting sqref="G186:G203">
    <cfRule type="expression" dxfId="49" priority="4">
      <formula>$A$183="nvt"</formula>
    </cfRule>
  </conditionalFormatting>
  <conditionalFormatting sqref="H186:I202">
    <cfRule type="expression" dxfId="48" priority="2">
      <formula>$A$144="nvt"</formula>
    </cfRule>
  </conditionalFormatting>
  <conditionalFormatting sqref="H203:I203">
    <cfRule type="expression" dxfId="47" priority="3">
      <formula>$A$183="nvt"</formula>
    </cfRule>
  </conditionalFormatting>
  <conditionalFormatting sqref="I186:J202">
    <cfRule type="expression" dxfId="46"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4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4" priority="9" stopIfTrue="1">
      <formula>$A$16=0</formula>
    </cfRule>
  </conditionalFormatting>
  <conditionalFormatting sqref="B29:C29">
    <cfRule type="expression" dxfId="43" priority="24">
      <formula>LEFT($C$29,3)="Let"</formula>
    </cfRule>
  </conditionalFormatting>
  <conditionalFormatting sqref="B33:C33 B36:G52">
    <cfRule type="expression" dxfId="42" priority="19">
      <formula>$A$33="nvt"</formula>
    </cfRule>
  </conditionalFormatting>
  <conditionalFormatting sqref="B55:C55 B58:G74">
    <cfRule type="expression" dxfId="41" priority="20">
      <formula>$A$55="nvt"</formula>
    </cfRule>
  </conditionalFormatting>
  <conditionalFormatting sqref="B94:C94 B97:E108">
    <cfRule type="expression" dxfId="40" priority="17">
      <formula>$A$94="nvt"</formula>
    </cfRule>
  </conditionalFormatting>
  <conditionalFormatting sqref="B111:C111 B114:E125">
    <cfRule type="expression" dxfId="39" priority="5">
      <formula>$A$111="nvt"</formula>
    </cfRule>
  </conditionalFormatting>
  <conditionalFormatting sqref="B128:C128">
    <cfRule type="expression" dxfId="38" priority="16">
      <formula>$A$128="nvt"</formula>
    </cfRule>
  </conditionalFormatting>
  <conditionalFormatting sqref="B144:C144">
    <cfRule type="expression" dxfId="37" priority="15">
      <formula>$A$144="nvt"</formula>
    </cfRule>
  </conditionalFormatting>
  <conditionalFormatting sqref="B168:C168">
    <cfRule type="expression" dxfId="36" priority="14">
      <formula>$A$168="nvt"</formula>
    </cfRule>
  </conditionalFormatting>
  <conditionalFormatting sqref="B17:D26">
    <cfRule type="expression" dxfId="35" priority="22">
      <formula>$A17=0</formula>
    </cfRule>
  </conditionalFormatting>
  <conditionalFormatting sqref="B77:D77 B80:C91">
    <cfRule type="expression" dxfId="34" priority="18">
      <formula>$A$77="nvt"</formula>
    </cfRule>
  </conditionalFormatting>
  <conditionalFormatting sqref="B206:D206 B209:C220">
    <cfRule type="expression" dxfId="33" priority="12">
      <formula>$A$206="nvt"</formula>
    </cfRule>
  </conditionalFormatting>
  <conditionalFormatting sqref="B186:F203 B183:C183">
    <cfRule type="expression" dxfId="32" priority="13">
      <formula>$A$183="nvt"</formula>
    </cfRule>
  </conditionalFormatting>
  <conditionalFormatting sqref="B131:I141">
    <cfRule type="expression" dxfId="31" priority="10">
      <formula>$A$128="nvt"</formula>
    </cfRule>
  </conditionalFormatting>
  <conditionalFormatting sqref="B147:I165">
    <cfRule type="expression" dxfId="30" priority="8">
      <formula>$A$144="nvt"</formula>
    </cfRule>
  </conditionalFormatting>
  <conditionalFormatting sqref="B171:I180">
    <cfRule type="expression" dxfId="29" priority="23">
      <formula>$A$168="nvt"</formula>
    </cfRule>
  </conditionalFormatting>
  <conditionalFormatting sqref="C240">
    <cfRule type="cellIs" dxfId="28" priority="21" operator="notEqual">
      <formula>"JA"</formula>
    </cfRule>
  </conditionalFormatting>
  <conditionalFormatting sqref="D236">
    <cfRule type="expression" dxfId="27" priority="11">
      <formula>C240&lt;&gt;"JA"</formula>
    </cfRule>
  </conditionalFormatting>
  <conditionalFormatting sqref="G186:G203">
    <cfRule type="expression" dxfId="26" priority="4">
      <formula>$A$183="nvt"</formula>
    </cfRule>
  </conditionalFormatting>
  <conditionalFormatting sqref="H186:I202">
    <cfRule type="expression" dxfId="25" priority="2">
      <formula>$A$144="nvt"</formula>
    </cfRule>
  </conditionalFormatting>
  <conditionalFormatting sqref="H203:I203">
    <cfRule type="expression" dxfId="24" priority="3">
      <formula>$A$183="nvt"</formula>
    </cfRule>
  </conditionalFormatting>
  <conditionalFormatting sqref="I186:J202">
    <cfRule type="expression" dxfId="23"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44"/>
      <c r="D2" s="244"/>
      <c r="E2" s="244"/>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49"/>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1" priority="9" stopIfTrue="1">
      <formula>$A$16=0</formula>
    </cfRule>
  </conditionalFormatting>
  <conditionalFormatting sqref="B29:C29">
    <cfRule type="expression" dxfId="20" priority="24">
      <formula>LEFT($C$29,3)="Let"</formula>
    </cfRule>
  </conditionalFormatting>
  <conditionalFormatting sqref="B33:C33 B36:G52">
    <cfRule type="expression" dxfId="19" priority="19">
      <formula>$A$33="nvt"</formula>
    </cfRule>
  </conditionalFormatting>
  <conditionalFormatting sqref="B55:C55 B58:G74">
    <cfRule type="expression" dxfId="18" priority="20">
      <formula>$A$55="nvt"</formula>
    </cfRule>
  </conditionalFormatting>
  <conditionalFormatting sqref="B94:C94 B97:E108">
    <cfRule type="expression" dxfId="17" priority="17">
      <formula>$A$94="nvt"</formula>
    </cfRule>
  </conditionalFormatting>
  <conditionalFormatting sqref="B111:C111 B114:E125">
    <cfRule type="expression" dxfId="16" priority="5">
      <formula>$A$111="nvt"</formula>
    </cfRule>
  </conditionalFormatting>
  <conditionalFormatting sqref="B128:C128">
    <cfRule type="expression" dxfId="15" priority="16">
      <formula>$A$128="nvt"</formula>
    </cfRule>
  </conditionalFormatting>
  <conditionalFormatting sqref="B144:C144">
    <cfRule type="expression" dxfId="14" priority="15">
      <formula>$A$144="nvt"</formula>
    </cfRule>
  </conditionalFormatting>
  <conditionalFormatting sqref="B168:C168">
    <cfRule type="expression" dxfId="13" priority="14">
      <formula>$A$168="nvt"</formula>
    </cfRule>
  </conditionalFormatting>
  <conditionalFormatting sqref="B17:D26">
    <cfRule type="expression" dxfId="12" priority="22">
      <formula>$A17=0</formula>
    </cfRule>
  </conditionalFormatting>
  <conditionalFormatting sqref="B77:D77 B80:C91">
    <cfRule type="expression" dxfId="11" priority="18">
      <formula>$A$77="nvt"</formula>
    </cfRule>
  </conditionalFormatting>
  <conditionalFormatting sqref="B206:D206 B209:C220">
    <cfRule type="expression" dxfId="10" priority="12">
      <formula>$A$206="nvt"</formula>
    </cfRule>
  </conditionalFormatting>
  <conditionalFormatting sqref="B186:F203 B183:C183">
    <cfRule type="expression" dxfId="9" priority="13">
      <formula>$A$183="nvt"</formula>
    </cfRule>
  </conditionalFormatting>
  <conditionalFormatting sqref="B131:I141">
    <cfRule type="expression" dxfId="8" priority="10">
      <formula>$A$128="nvt"</formula>
    </cfRule>
  </conditionalFormatting>
  <conditionalFormatting sqref="B147:I165">
    <cfRule type="expression" dxfId="7" priority="8">
      <formula>$A$144="nvt"</formula>
    </cfRule>
  </conditionalFormatting>
  <conditionalFormatting sqref="B171:I180">
    <cfRule type="expression" dxfId="6" priority="23">
      <formula>$A$168="nvt"</formula>
    </cfRule>
  </conditionalFormatting>
  <conditionalFormatting sqref="C240">
    <cfRule type="cellIs" dxfId="5" priority="21" operator="notEqual">
      <formula>"JA"</formula>
    </cfRule>
  </conditionalFormatting>
  <conditionalFormatting sqref="D236">
    <cfRule type="expression" dxfId="4" priority="11">
      <formula>C240&lt;&gt;"JA"</formula>
    </cfRule>
  </conditionalFormatting>
  <conditionalFormatting sqref="G186:G203">
    <cfRule type="expression" dxfId="3" priority="4">
      <formula>$A$183="nvt"</formula>
    </cfRule>
  </conditionalFormatting>
  <conditionalFormatting sqref="H186:I202">
    <cfRule type="expression" dxfId="2" priority="2">
      <formula>$A$144="nvt"</formula>
    </cfRule>
  </conditionalFormatting>
  <conditionalFormatting sqref="H203:I203">
    <cfRule type="expression" dxfId="1" priority="3">
      <formula>$A$183="nvt"</formula>
    </cfRule>
  </conditionalFormatting>
  <conditionalFormatting sqref="I186: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18" t="s">
        <v>136</v>
      </c>
      <c r="H2" t="s">
        <v>164</v>
      </c>
      <c r="I2">
        <v>1</v>
      </c>
      <c r="K2" s="151" t="str">
        <f>Alle_Kostensoorten[[#This Row],[Kostensoorten]]</f>
        <v>Loonkosten plus vast % (44,2% + 15%)</v>
      </c>
      <c r="L2" s="151" t="str">
        <f>Alle_Kostensoorten[[#This Row],[Kostensoorten]]</f>
        <v>Loonkosten plus vast % (44,2% + 15%)</v>
      </c>
      <c r="M2" s="1"/>
      <c r="N2" s="1"/>
      <c r="O2" s="1"/>
      <c r="P2" s="1"/>
      <c r="R2" t="s">
        <v>150</v>
      </c>
      <c r="S2"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4" t="str">
        <f>IF(AND(Projectinformatie!B10="",Projectinformatie!C10="")," ",CONCATENATE(Projectinformatie!B10," - ",Projectinformatie!C10))</f>
        <v xml:space="preserve"> </v>
      </c>
    </row>
    <row r="3" spans="1:22" ht="15.75" x14ac:dyDescent="0.3">
      <c r="A3" t="s">
        <v>107</v>
      </c>
      <c r="C3" t="s">
        <v>47</v>
      </c>
      <c r="E3" t="s">
        <v>100</v>
      </c>
      <c r="G3" s="218" t="s">
        <v>137</v>
      </c>
      <c r="H3" t="s">
        <v>164</v>
      </c>
      <c r="I3">
        <v>2</v>
      </c>
      <c r="K3" s="151"/>
      <c r="L3" s="151"/>
      <c r="M3" s="151" t="str">
        <f>Alle_Kostensoorten[[#This Row],[Kostensoorten]]</f>
        <v>Loonkosten plus vast % (44,2%)</v>
      </c>
      <c r="N3" s="151" t="str">
        <f>Alle_Kostensoorten[[#This Row],[Kostensoorten]]</f>
        <v>Loonkosten plus vast % (44,2%)</v>
      </c>
      <c r="O3" s="1"/>
      <c r="P3" s="1"/>
      <c r="R3" t="s">
        <v>151</v>
      </c>
      <c r="S3"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4" t="str">
        <f>IF(AND(Projectinformatie!B11="",Projectinformatie!C11="")," ",CONCATENATE(Projectinformatie!B11," - ",Projectinformatie!C11))</f>
        <v xml:space="preserve"> </v>
      </c>
    </row>
    <row r="4" spans="1:22" ht="15.75" x14ac:dyDescent="0.3">
      <c r="A4" t="s">
        <v>108</v>
      </c>
      <c r="C4" t="s">
        <v>53</v>
      </c>
      <c r="E4" t="s">
        <v>101</v>
      </c>
      <c r="G4" s="218" t="s">
        <v>138</v>
      </c>
      <c r="H4" t="s">
        <v>159</v>
      </c>
      <c r="I4">
        <v>3</v>
      </c>
      <c r="K4" s="1"/>
      <c r="L4" s="151"/>
      <c r="M4" s="1"/>
      <c r="N4" s="1"/>
      <c r="O4" s="151" t="str">
        <f>Alle_Kostensoorten[[#This Row],[Kostensoorten]]</f>
        <v>Forfait van 23% voor loonkosten en eigen arbeid</v>
      </c>
      <c r="P4" s="151" t="str">
        <f>Alle_Kostensoorten[[#This Row],[Kostensoorten]]</f>
        <v>Forfait van 23% voor loonkosten en eigen arbeid</v>
      </c>
      <c r="R4" t="s">
        <v>152</v>
      </c>
      <c r="S4"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4" t="str">
        <f>IF(AND(Projectinformatie!B12="",Projectinformatie!C12="")," ",CONCATENATE(Projectinformatie!B12," - ",Projectinformatie!C12))</f>
        <v xml:space="preserve"> </v>
      </c>
    </row>
    <row r="5" spans="1:22" x14ac:dyDescent="0.25">
      <c r="A5" t="s">
        <v>65</v>
      </c>
      <c r="C5" t="s">
        <v>54</v>
      </c>
      <c r="E5" t="s">
        <v>98</v>
      </c>
      <c r="G5" t="s">
        <v>153</v>
      </c>
      <c r="H5" t="s">
        <v>164</v>
      </c>
      <c r="I5">
        <v>4</v>
      </c>
      <c r="K5" s="153" t="str">
        <f>Alle_Kostensoorten[[#This Row],[Kostensoorten]]</f>
        <v>Vast uurtarief eigen arbeid - € 50</v>
      </c>
      <c r="L5" s="153" t="str">
        <f>Alle_Kostensoorten[[#This Row],[Kostensoorten]]</f>
        <v>Vast uurtarief eigen arbeid - € 50</v>
      </c>
      <c r="M5" s="153"/>
      <c r="N5" s="153"/>
      <c r="V5" s="154" t="str">
        <f>IF(AND(Projectinformatie!B13="",Projectinformatie!C13="")," ",CONCATENATE(Projectinformatie!B13," - ",Projectinformatie!C13))</f>
        <v xml:space="preserve"> </v>
      </c>
    </row>
    <row r="6" spans="1:22" x14ac:dyDescent="0.25">
      <c r="A6" t="s">
        <v>109</v>
      </c>
      <c r="C6" t="s">
        <v>124</v>
      </c>
      <c r="G6" t="s">
        <v>154</v>
      </c>
      <c r="H6" t="s">
        <v>164</v>
      </c>
      <c r="I6">
        <v>5</v>
      </c>
      <c r="K6" s="153"/>
      <c r="L6" s="153"/>
      <c r="M6" s="153" t="str">
        <f>Alle_Kostensoorten[[#This Row],[Kostensoorten]]</f>
        <v>Vast uurtarief eigen arbeid - € 43</v>
      </c>
      <c r="N6" s="153" t="str">
        <f>Alle_Kostensoorten[[#This Row],[Kostensoorten]]</f>
        <v>Vast uurtarief eigen arbeid - € 43</v>
      </c>
      <c r="V6" s="154" t="str">
        <f>IF(AND(Projectinformatie!B14="",Projectinformatie!C14="")," ",CONCATENATE(Projectinformatie!B14," - ",Projectinformatie!C14))</f>
        <v xml:space="preserve"> </v>
      </c>
    </row>
    <row r="7" spans="1:22" x14ac:dyDescent="0.25">
      <c r="A7" t="s">
        <v>110</v>
      </c>
      <c r="G7" t="s">
        <v>24</v>
      </c>
      <c r="H7" t="s">
        <v>84</v>
      </c>
      <c r="I7">
        <v>6</v>
      </c>
      <c r="K7" s="153"/>
      <c r="L7" s="153" t="str">
        <f>Alle_Kostensoorten[[#This Row],[Kostensoorten]]</f>
        <v>IKS voor kennisinstellingen</v>
      </c>
      <c r="M7" s="153"/>
      <c r="N7" s="153" t="str">
        <f>Alle_Kostensoorten[[#This Row],[Kostensoorten]]</f>
        <v>IKS voor kennisinstellingen</v>
      </c>
      <c r="V7" s="154" t="str">
        <f>IF(AND(Projectinformatie!B15="",Projectinformatie!C15="")," ",CONCATENATE(Projectinformatie!B15," - ",Projectinformatie!C15))</f>
        <v xml:space="preserve"> </v>
      </c>
    </row>
    <row r="8" spans="1:22" x14ac:dyDescent="0.25">
      <c r="A8" t="s">
        <v>111</v>
      </c>
      <c r="G8" t="s">
        <v>25</v>
      </c>
      <c r="H8" t="s">
        <v>164</v>
      </c>
      <c r="I8">
        <v>7</v>
      </c>
      <c r="K8" s="153" t="str">
        <f>Alle_Kostensoorten[[#This Row],[Kostensoorten]]</f>
        <v>Bijdragen in natura</v>
      </c>
      <c r="L8" s="153" t="str">
        <f>Alle_Kostensoorten[[#This Row],[Kostensoorten]]</f>
        <v>Bijdragen in natura</v>
      </c>
      <c r="M8" s="153"/>
      <c r="N8" s="153"/>
      <c r="O8" s="153" t="str">
        <f>Alle_Kostensoorten[[#This Row],[Kostensoorten]]</f>
        <v>Bijdragen in natura</v>
      </c>
      <c r="P8" s="153" t="str">
        <f>Alle_Kostensoorten[[#This Row],[Kostensoorten]]</f>
        <v>Bijdragen in natura</v>
      </c>
      <c r="V8" s="154" t="str">
        <f>IF(AND(Projectinformatie!B16="",Projectinformatie!C16="")," ",CONCATENATE(Projectinformatie!B16," - ",Projectinformatie!C16))</f>
        <v xml:space="preserve"> </v>
      </c>
    </row>
    <row r="9" spans="1:22" x14ac:dyDescent="0.25">
      <c r="A9" t="s">
        <v>118</v>
      </c>
      <c r="G9" t="s">
        <v>22</v>
      </c>
      <c r="H9" t="s">
        <v>164</v>
      </c>
      <c r="I9">
        <v>8</v>
      </c>
      <c r="K9" s="153" t="str">
        <f>Alle_Kostensoorten[[#This Row],[Kostensoorten]]</f>
        <v>Afschrijvingskosten</v>
      </c>
      <c r="L9" s="153" t="str">
        <f>Alle_Kostensoorten[[#This Row],[Kostensoorten]]</f>
        <v>Afschrijvingskosten</v>
      </c>
      <c r="M9" s="153"/>
      <c r="N9" s="153"/>
      <c r="O9" s="153" t="str">
        <f>Alle_Kostensoorten[[#This Row],[Kostensoorten]]</f>
        <v>Afschrijvingskosten</v>
      </c>
      <c r="P9" s="153" t="str">
        <f>Alle_Kostensoorten[[#This Row],[Kostensoorten]]</f>
        <v>Afschrijvingskosten</v>
      </c>
      <c r="V9" s="154" t="str">
        <f>IF(AND(Projectinformatie!B17="",Projectinformatie!C17="")," ",CONCATENATE(Projectinformatie!B17," - ",Projectinformatie!C17))</f>
        <v xml:space="preserve"> </v>
      </c>
    </row>
    <row r="10" spans="1:22" x14ac:dyDescent="0.25">
      <c r="A10" t="s">
        <v>50</v>
      </c>
      <c r="G10" t="s">
        <v>31</v>
      </c>
      <c r="H10" t="s">
        <v>164</v>
      </c>
      <c r="I10">
        <v>9</v>
      </c>
      <c r="K10" s="153" t="str">
        <f>Alle_Kostensoorten[[#This Row],[Kostensoorten]]</f>
        <v>Overige kosten</v>
      </c>
      <c r="L10" s="153" t="str">
        <f>Alle_Kostensoorten[[#This Row],[Kostensoorten]]</f>
        <v>Overige kosten</v>
      </c>
      <c r="O10" s="153" t="str">
        <f>Alle_Kostensoorten[[#This Row],[Kostensoorten]]</f>
        <v>Overige kosten</v>
      </c>
      <c r="P10" s="153" t="str">
        <f>Alle_Kostensoorten[[#This Row],[Kostensoorten]]</f>
        <v>Overige kosten</v>
      </c>
      <c r="V10" s="154" t="str">
        <f>IF(AND(Projectinformatie!B18="",Projectinformatie!C18="")," ",CONCATENATE(Projectinformatie!B18," - ",Projectinformatie!C18))</f>
        <v xml:space="preserve"> </v>
      </c>
    </row>
    <row r="11" spans="1:22" x14ac:dyDescent="0.25">
      <c r="A11" t="s">
        <v>112</v>
      </c>
      <c r="G11" s="218" t="s">
        <v>160</v>
      </c>
      <c r="H11" t="s">
        <v>161</v>
      </c>
      <c r="I11">
        <v>10</v>
      </c>
      <c r="M11" s="153" t="str">
        <f>Alle_Kostensoorten[[#This Row],[Kostensoorten]]</f>
        <v>Forfait 40% voor overige kosten</v>
      </c>
      <c r="N11" s="153" t="str">
        <f>Alle_Kostensoorten[[#This Row],[Kostensoorten]]</f>
        <v>Forfait 40% voor overige kosten</v>
      </c>
      <c r="O11" s="153"/>
      <c r="P11" s="153"/>
      <c r="V11" s="154"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0"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Y7" sqref="Y7"/>
    </sheetView>
  </sheetViews>
  <sheetFormatPr defaultColWidth="9.140625" defaultRowHeight="15" x14ac:dyDescent="0.25"/>
  <cols>
    <col min="1" max="1" width="2.7109375" style="5" customWidth="1"/>
    <col min="2" max="2" width="45.28515625" customWidth="1"/>
    <col min="3" max="4" width="17.85546875" customWidth="1"/>
    <col min="5" max="13" width="18.140625" customWidth="1"/>
    <col min="14" max="18" width="18.140625" hidden="1" customWidth="1"/>
    <col min="19" max="23" width="17.28515625" hidden="1" customWidth="1"/>
  </cols>
  <sheetData>
    <row r="2" spans="2:25" ht="21.75" customHeight="1" thickBot="1" x14ac:dyDescent="0.4">
      <c r="B2" s="42" t="s">
        <v>33</v>
      </c>
      <c r="C2" s="3"/>
      <c r="D2" s="243" t="s">
        <v>35</v>
      </c>
      <c r="E2" s="243"/>
      <c r="F2" s="243"/>
      <c r="G2" s="243"/>
      <c r="H2" s="243"/>
    </row>
    <row r="3" spans="2:25" ht="15.75" thickTop="1" x14ac:dyDescent="0.25"/>
    <row r="4" spans="2:25" ht="16.5" thickBot="1" x14ac:dyDescent="0.35">
      <c r="B4" s="204"/>
      <c r="C4" s="204" t="s">
        <v>44</v>
      </c>
      <c r="D4" s="149" t="s">
        <v>27</v>
      </c>
      <c r="E4" s="149" t="s">
        <v>20</v>
      </c>
      <c r="F4" s="149" t="s">
        <v>19</v>
      </c>
      <c r="G4" s="149" t="s">
        <v>18</v>
      </c>
      <c r="H4" s="149" t="s">
        <v>17</v>
      </c>
      <c r="I4" s="149" t="s">
        <v>16</v>
      </c>
      <c r="J4" s="149" t="s">
        <v>15</v>
      </c>
      <c r="K4" s="149" t="s">
        <v>14</v>
      </c>
      <c r="L4" s="149" t="s">
        <v>13</v>
      </c>
      <c r="M4" s="149" t="s">
        <v>12</v>
      </c>
      <c r="N4" s="149" t="s">
        <v>11</v>
      </c>
      <c r="O4" s="149" t="s">
        <v>10</v>
      </c>
      <c r="P4" s="149" t="s">
        <v>9</v>
      </c>
      <c r="Q4" s="149" t="s">
        <v>8</v>
      </c>
      <c r="R4" s="149" t="s">
        <v>7</v>
      </c>
      <c r="S4" s="149" t="s">
        <v>55</v>
      </c>
      <c r="T4" s="149" t="s">
        <v>56</v>
      </c>
      <c r="U4" s="149" t="s">
        <v>57</v>
      </c>
      <c r="V4" s="149" t="s">
        <v>58</v>
      </c>
      <c r="W4" s="149" t="s">
        <v>59</v>
      </c>
      <c r="X4" s="153"/>
      <c r="Y4" s="153"/>
    </row>
    <row r="5" spans="2:25" ht="17.25" thickTop="1" thickBot="1" x14ac:dyDescent="0.35">
      <c r="B5" s="204" t="s">
        <v>2</v>
      </c>
      <c r="C5" s="204"/>
      <c r="D5" s="149" t="str">
        <f>IFERROR(IF(Penvoerder!$C$2="","",Penvoerder!$C$2),"")</f>
        <v/>
      </c>
      <c r="E5" s="149" t="str">
        <f>IFERROR(IF('PP2'!$C$2="","",'PP2'!$C$2),"")</f>
        <v/>
      </c>
      <c r="F5" s="149" t="str">
        <f>IFERROR(IF('PP3'!$C$2="","",'PP3'!$C$2),"")</f>
        <v/>
      </c>
      <c r="G5" s="149" t="str">
        <f>IFERROR(IF('PP4'!$C$2="","",'PP4'!$C$2),"")</f>
        <v/>
      </c>
      <c r="H5" s="149" t="str">
        <f>IFERROR(IF('PP5'!$C$2="","",'PP5'!$C$2),"")</f>
        <v/>
      </c>
      <c r="I5" s="149" t="str">
        <f>IFERROR(IF('PP6'!$C$2="","",'PP6'!$C$2),"")</f>
        <v/>
      </c>
      <c r="J5" s="149" t="str">
        <f>IFERROR(IF('PP7'!$C$2="","",'PP7'!$C$2),"")</f>
        <v/>
      </c>
      <c r="K5" s="149" t="str">
        <f>IFERROR(IF('PP8'!$C$2="","",'PP8'!$C$2),"")</f>
        <v/>
      </c>
      <c r="L5" s="149" t="str">
        <f>IFERROR(IF('PP9'!$C$2="","",'PP9'!$C$2),"")</f>
        <v/>
      </c>
      <c r="M5" s="149" t="str">
        <f>IFERROR(IF('PP10'!$C$2="","",'PP10'!$C$2),"")</f>
        <v/>
      </c>
      <c r="N5" s="149" t="str">
        <f>IFERROR(IF('PP11'!$C$2="","",'PP11'!$C$2),"")</f>
        <v/>
      </c>
      <c r="O5" s="149" t="str">
        <f>IFERROR(IF('PP12'!$C$2="","",'PP12'!$C$2),"")</f>
        <v/>
      </c>
      <c r="P5" s="149" t="str">
        <f>IFERROR(IF('PP13'!$C$2="","",'PP13'!$C$2),"")</f>
        <v/>
      </c>
      <c r="Q5" s="149" t="str">
        <f>IFERROR(IF('PP14'!$C$2="","",'PP14'!$C$2),"")</f>
        <v/>
      </c>
      <c r="R5" s="149" t="str">
        <f>IFERROR(IF('PP15'!$C$2="","",'PP15'!$C$2),"")</f>
        <v/>
      </c>
      <c r="S5" s="149" t="str">
        <f>IFERROR(IF('PP16'!$C$2="","",'PP16'!$C$2),"")</f>
        <v/>
      </c>
      <c r="T5" s="149" t="str">
        <f>IFERROR(IF('PP17'!$C$2="","",'PP17'!$C$2),"")</f>
        <v/>
      </c>
      <c r="U5" s="149" t="str">
        <f>IFERROR(IF('PP18'!$C$2="","",'PP18'!$C$2),"")</f>
        <v/>
      </c>
      <c r="V5" s="149" t="str">
        <f>IFERROR(IF('PP19'!$C$2="","",'PP19'!$C$2),"")</f>
        <v/>
      </c>
      <c r="W5" s="149" t="str">
        <f>IFERROR(IF('PP20'!$C$2="","",'PP20'!$C$2),"")</f>
        <v/>
      </c>
      <c r="X5" s="153"/>
      <c r="Y5" s="153"/>
    </row>
    <row r="6" spans="2:25" ht="16.5" thickTop="1" x14ac:dyDescent="0.3">
      <c r="B6" s="137" t="str">
        <f>Hulpblad!V2</f>
        <v xml:space="preserve"> </v>
      </c>
      <c r="C6" s="138" t="str">
        <f>IF(OR($B6="",$B6=" "),"",SUM(D6:W6))</f>
        <v/>
      </c>
      <c r="D6" s="139" t="str">
        <f>IF(OR($B6="",$B6=" "),"",SUMIFS(Penvoerder!$H$17:$H$26,Penvoerder!$F$17:$F$26,$B6))</f>
        <v/>
      </c>
      <c r="E6" s="202" t="str">
        <f>IF(OR($B6="",$B6=" "),"",SUMIFS('PP2'!$H$17:$H$26,'PP2'!$F$17:$F$26,$B6))</f>
        <v/>
      </c>
      <c r="F6" s="202" t="str">
        <f>IF(OR($B6="",$B6=" "),"",SUMIFS('PP3'!$H$17:$H$26,'PP3'!$F$17:$F$26,$B6))</f>
        <v/>
      </c>
      <c r="G6" s="202" t="str">
        <f>IF(OR($B6="",$B6=" "),"",SUMIFS('PP4'!$H$17:$H$26,'PP4'!$F$17:$F$26,$B6))</f>
        <v/>
      </c>
      <c r="H6" s="202" t="str">
        <f>IF(OR($B6="",$B6=" "),"",SUMIFS('PP5'!$H$17:$H$26,'PP5'!$F$17:$F$26,$B6))</f>
        <v/>
      </c>
      <c r="I6" s="202" t="str">
        <f>IF(OR($B6="",$B6=" "),"",SUMIFS('PP6'!$H$17:$H$26,'PP6'!$F$17:$F$26,$B6))</f>
        <v/>
      </c>
      <c r="J6" s="202" t="str">
        <f>IF(OR($B6="",$B6=" "),"",SUMIFS('PP7'!$H$17:$H$26,'PP7'!$F$17:$F$26,$B6))</f>
        <v/>
      </c>
      <c r="K6" s="202" t="str">
        <f>IF(OR($B6="",$B6=" "),"",SUMIFS('PP8'!$H$17:$H$26,'PP8'!$F$17:$F$26,$B6))</f>
        <v/>
      </c>
      <c r="L6" s="202" t="str">
        <f>IF(OR($B6="",$B6=" "),"",SUMIFS('PP9'!$H$17:$H$26,'PP9'!$F$17:$F$26,$B6))</f>
        <v/>
      </c>
      <c r="M6" s="202" t="str">
        <f>IF(OR($B6="",$B6=" "),"",SUMIFS('PP10'!$H$17:$H$26,'PP10'!$F$17:$F$26,$B6))</f>
        <v/>
      </c>
      <c r="N6" s="202" t="str">
        <f>IF(OR($B6="",$B6=" "),"",SUMIFS('PP11'!$H$17:$H$26,'PP11'!$F$17:$F$26,$B6))</f>
        <v/>
      </c>
      <c r="O6" s="202" t="str">
        <f>IF(OR($B6="",$B6=" "),"",SUMIFS('PP12'!$H$17:$H$26,'PP12'!$F$17:$F$26,$B6))</f>
        <v/>
      </c>
      <c r="P6" s="202" t="str">
        <f>IF(OR($B6="",$B6=" "),"",SUMIFS('PP13'!$H$17:$H$26,'PP13'!$F$17:$F$26,$B6))</f>
        <v/>
      </c>
      <c r="Q6" s="202" t="str">
        <f>IF(OR($B6="",$B6=" "),"",SUMIFS('PP14'!$H$17:$H$26,'PP14'!$F$17:$F$26,$B6))</f>
        <v/>
      </c>
      <c r="R6" s="202" t="str">
        <f>IF(OR($B6="",$B6=" "),"",SUMIFS('PP15'!$H$17:$H$26,'PP15'!$F$17:$F$26,$B6))</f>
        <v/>
      </c>
      <c r="S6" s="202" t="str">
        <f>IF(OR($B6="",$B6=" "),"",SUMIFS('PP16'!$H$17:$H$26,'PP16'!$F$17:$F$26,$B6))</f>
        <v/>
      </c>
      <c r="T6" s="202" t="str">
        <f>IF(OR($B6="",$B6=" "),"",SUMIFS('PP17'!$H$17:$H$26,'PP17'!$F$17:$F$26,$B6))</f>
        <v/>
      </c>
      <c r="U6" s="202" t="str">
        <f>IF(OR($B6="",$B6=" "),"",SUMIFS('PP18'!$H$17:$H$26,'PP18'!$F$17:$F$26,$B6))</f>
        <v/>
      </c>
      <c r="V6" s="202" t="str">
        <f>IF(OR($B6="",$B6=" "),"",SUMIFS('PP19'!$H$17:$H$26,'PP19'!$F$17:$F$26,$B6))</f>
        <v/>
      </c>
      <c r="W6" s="202" t="str">
        <f>IF(OR($B6="",$B6=" "),"",SUMIFS('PP20'!$H$17:$H$26,'PP20'!$F$17:$F$26,$B6))</f>
        <v/>
      </c>
      <c r="X6" s="153"/>
      <c r="Y6" s="153"/>
    </row>
    <row r="7" spans="2:25" ht="15.75" x14ac:dyDescent="0.3">
      <c r="B7" s="140" t="str">
        <f>Hulpblad!V3</f>
        <v xml:space="preserve"> </v>
      </c>
      <c r="C7" s="138" t="str">
        <f t="shared" ref="C7:C15" si="0">IF(OR($B7="",$B7=" "),"",SUM(D7:W7))</f>
        <v/>
      </c>
      <c r="D7" s="139" t="str">
        <f>IF(OR($B7="",$B7=" "),"",SUMIFS(Penvoerder!$H$17:$H$26,Penvoerder!$F$17:$F$26,$B7))</f>
        <v/>
      </c>
      <c r="E7" s="202" t="str">
        <f>IF(OR($B7="",$B7=" "),"",SUMIFS('PP2'!$H$17:$H$26,'PP2'!$F$17:$F$26,$B7))</f>
        <v/>
      </c>
      <c r="F7" s="202" t="str">
        <f>IF(OR($B7="",$B7=" "),"",SUMIFS('PP3'!$H$17:$H$26,'PP3'!$F$17:$F$26,$B7))</f>
        <v/>
      </c>
      <c r="G7" s="202" t="str">
        <f>IF(OR($B7="",$B7=" "),"",SUMIFS('PP4'!$H$17:$H$26,'PP4'!$F$17:$F$26,$B7))</f>
        <v/>
      </c>
      <c r="H7" s="202" t="str">
        <f>IF(OR($B7="",$B7=" "),"",SUMIFS('PP5'!$H$17:$H$26,'PP5'!$F$17:$F$26,$B7))</f>
        <v/>
      </c>
      <c r="I7" s="202" t="str">
        <f>IF(OR($B7="",$B7=" "),"",SUMIFS('PP6'!$H$17:$H$26,'PP6'!$F$17:$F$26,$B7))</f>
        <v/>
      </c>
      <c r="J7" s="202" t="str">
        <f>IF(OR($B7="",$B7=" "),"",SUMIFS('PP7'!$H$17:$H$26,'PP7'!$F$17:$F$26,$B7))</f>
        <v/>
      </c>
      <c r="K7" s="202" t="str">
        <f>IF(OR($B7="",$B7=" "),"",SUMIFS('PP8'!$H$17:$H$26,'PP8'!$F$17:$F$26,$B7))</f>
        <v/>
      </c>
      <c r="L7" s="202" t="str">
        <f>IF(OR($B7="",$B7=" "),"",SUMIFS('PP9'!$H$17:$H$26,'PP9'!$F$17:$F$26,$B7))</f>
        <v/>
      </c>
      <c r="M7" s="202" t="str">
        <f>IF(OR($B7="",$B7=" "),"",SUMIFS('PP10'!$H$17:$H$26,'PP10'!$F$17:$F$26,$B7))</f>
        <v/>
      </c>
      <c r="N7" s="202" t="str">
        <f>IF(OR($B7="",$B7=" "),"",SUMIFS('PP11'!$H$17:$H$26,'PP11'!$F$17:$F$26,$B7))</f>
        <v/>
      </c>
      <c r="O7" s="202" t="str">
        <f>IF(OR($B7="",$B7=" "),"",SUMIFS('PP12'!$H$17:$H$26,'PP12'!$F$17:$F$26,$B7))</f>
        <v/>
      </c>
      <c r="P7" s="202" t="str">
        <f>IF(OR($B7="",$B7=" "),"",SUMIFS('PP13'!$H$17:$H$26,'PP13'!$F$17:$F$26,$B7))</f>
        <v/>
      </c>
      <c r="Q7" s="202" t="str">
        <f>IF(OR($B7="",$B7=" "),"",SUMIFS('PP14'!$H$17:$H$26,'PP14'!$F$17:$F$26,$B7))</f>
        <v/>
      </c>
      <c r="R7" s="202" t="str">
        <f>IF(OR($B7="",$B7=" "),"",SUMIFS('PP15'!$H$17:$H$26,'PP15'!$F$17:$F$26,$B7))</f>
        <v/>
      </c>
      <c r="S7" s="202" t="str">
        <f>IF(OR($B7="",$B7=" "),"",SUMIFS('PP16'!$H$17:$H$26,'PP16'!$F$17:$F$26,$B7))</f>
        <v/>
      </c>
      <c r="T7" s="202" t="str">
        <f>IF(OR($B7="",$B7=" "),"",SUMIFS('PP17'!$H$17:$H$26,'PP17'!$F$17:$F$26,$B7))</f>
        <v/>
      </c>
      <c r="U7" s="202" t="str">
        <f>IF(OR($B7="",$B7=" "),"",SUMIFS('PP18'!$H$17:$H$26,'PP18'!$F$17:$F$26,$B7))</f>
        <v/>
      </c>
      <c r="V7" s="202" t="str">
        <f>IF(OR($B7="",$B7=" "),"",SUMIFS('PP19'!$H$17:$H$26,'PP19'!$F$17:$F$26,$B7))</f>
        <v/>
      </c>
      <c r="W7" s="202" t="str">
        <f>IF(OR($B7="",$B7=" "),"",SUMIFS('PP20'!$H$17:$H$26,'PP20'!$F$17:$F$26,$B7))</f>
        <v/>
      </c>
      <c r="X7" s="153"/>
      <c r="Y7" s="153"/>
    </row>
    <row r="8" spans="2:25" ht="15.75" x14ac:dyDescent="0.3">
      <c r="B8" s="140" t="str">
        <f>Hulpblad!V4</f>
        <v xml:space="preserve"> </v>
      </c>
      <c r="C8" s="138" t="str">
        <f t="shared" si="0"/>
        <v/>
      </c>
      <c r="D8" s="139" t="str">
        <f>IF(OR($B8="",$B8=" "),"",SUMIFS(Penvoerder!$H$17:$H$26,Penvoerder!$F$17:$F$26,$B8))</f>
        <v/>
      </c>
      <c r="E8" s="202" t="str">
        <f>IF(OR($B8="",$B8=" "),"",SUMIFS('PP2'!$H$17:$H$26,'PP2'!$F$17:$F$26,$B8))</f>
        <v/>
      </c>
      <c r="F8" s="202" t="str">
        <f>IF(OR($B8="",$B8=" "),"",SUMIFS('PP3'!$H$17:$H$26,'PP3'!$F$17:$F$26,$B8))</f>
        <v/>
      </c>
      <c r="G8" s="202" t="str">
        <f>IF(OR($B8="",$B8=" "),"",SUMIFS('PP4'!$H$17:$H$26,'PP4'!$F$17:$F$26,$B8))</f>
        <v/>
      </c>
      <c r="H8" s="202" t="str">
        <f>IF(OR($B8="",$B8=" "),"",SUMIFS('PP5'!$H$17:$H$26,'PP5'!$F$17:$F$26,$B8))</f>
        <v/>
      </c>
      <c r="I8" s="202" t="str">
        <f>IF(OR($B8="",$B8=" "),"",SUMIFS('PP6'!$H$17:$H$26,'PP6'!$F$17:$F$26,$B8))</f>
        <v/>
      </c>
      <c r="J8" s="202" t="str">
        <f>IF(OR($B8="",$B8=" "),"",SUMIFS('PP7'!$H$17:$H$26,'PP7'!$F$17:$F$26,$B8))</f>
        <v/>
      </c>
      <c r="K8" s="202" t="str">
        <f>IF(OR($B8="",$B8=" "),"",SUMIFS('PP8'!$H$17:$H$26,'PP8'!$F$17:$F$26,$B8))</f>
        <v/>
      </c>
      <c r="L8" s="202" t="str">
        <f>IF(OR($B8="",$B8=" "),"",SUMIFS('PP9'!$H$17:$H$26,'PP9'!$F$17:$F$26,$B8))</f>
        <v/>
      </c>
      <c r="M8" s="202" t="str">
        <f>IF(OR($B8="",$B8=" "),"",SUMIFS('PP10'!$H$17:$H$26,'PP10'!$F$17:$F$26,$B8))</f>
        <v/>
      </c>
      <c r="N8" s="202" t="str">
        <f>IF(OR($B8="",$B8=" "),"",SUMIFS('PP11'!$H$17:$H$26,'PP11'!$F$17:$F$26,$B8))</f>
        <v/>
      </c>
      <c r="O8" s="202" t="str">
        <f>IF(OR($B8="",$B8=" "),"",SUMIFS('PP12'!$H$17:$H$26,'PP12'!$F$17:$F$26,$B8))</f>
        <v/>
      </c>
      <c r="P8" s="202" t="str">
        <f>IF(OR($B8="",$B8=" "),"",SUMIFS('PP13'!$H$17:$H$26,'PP13'!$F$17:$F$26,$B8))</f>
        <v/>
      </c>
      <c r="Q8" s="202" t="str">
        <f>IF(OR($B8="",$B8=" "),"",SUMIFS('PP14'!$H$17:$H$26,'PP14'!$F$17:$F$26,$B8))</f>
        <v/>
      </c>
      <c r="R8" s="202" t="str">
        <f>IF(OR($B8="",$B8=" "),"",SUMIFS('PP15'!$H$17:$H$26,'PP15'!$F$17:$F$26,$B8))</f>
        <v/>
      </c>
      <c r="S8" s="202" t="str">
        <f>IF(OR($B8="",$B8=" "),"",SUMIFS('PP16'!$H$17:$H$26,'PP16'!$F$17:$F$26,$B8))</f>
        <v/>
      </c>
      <c r="T8" s="202" t="str">
        <f>IF(OR($B8="",$B8=" "),"",SUMIFS('PP17'!$H$17:$H$26,'PP17'!$F$17:$F$26,$B8))</f>
        <v/>
      </c>
      <c r="U8" s="202" t="str">
        <f>IF(OR($B8="",$B8=" "),"",SUMIFS('PP18'!$H$17:$H$26,'PP18'!$F$17:$F$26,$B8))</f>
        <v/>
      </c>
      <c r="V8" s="202" t="str">
        <f>IF(OR($B8="",$B8=" "),"",SUMIFS('PP19'!$H$17:$H$26,'PP19'!$F$17:$F$26,$B8))</f>
        <v/>
      </c>
      <c r="W8" s="202" t="str">
        <f>IF(OR($B8="",$B8=" "),"",SUMIFS('PP20'!$H$17:$H$26,'PP20'!$F$17:$F$26,$B8))</f>
        <v/>
      </c>
      <c r="X8" s="153"/>
      <c r="Y8" s="153"/>
    </row>
    <row r="9" spans="2:25" ht="15.75" x14ac:dyDescent="0.3">
      <c r="B9" s="140" t="str">
        <f>Hulpblad!V5</f>
        <v xml:space="preserve"> </v>
      </c>
      <c r="C9" s="138" t="str">
        <f t="shared" si="0"/>
        <v/>
      </c>
      <c r="D9" s="139" t="str">
        <f>IF(OR($B9="",$B9=" "),"",SUMIFS(Penvoerder!$H$17:$H$26,Penvoerder!$F$17:$F$26,$B9))</f>
        <v/>
      </c>
      <c r="E9" s="202" t="str">
        <f>IF(OR($B9="",$B9=" "),"",SUMIFS('PP2'!$H$17:$H$26,'PP2'!$F$17:$F$26,$B9))</f>
        <v/>
      </c>
      <c r="F9" s="202" t="str">
        <f>IF(OR($B9="",$B9=" "),"",SUMIFS('PP3'!$H$17:$H$26,'PP3'!$F$17:$F$26,$B9))</f>
        <v/>
      </c>
      <c r="G9" s="202" t="str">
        <f>IF(OR($B9="",$B9=" "),"",SUMIFS('PP4'!$H$17:$H$26,'PP4'!$F$17:$F$26,$B9))</f>
        <v/>
      </c>
      <c r="H9" s="202" t="str">
        <f>IF(OR($B9="",$B9=" "),"",SUMIFS('PP5'!$H$17:$H$26,'PP5'!$F$17:$F$26,$B9))</f>
        <v/>
      </c>
      <c r="I9" s="202" t="str">
        <f>IF(OR($B9="",$B9=" "),"",SUMIFS('PP6'!$H$17:$H$26,'PP6'!$F$17:$F$26,$B9))</f>
        <v/>
      </c>
      <c r="J9" s="202" t="str">
        <f>IF(OR($B9="",$B9=" "),"",SUMIFS('PP7'!$H$17:$H$26,'PP7'!$F$17:$F$26,$B9))</f>
        <v/>
      </c>
      <c r="K9" s="202" t="str">
        <f>IF(OR($B9="",$B9=" "),"",SUMIFS('PP8'!$H$17:$H$26,'PP8'!$F$17:$F$26,$B9))</f>
        <v/>
      </c>
      <c r="L9" s="202" t="str">
        <f>IF(OR($B9="",$B9=" "),"",SUMIFS('PP9'!$H$17:$H$26,'PP9'!$F$17:$F$26,$B9))</f>
        <v/>
      </c>
      <c r="M9" s="202" t="str">
        <f>IF(OR($B9="",$B9=" "),"",SUMIFS('PP10'!$H$17:$H$26,'PP10'!$F$17:$F$26,$B9))</f>
        <v/>
      </c>
      <c r="N9" s="202" t="str">
        <f>IF(OR($B9="",$B9=" "),"",SUMIFS('PP11'!$H$17:$H$26,'PP11'!$F$17:$F$26,$B9))</f>
        <v/>
      </c>
      <c r="O9" s="202" t="str">
        <f>IF(OR($B9="",$B9=" "),"",SUMIFS('PP12'!$H$17:$H$26,'PP12'!$F$17:$F$26,$B9))</f>
        <v/>
      </c>
      <c r="P9" s="202" t="str">
        <f>IF(OR($B9="",$B9=" "),"",SUMIFS('PP13'!$H$17:$H$26,'PP13'!$F$17:$F$26,$B9))</f>
        <v/>
      </c>
      <c r="Q9" s="202" t="str">
        <f>IF(OR($B9="",$B9=" "),"",SUMIFS('PP14'!$H$17:$H$26,'PP14'!$F$17:$F$26,$B9))</f>
        <v/>
      </c>
      <c r="R9" s="202" t="str">
        <f>IF(OR($B9="",$B9=" "),"",SUMIFS('PP15'!$H$17:$H$26,'PP15'!$F$17:$F$26,$B9))</f>
        <v/>
      </c>
      <c r="S9" s="202" t="str">
        <f>IF(OR($B9="",$B9=" "),"",SUMIFS('PP16'!$H$17:$H$26,'PP16'!$F$17:$F$26,$B9))</f>
        <v/>
      </c>
      <c r="T9" s="202" t="str">
        <f>IF(OR($B9="",$B9=" "),"",SUMIFS('PP17'!$H$17:$H$26,'PP17'!$F$17:$F$26,$B9))</f>
        <v/>
      </c>
      <c r="U9" s="202" t="str">
        <f>IF(OR($B9="",$B9=" "),"",SUMIFS('PP18'!$H$17:$H$26,'PP18'!$F$17:$F$26,$B9))</f>
        <v/>
      </c>
      <c r="V9" s="202" t="str">
        <f>IF(OR($B9="",$B9=" "),"",SUMIFS('PP19'!$H$17:$H$26,'PP19'!$F$17:$F$26,$B9))</f>
        <v/>
      </c>
      <c r="W9" s="202" t="str">
        <f>IF(OR($B9="",$B9=" "),"",SUMIFS('PP20'!$H$17:$H$26,'PP20'!$F$17:$F$26,$B9))</f>
        <v/>
      </c>
      <c r="X9" s="153"/>
      <c r="Y9" s="153"/>
    </row>
    <row r="10" spans="2:25" ht="15.75" x14ac:dyDescent="0.3">
      <c r="B10" s="140" t="str">
        <f>Hulpblad!V6</f>
        <v xml:space="preserve"> </v>
      </c>
      <c r="C10" s="138" t="str">
        <f t="shared" si="0"/>
        <v/>
      </c>
      <c r="D10" s="139" t="str">
        <f>IF(OR($B10="",$B10=" "),"",SUMIFS(Penvoerder!$H$17:$H$26,Penvoerder!$F$17:$F$26,$B10))</f>
        <v/>
      </c>
      <c r="E10" s="202" t="str">
        <f>IF(OR($B10="",$B10=" "),"",SUMIFS('PP2'!$H$17:$H$26,'PP2'!$F$17:$F$26,$B10))</f>
        <v/>
      </c>
      <c r="F10" s="202" t="str">
        <f>IF(OR($B10="",$B10=" "),"",SUMIFS('PP3'!$H$17:$H$26,'PP3'!$F$17:$F$26,$B10))</f>
        <v/>
      </c>
      <c r="G10" s="202" t="str">
        <f>IF(OR($B10="",$B10=" "),"",SUMIFS('PP4'!$H$17:$H$26,'PP4'!$F$17:$F$26,$B10))</f>
        <v/>
      </c>
      <c r="H10" s="202" t="str">
        <f>IF(OR($B10="",$B10=" "),"",SUMIFS('PP5'!$H$17:$H$26,'PP5'!$F$17:$F$26,$B10))</f>
        <v/>
      </c>
      <c r="I10" s="202" t="str">
        <f>IF(OR($B10="",$B10=" "),"",SUMIFS('PP6'!$H$17:$H$26,'PP6'!$F$17:$F$26,$B10))</f>
        <v/>
      </c>
      <c r="J10" s="202" t="str">
        <f>IF(OR($B10="",$B10=" "),"",SUMIFS('PP7'!$H$17:$H$26,'PP7'!$F$17:$F$26,$B10))</f>
        <v/>
      </c>
      <c r="K10" s="202" t="str">
        <f>IF(OR($B10="",$B10=" "),"",SUMIFS('PP8'!$H$17:$H$26,'PP8'!$F$17:$F$26,$B10))</f>
        <v/>
      </c>
      <c r="L10" s="202" t="str">
        <f>IF(OR($B10="",$B10=" "),"",SUMIFS('PP9'!$H$17:$H$26,'PP9'!$F$17:$F$26,$B10))</f>
        <v/>
      </c>
      <c r="M10" s="202" t="str">
        <f>IF(OR($B10="",$B10=" "),"",SUMIFS('PP10'!$H$17:$H$26,'PP10'!$F$17:$F$26,$B10))</f>
        <v/>
      </c>
      <c r="N10" s="202" t="str">
        <f>IF(OR($B10="",$B10=" "),"",SUMIFS('PP11'!$H$17:$H$26,'PP11'!$F$17:$F$26,$B10))</f>
        <v/>
      </c>
      <c r="O10" s="202" t="str">
        <f>IF(OR($B10="",$B10=" "),"",SUMIFS('PP12'!$H$17:$H$26,'PP12'!$F$17:$F$26,$B10))</f>
        <v/>
      </c>
      <c r="P10" s="202" t="str">
        <f>IF(OR($B10="",$B10=" "),"",SUMIFS('PP13'!$H$17:$H$26,'PP13'!$F$17:$F$26,$B10))</f>
        <v/>
      </c>
      <c r="Q10" s="202" t="str">
        <f>IF(OR($B10="",$B10=" "),"",SUMIFS('PP14'!$H$17:$H$26,'PP14'!$F$17:$F$26,$B10))</f>
        <v/>
      </c>
      <c r="R10" s="202" t="str">
        <f>IF(OR($B10="",$B10=" "),"",SUMIFS('PP15'!$H$17:$H$26,'PP15'!$F$17:$F$26,$B10))</f>
        <v/>
      </c>
      <c r="S10" s="202" t="str">
        <f>IF(OR($B10="",$B10=" "),"",SUMIFS('PP16'!$H$17:$H$26,'PP16'!$F$17:$F$26,$B10))</f>
        <v/>
      </c>
      <c r="T10" s="202" t="str">
        <f>IF(OR($B10="",$B10=" "),"",SUMIFS('PP17'!$H$17:$H$26,'PP17'!$F$17:$F$26,$B10))</f>
        <v/>
      </c>
      <c r="U10" s="202" t="str">
        <f>IF(OR($B10="",$B10=" "),"",SUMIFS('PP18'!$H$17:$H$26,'PP18'!$F$17:$F$26,$B10))</f>
        <v/>
      </c>
      <c r="V10" s="202" t="str">
        <f>IF(OR($B10="",$B10=" "),"",SUMIFS('PP19'!$H$17:$H$26,'PP19'!$F$17:$F$26,$B10))</f>
        <v/>
      </c>
      <c r="W10" s="202" t="str">
        <f>IF(OR($B10="",$B10=" "),"",SUMIFS('PP20'!$H$17:$H$26,'PP20'!$F$17:$F$26,$B10))</f>
        <v/>
      </c>
      <c r="X10" s="153"/>
      <c r="Y10" s="153"/>
    </row>
    <row r="11" spans="2:25" ht="15.75" x14ac:dyDescent="0.3">
      <c r="B11" s="140" t="str">
        <f>Hulpblad!V7</f>
        <v xml:space="preserve"> </v>
      </c>
      <c r="C11" s="138" t="str">
        <f t="shared" si="0"/>
        <v/>
      </c>
      <c r="D11" s="139" t="str">
        <f>IF(OR($B11="",$B11=" "),"",SUMIFS(Penvoerder!$H$17:$H$26,Penvoerder!$F$17:$F$26,$B11))</f>
        <v/>
      </c>
      <c r="E11" s="202" t="str">
        <f>IF(OR($B11="",$B11=" "),"",SUMIFS('PP2'!$H$17:$H$26,'PP2'!$F$17:$F$26,$B11))</f>
        <v/>
      </c>
      <c r="F11" s="202" t="str">
        <f>IF(OR($B11="",$B11=" "),"",SUMIFS('PP3'!$H$17:$H$26,'PP3'!$F$17:$F$26,$B11))</f>
        <v/>
      </c>
      <c r="G11" s="202" t="str">
        <f>IF(OR($B11="",$B11=" "),"",SUMIFS('PP4'!$H$17:$H$26,'PP4'!$F$17:$F$26,$B11))</f>
        <v/>
      </c>
      <c r="H11" s="202" t="str">
        <f>IF(OR($B11="",$B11=" "),"",SUMIFS('PP5'!$H$17:$H$26,'PP5'!$F$17:$F$26,$B11))</f>
        <v/>
      </c>
      <c r="I11" s="202" t="str">
        <f>IF(OR($B11="",$B11=" "),"",SUMIFS('PP6'!$H$17:$H$26,'PP6'!$F$17:$F$26,$B11))</f>
        <v/>
      </c>
      <c r="J11" s="202" t="str">
        <f>IF(OR($B11="",$B11=" "),"",SUMIFS('PP7'!$H$17:$H$26,'PP7'!$F$17:$F$26,$B11))</f>
        <v/>
      </c>
      <c r="K11" s="202" t="str">
        <f>IF(OR($B11="",$B11=" "),"",SUMIFS('PP8'!$H$17:$H$26,'PP8'!$F$17:$F$26,$B11))</f>
        <v/>
      </c>
      <c r="L11" s="202" t="str">
        <f>IF(OR($B11="",$B11=" "),"",SUMIFS('PP9'!$H$17:$H$26,'PP9'!$F$17:$F$26,$B11))</f>
        <v/>
      </c>
      <c r="M11" s="202" t="str">
        <f>IF(OR($B11="",$B11=" "),"",SUMIFS('PP10'!$H$17:$H$26,'PP10'!$F$17:$F$26,$B11))</f>
        <v/>
      </c>
      <c r="N11" s="202" t="str">
        <f>IF(OR($B11="",$B11=" "),"",SUMIFS('PP11'!$H$17:$H$26,'PP11'!$F$17:$F$26,$B11))</f>
        <v/>
      </c>
      <c r="O11" s="202" t="str">
        <f>IF(OR($B11="",$B11=" "),"",SUMIFS('PP12'!$H$17:$H$26,'PP12'!$F$17:$F$26,$B11))</f>
        <v/>
      </c>
      <c r="P11" s="202" t="str">
        <f>IF(OR($B11="",$B11=" "),"",SUMIFS('PP13'!$H$17:$H$26,'PP13'!$F$17:$F$26,$B11))</f>
        <v/>
      </c>
      <c r="Q11" s="202" t="str">
        <f>IF(OR($B11="",$B11=" "),"",SUMIFS('PP14'!$H$17:$H$26,'PP14'!$F$17:$F$26,$B11))</f>
        <v/>
      </c>
      <c r="R11" s="202" t="str">
        <f>IF(OR($B11="",$B11=" "),"",SUMIFS('PP15'!$H$17:$H$26,'PP15'!$F$17:$F$26,$B11))</f>
        <v/>
      </c>
      <c r="S11" s="202" t="str">
        <f>IF(OR($B11="",$B11=" "),"",SUMIFS('PP16'!$H$17:$H$26,'PP16'!$F$17:$F$26,$B11))</f>
        <v/>
      </c>
      <c r="T11" s="202" t="str">
        <f>IF(OR($B11="",$B11=" "),"",SUMIFS('PP17'!$H$17:$H$26,'PP17'!$F$17:$F$26,$B11))</f>
        <v/>
      </c>
      <c r="U11" s="202" t="str">
        <f>IF(OR($B11="",$B11=" "),"",SUMIFS('PP18'!$H$17:$H$26,'PP18'!$F$17:$F$26,$B11))</f>
        <v/>
      </c>
      <c r="V11" s="202" t="str">
        <f>IF(OR($B11="",$B11=" "),"",SUMIFS('PP19'!$H$17:$H$26,'PP19'!$F$17:$F$26,$B11))</f>
        <v/>
      </c>
      <c r="W11" s="202" t="str">
        <f>IF(OR($B11="",$B11=" "),"",SUMIFS('PP20'!$H$17:$H$26,'PP20'!$F$17:$F$26,$B11))</f>
        <v/>
      </c>
      <c r="X11" s="153"/>
      <c r="Y11" s="153"/>
    </row>
    <row r="12" spans="2:25" ht="15.75" x14ac:dyDescent="0.3">
      <c r="B12" s="140" t="str">
        <f>Hulpblad!V8</f>
        <v xml:space="preserve"> </v>
      </c>
      <c r="C12" s="138" t="str">
        <f t="shared" si="0"/>
        <v/>
      </c>
      <c r="D12" s="139" t="str">
        <f>IF(OR($B12="",$B12=" "),"",SUMIFS(Penvoerder!$H$17:$H$26,Penvoerder!$F$17:$F$26,$B12))</f>
        <v/>
      </c>
      <c r="E12" s="202" t="str">
        <f>IF(OR($B12="",$B12=" "),"",SUMIFS('PP2'!$H$17:$H$26,'PP2'!$F$17:$F$26,$B12))</f>
        <v/>
      </c>
      <c r="F12" s="202" t="str">
        <f>IF(OR($B12="",$B12=" "),"",SUMIFS('PP3'!$H$17:$H$26,'PP3'!$F$17:$F$26,$B12))</f>
        <v/>
      </c>
      <c r="G12" s="202" t="str">
        <f>IF(OR($B12="",$B12=" "),"",SUMIFS('PP4'!$H$17:$H$26,'PP4'!$F$17:$F$26,$B12))</f>
        <v/>
      </c>
      <c r="H12" s="202" t="str">
        <f>IF(OR($B12="",$B12=" "),"",SUMIFS('PP5'!$H$17:$H$26,'PP5'!$F$17:$F$26,$B12))</f>
        <v/>
      </c>
      <c r="I12" s="202" t="str">
        <f>IF(OR($B12="",$B12=" "),"",SUMIFS('PP6'!$H$17:$H$26,'PP6'!$F$17:$F$26,$B12))</f>
        <v/>
      </c>
      <c r="J12" s="202" t="str">
        <f>IF(OR($B12="",$B12=" "),"",SUMIFS('PP7'!$H$17:$H$26,'PP7'!$F$17:$F$26,$B12))</f>
        <v/>
      </c>
      <c r="K12" s="202" t="str">
        <f>IF(OR($B12="",$B12=" "),"",SUMIFS('PP8'!$H$17:$H$26,'PP8'!$F$17:$F$26,$B12))</f>
        <v/>
      </c>
      <c r="L12" s="202" t="str">
        <f>IF(OR($B12="",$B12=" "),"",SUMIFS('PP9'!$H$17:$H$26,'PP9'!$F$17:$F$26,$B12))</f>
        <v/>
      </c>
      <c r="M12" s="202" t="str">
        <f>IF(OR($B12="",$B12=" "),"",SUMIFS('PP10'!$H$17:$H$26,'PP10'!$F$17:$F$26,$B12))</f>
        <v/>
      </c>
      <c r="N12" s="202" t="str">
        <f>IF(OR($B12="",$B12=" "),"",SUMIFS('PP11'!$H$17:$H$26,'PP11'!$F$17:$F$26,$B12))</f>
        <v/>
      </c>
      <c r="O12" s="202" t="str">
        <f>IF(OR($B12="",$B12=" "),"",SUMIFS('PP12'!$H$17:$H$26,'PP12'!$F$17:$F$26,$B12))</f>
        <v/>
      </c>
      <c r="P12" s="202" t="str">
        <f>IF(OR($B12="",$B12=" "),"",SUMIFS('PP13'!$H$17:$H$26,'PP13'!$F$17:$F$26,$B12))</f>
        <v/>
      </c>
      <c r="Q12" s="202" t="str">
        <f>IF(OR($B12="",$B12=" "),"",SUMIFS('PP14'!$H$17:$H$26,'PP14'!$F$17:$F$26,$B12))</f>
        <v/>
      </c>
      <c r="R12" s="202" t="str">
        <f>IF(OR($B12="",$B12=" "),"",SUMIFS('PP15'!$H$17:$H$26,'PP15'!$F$17:$F$26,$B12))</f>
        <v/>
      </c>
      <c r="S12" s="202" t="str">
        <f>IF(OR($B12="",$B12=" "),"",SUMIFS('PP16'!$H$17:$H$26,'PP16'!$F$17:$F$26,$B12))</f>
        <v/>
      </c>
      <c r="T12" s="202" t="str">
        <f>IF(OR($B12="",$B12=" "),"",SUMIFS('PP17'!$H$17:$H$26,'PP17'!$F$17:$F$26,$B12))</f>
        <v/>
      </c>
      <c r="U12" s="202" t="str">
        <f>IF(OR($B12="",$B12=" "),"",SUMIFS('PP18'!$H$17:$H$26,'PP18'!$F$17:$F$26,$B12))</f>
        <v/>
      </c>
      <c r="V12" s="202" t="str">
        <f>IF(OR($B12="",$B12=" "),"",SUMIFS('PP19'!$H$17:$H$26,'PP19'!$F$17:$F$26,$B12))</f>
        <v/>
      </c>
      <c r="W12" s="202" t="str">
        <f>IF(OR($B12="",$B12=" "),"",SUMIFS('PP20'!$H$17:$H$26,'PP20'!$F$17:$F$26,$B12))</f>
        <v/>
      </c>
      <c r="X12" s="153"/>
      <c r="Y12" s="153"/>
    </row>
    <row r="13" spans="2:25" ht="15.75" x14ac:dyDescent="0.3">
      <c r="B13" s="140" t="str">
        <f>Hulpblad!V9</f>
        <v xml:space="preserve"> </v>
      </c>
      <c r="C13" s="138" t="str">
        <f t="shared" si="0"/>
        <v/>
      </c>
      <c r="D13" s="139" t="str">
        <f>IF(OR($B13="",$B13=" "),"",SUMIFS(Penvoerder!$H$17:$H$26,Penvoerder!$F$17:$F$26,$B13))</f>
        <v/>
      </c>
      <c r="E13" s="202" t="str">
        <f>IF(OR($B13="",$B13=" "),"",SUMIFS('PP2'!$H$17:$H$26,'PP2'!$F$17:$F$26,$B13))</f>
        <v/>
      </c>
      <c r="F13" s="202" t="str">
        <f>IF(OR($B13="",$B13=" "),"",SUMIFS('PP3'!$H$17:$H$26,'PP3'!$F$17:$F$26,$B13))</f>
        <v/>
      </c>
      <c r="G13" s="202" t="str">
        <f>IF(OR($B13="",$B13=" "),"",SUMIFS('PP4'!$H$17:$H$26,'PP4'!$F$17:$F$26,$B13))</f>
        <v/>
      </c>
      <c r="H13" s="202" t="str">
        <f>IF(OR($B13="",$B13=" "),"",SUMIFS('PP5'!$H$17:$H$26,'PP5'!$F$17:$F$26,$B13))</f>
        <v/>
      </c>
      <c r="I13" s="202" t="str">
        <f>IF(OR($B13="",$B13=" "),"",SUMIFS('PP6'!$H$17:$H$26,'PP6'!$F$17:$F$26,$B13))</f>
        <v/>
      </c>
      <c r="J13" s="202" t="str">
        <f>IF(OR($B13="",$B13=" "),"",SUMIFS('PP7'!$H$17:$H$26,'PP7'!$F$17:$F$26,$B13))</f>
        <v/>
      </c>
      <c r="K13" s="202" t="str">
        <f>IF(OR($B13="",$B13=" "),"",SUMIFS('PP8'!$H$17:$H$26,'PP8'!$F$17:$F$26,$B13))</f>
        <v/>
      </c>
      <c r="L13" s="202" t="str">
        <f>IF(OR($B13="",$B13=" "),"",SUMIFS('PP9'!$H$17:$H$26,'PP9'!$F$17:$F$26,$B13))</f>
        <v/>
      </c>
      <c r="M13" s="202" t="str">
        <f>IF(OR($B13="",$B13=" "),"",SUMIFS('PP10'!$H$17:$H$26,'PP10'!$F$17:$F$26,$B13))</f>
        <v/>
      </c>
      <c r="N13" s="202" t="str">
        <f>IF(OR($B13="",$B13=" "),"",SUMIFS('PP11'!$H$17:$H$26,'PP11'!$F$17:$F$26,$B13))</f>
        <v/>
      </c>
      <c r="O13" s="202" t="str">
        <f>IF(OR($B13="",$B13=" "),"",SUMIFS('PP12'!$H$17:$H$26,'PP12'!$F$17:$F$26,$B13))</f>
        <v/>
      </c>
      <c r="P13" s="202" t="str">
        <f>IF(OR($B13="",$B13=" "),"",SUMIFS('PP13'!$H$17:$H$26,'PP13'!$F$17:$F$26,$B13))</f>
        <v/>
      </c>
      <c r="Q13" s="202" t="str">
        <f>IF(OR($B13="",$B13=" "),"",SUMIFS('PP14'!$H$17:$H$26,'PP14'!$F$17:$F$26,$B13))</f>
        <v/>
      </c>
      <c r="R13" s="202" t="str">
        <f>IF(OR($B13="",$B13=" "),"",SUMIFS('PP15'!$H$17:$H$26,'PP15'!$F$17:$F$26,$B13))</f>
        <v/>
      </c>
      <c r="S13" s="202" t="str">
        <f>IF(OR($B13="",$B13=" "),"",SUMIFS('PP16'!$H$17:$H$26,'PP16'!$F$17:$F$26,$B13))</f>
        <v/>
      </c>
      <c r="T13" s="202" t="str">
        <f>IF(OR($B13="",$B13=" "),"",SUMIFS('PP17'!$H$17:$H$26,'PP17'!$F$17:$F$26,$B13))</f>
        <v/>
      </c>
      <c r="U13" s="202" t="str">
        <f>IF(OR($B13="",$B13=" "),"",SUMIFS('PP18'!$H$17:$H$26,'PP18'!$F$17:$F$26,$B13))</f>
        <v/>
      </c>
      <c r="V13" s="202" t="str">
        <f>IF(OR($B13="",$B13=" "),"",SUMIFS('PP19'!$H$17:$H$26,'PP19'!$F$17:$F$26,$B13))</f>
        <v/>
      </c>
      <c r="W13" s="202" t="str">
        <f>IF(OR($B13="",$B13=" "),"",SUMIFS('PP20'!$H$17:$H$26,'PP20'!$F$17:$F$26,$B13))</f>
        <v/>
      </c>
      <c r="X13" s="153"/>
      <c r="Y13" s="153"/>
    </row>
    <row r="14" spans="2:25" ht="15.75" x14ac:dyDescent="0.3">
      <c r="B14" s="140" t="str">
        <f>Hulpblad!V10</f>
        <v xml:space="preserve"> </v>
      </c>
      <c r="C14" s="138" t="str">
        <f t="shared" si="0"/>
        <v/>
      </c>
      <c r="D14" s="139" t="str">
        <f>IF(OR($B14="",$B14=" "),"",SUMIFS(Penvoerder!$H$17:$H$26,Penvoerder!$F$17:$F$26,$B14))</f>
        <v/>
      </c>
      <c r="E14" s="202" t="str">
        <f>IF(OR($B14="",$B14=" "),"",SUMIFS('PP2'!$H$17:$H$26,'PP2'!$F$17:$F$26,$B14))</f>
        <v/>
      </c>
      <c r="F14" s="202" t="str">
        <f>IF(OR($B14="",$B14=" "),"",SUMIFS('PP3'!$H$17:$H$26,'PP3'!$F$17:$F$26,$B14))</f>
        <v/>
      </c>
      <c r="G14" s="202" t="str">
        <f>IF(OR($B14="",$B14=" "),"",SUMIFS('PP4'!$H$17:$H$26,'PP4'!$F$17:$F$26,$B14))</f>
        <v/>
      </c>
      <c r="H14" s="202" t="str">
        <f>IF(OR($B14="",$B14=" "),"",SUMIFS('PP5'!$H$17:$H$26,'PP5'!$F$17:$F$26,$B14))</f>
        <v/>
      </c>
      <c r="I14" s="202" t="str">
        <f>IF(OR($B14="",$B14=" "),"",SUMIFS('PP6'!$H$17:$H$26,'PP6'!$F$17:$F$26,$B14))</f>
        <v/>
      </c>
      <c r="J14" s="202" t="str">
        <f>IF(OR($B14="",$B14=" "),"",SUMIFS('PP7'!$H$17:$H$26,'PP7'!$F$17:$F$26,$B14))</f>
        <v/>
      </c>
      <c r="K14" s="202" t="str">
        <f>IF(OR($B14="",$B14=" "),"",SUMIFS('PP8'!$H$17:$H$26,'PP8'!$F$17:$F$26,$B14))</f>
        <v/>
      </c>
      <c r="L14" s="202" t="str">
        <f>IF(OR($B14="",$B14=" "),"",SUMIFS('PP9'!$H$17:$H$26,'PP9'!$F$17:$F$26,$B14))</f>
        <v/>
      </c>
      <c r="M14" s="202" t="str">
        <f>IF(OR($B14="",$B14=" "),"",SUMIFS('PP10'!$H$17:$H$26,'PP10'!$F$17:$F$26,$B14))</f>
        <v/>
      </c>
      <c r="N14" s="202" t="str">
        <f>IF(OR($B14="",$B14=" "),"",SUMIFS('PP11'!$H$17:$H$26,'PP11'!$F$17:$F$26,$B14))</f>
        <v/>
      </c>
      <c r="O14" s="202" t="str">
        <f>IF(OR($B14="",$B14=" "),"",SUMIFS('PP12'!$H$17:$H$26,'PP12'!$F$17:$F$26,$B14))</f>
        <v/>
      </c>
      <c r="P14" s="202" t="str">
        <f>IF(OR($B14="",$B14=" "),"",SUMIFS('PP13'!$H$17:$H$26,'PP13'!$F$17:$F$26,$B14))</f>
        <v/>
      </c>
      <c r="Q14" s="202" t="str">
        <f>IF(OR($B14="",$B14=" "),"",SUMIFS('PP14'!$H$17:$H$26,'PP14'!$F$17:$F$26,$B14))</f>
        <v/>
      </c>
      <c r="R14" s="202" t="str">
        <f>IF(OR($B14="",$B14=" "),"",SUMIFS('PP15'!$H$17:$H$26,'PP15'!$F$17:$F$26,$B14))</f>
        <v/>
      </c>
      <c r="S14" s="202" t="str">
        <f>IF(OR($B14="",$B14=" "),"",SUMIFS('PP16'!$H$17:$H$26,'PP16'!$F$17:$F$26,$B14))</f>
        <v/>
      </c>
      <c r="T14" s="202" t="str">
        <f>IF(OR($B14="",$B14=" "),"",SUMIFS('PP17'!$H$17:$H$26,'PP17'!$F$17:$F$26,$B14))</f>
        <v/>
      </c>
      <c r="U14" s="202" t="str">
        <f>IF(OR($B14="",$B14=" "),"",SUMIFS('PP18'!$H$17:$H$26,'PP18'!$F$17:$F$26,$B14))</f>
        <v/>
      </c>
      <c r="V14" s="202" t="str">
        <f>IF(OR($B14="",$B14=" "),"",SUMIFS('PP19'!$H$17:$H$26,'PP19'!$F$17:$F$26,$B14))</f>
        <v/>
      </c>
      <c r="W14" s="202" t="str">
        <f>IF(OR($B14="",$B14=" "),"",SUMIFS('PP20'!$H$17:$H$26,'PP20'!$F$17:$F$26,$B14))</f>
        <v/>
      </c>
      <c r="X14" s="153"/>
      <c r="Y14" s="153"/>
    </row>
    <row r="15" spans="2:25" ht="16.5" thickBot="1" x14ac:dyDescent="0.35">
      <c r="B15" s="141" t="str">
        <f>Hulpblad!V11</f>
        <v xml:space="preserve"> </v>
      </c>
      <c r="C15" s="142" t="str">
        <f t="shared" si="0"/>
        <v/>
      </c>
      <c r="D15" s="143" t="str">
        <f>IF(OR($B15="",$B15=" "),"",SUMIFS(Penvoerder!$H$17:$H$26,Penvoerder!$F$17:$F$26,$B15))</f>
        <v/>
      </c>
      <c r="E15" s="203" t="str">
        <f>IF(OR($B15="",$B15=" "),"",SUMIFS('PP2'!$H$17:$H$26,'PP2'!$F$17:$F$26,$B15))</f>
        <v/>
      </c>
      <c r="F15" s="203" t="str">
        <f>IF(OR($B15="",$B15=" "),"",SUMIFS('PP3'!$H$17:$H$26,'PP3'!$F$17:$F$26,$B15))</f>
        <v/>
      </c>
      <c r="G15" s="203" t="str">
        <f>IF(OR($B15="",$B15=" "),"",SUMIFS('PP4'!$H$17:$H$26,'PP4'!$F$17:$F$26,$B15))</f>
        <v/>
      </c>
      <c r="H15" s="203" t="str">
        <f>IF(OR($B15="",$B15=" "),"",SUMIFS('PP5'!$H$17:$H$26,'PP5'!$F$17:$F$26,$B15))</f>
        <v/>
      </c>
      <c r="I15" s="203" t="str">
        <f>IF(OR($B15="",$B15=" "),"",SUMIFS('PP6'!$H$17:$H$26,'PP6'!$F$17:$F$26,$B15))</f>
        <v/>
      </c>
      <c r="J15" s="203" t="str">
        <f>IF(OR($B15="",$B15=" "),"",SUMIFS('PP7'!$H$17:$H$26,'PP7'!$F$17:$F$26,$B15))</f>
        <v/>
      </c>
      <c r="K15" s="203" t="str">
        <f>IF(OR($B15="",$B15=" "),"",SUMIFS('PP8'!$H$17:$H$26,'PP8'!$F$17:$F$26,$B15))</f>
        <v/>
      </c>
      <c r="L15" s="203" t="str">
        <f>IF(OR($B15="",$B15=" "),"",SUMIFS('PP9'!$H$17:$H$26,'PP9'!$F$17:$F$26,$B15))</f>
        <v/>
      </c>
      <c r="M15" s="203" t="str">
        <f>IF(OR($B15="",$B15=" "),"",SUMIFS('PP10'!$H$17:$H$26,'PP10'!$F$17:$F$26,$B15))</f>
        <v/>
      </c>
      <c r="N15" s="203" t="str">
        <f>IF(OR($B15="",$B15=" "),"",SUMIFS('PP11'!$H$17:$H$26,'PP11'!$F$17:$F$26,$B15))</f>
        <v/>
      </c>
      <c r="O15" s="203" t="str">
        <f>IF(OR($B15="",$B15=" "),"",SUMIFS('PP12'!$H$17:$H$26,'PP12'!$F$17:$F$26,$B15))</f>
        <v/>
      </c>
      <c r="P15" s="203" t="str">
        <f>IF(OR($B15="",$B15=" "),"",SUMIFS('PP13'!$H$17:$H$26,'PP13'!$F$17:$F$26,$B15))</f>
        <v/>
      </c>
      <c r="Q15" s="203" t="str">
        <f>IF(OR($B15="",$B15=" "),"",SUMIFS('PP14'!$H$17:$H$26,'PP14'!$F$17:$F$26,$B15))</f>
        <v/>
      </c>
      <c r="R15" s="203" t="str">
        <f>IF(OR($B15="",$B15=" "),"",SUMIFS('PP15'!$H$17:$H$26,'PP15'!$F$17:$F$26,$B15))</f>
        <v/>
      </c>
      <c r="S15" s="203" t="str">
        <f>IF(OR($B15="",$B15=" "),"",SUMIFS('PP16'!$H$17:$H$26,'PP16'!$F$17:$F$26,$B15))</f>
        <v/>
      </c>
      <c r="T15" s="203" t="str">
        <f>IF(OR($B15="",$B15=" "),"",SUMIFS('PP17'!$H$17:$H$26,'PP17'!$F$17:$F$26,$B15))</f>
        <v/>
      </c>
      <c r="U15" s="203" t="str">
        <f>IF(OR($B15="",$B15=" "),"",SUMIFS('PP18'!$H$17:$H$26,'PP18'!$F$17:$F$26,$B15))</f>
        <v/>
      </c>
      <c r="V15" s="203" t="str">
        <f>IF(OR($B15="",$B15=" "),"",SUMIFS('PP19'!$H$17:$H$26,'PP19'!$F$17:$F$26,$B15))</f>
        <v/>
      </c>
      <c r="W15" s="203" t="str">
        <f>IF(OR($B15="",$B15=" "),"",SUMIFS('PP20'!$H$17:$H$26,'PP20'!$F$17:$F$26,$B15))</f>
        <v/>
      </c>
      <c r="X15" s="153"/>
      <c r="Y15" s="153"/>
    </row>
    <row r="16" spans="2:25" ht="17.25" thickTop="1" thickBot="1" x14ac:dyDescent="0.35">
      <c r="B16" s="204" t="s">
        <v>1</v>
      </c>
      <c r="C16" s="144">
        <f>SUM(C6:C15)</f>
        <v>0</v>
      </c>
      <c r="D16" s="144">
        <f>SUM(D6:D15)</f>
        <v>0</v>
      </c>
      <c r="E16" s="144">
        <f t="shared" ref="E16:R16" si="1">SUM(E6:E15)</f>
        <v>0</v>
      </c>
      <c r="F16" s="144">
        <f t="shared" si="1"/>
        <v>0</v>
      </c>
      <c r="G16" s="144">
        <f t="shared" si="1"/>
        <v>0</v>
      </c>
      <c r="H16" s="144">
        <f t="shared" si="1"/>
        <v>0</v>
      </c>
      <c r="I16" s="144">
        <f t="shared" si="1"/>
        <v>0</v>
      </c>
      <c r="J16" s="144">
        <f t="shared" si="1"/>
        <v>0</v>
      </c>
      <c r="K16" s="144">
        <f t="shared" si="1"/>
        <v>0</v>
      </c>
      <c r="L16" s="144">
        <f t="shared" si="1"/>
        <v>0</v>
      </c>
      <c r="M16" s="144">
        <f t="shared" si="1"/>
        <v>0</v>
      </c>
      <c r="N16" s="144">
        <f t="shared" si="1"/>
        <v>0</v>
      </c>
      <c r="O16" s="144">
        <f t="shared" si="1"/>
        <v>0</v>
      </c>
      <c r="P16" s="144">
        <f t="shared" si="1"/>
        <v>0</v>
      </c>
      <c r="Q16" s="144">
        <f t="shared" si="1"/>
        <v>0</v>
      </c>
      <c r="R16" s="144">
        <f t="shared" si="1"/>
        <v>0</v>
      </c>
      <c r="S16" s="144">
        <f t="shared" ref="S16:W16" si="2">SUM(S6:S15)</f>
        <v>0</v>
      </c>
      <c r="T16" s="144">
        <f t="shared" si="2"/>
        <v>0</v>
      </c>
      <c r="U16" s="144">
        <f t="shared" si="2"/>
        <v>0</v>
      </c>
      <c r="V16" s="144">
        <f t="shared" si="2"/>
        <v>0</v>
      </c>
      <c r="W16" s="144">
        <f t="shared" si="2"/>
        <v>0</v>
      </c>
      <c r="X16" s="153"/>
      <c r="Y16" s="153"/>
    </row>
    <row r="17" spans="1:25" s="21" customFormat="1" ht="16.5" thickTop="1" x14ac:dyDescent="0.3">
      <c r="A17" s="25"/>
      <c r="B17" s="205" t="s">
        <v>34</v>
      </c>
      <c r="C17" s="145">
        <f>IFERROR(C16/$C16,0)</f>
        <v>0</v>
      </c>
      <c r="D17" s="145">
        <f t="shared" ref="D17:W17" si="3">IFERROR(D16/$C16,0)</f>
        <v>0</v>
      </c>
      <c r="E17" s="145">
        <f t="shared" si="3"/>
        <v>0</v>
      </c>
      <c r="F17" s="145">
        <f t="shared" si="3"/>
        <v>0</v>
      </c>
      <c r="G17" s="145">
        <f t="shared" si="3"/>
        <v>0</v>
      </c>
      <c r="H17" s="145">
        <f t="shared" si="3"/>
        <v>0</v>
      </c>
      <c r="I17" s="145">
        <f t="shared" si="3"/>
        <v>0</v>
      </c>
      <c r="J17" s="145">
        <f t="shared" si="3"/>
        <v>0</v>
      </c>
      <c r="K17" s="145">
        <f t="shared" si="3"/>
        <v>0</v>
      </c>
      <c r="L17" s="145">
        <f t="shared" si="3"/>
        <v>0</v>
      </c>
      <c r="M17" s="145">
        <f t="shared" si="3"/>
        <v>0</v>
      </c>
      <c r="N17" s="145">
        <f t="shared" si="3"/>
        <v>0</v>
      </c>
      <c r="O17" s="145">
        <f t="shared" si="3"/>
        <v>0</v>
      </c>
      <c r="P17" s="145">
        <f t="shared" si="3"/>
        <v>0</v>
      </c>
      <c r="Q17" s="145">
        <f t="shared" si="3"/>
        <v>0</v>
      </c>
      <c r="R17" s="145">
        <f t="shared" si="3"/>
        <v>0</v>
      </c>
      <c r="S17" s="145">
        <f t="shared" si="3"/>
        <v>0</v>
      </c>
      <c r="T17" s="145">
        <f t="shared" si="3"/>
        <v>0</v>
      </c>
      <c r="U17" s="145">
        <f t="shared" si="3"/>
        <v>0</v>
      </c>
      <c r="V17" s="145">
        <f t="shared" si="3"/>
        <v>0</v>
      </c>
      <c r="W17" s="145">
        <f t="shared" si="3"/>
        <v>0</v>
      </c>
      <c r="X17" s="206"/>
      <c r="Y17" s="206"/>
    </row>
    <row r="18" spans="1:25" ht="8.25" customHeight="1" x14ac:dyDescent="0.25">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row>
    <row r="19" spans="1:25" s="5" customFormat="1" ht="9" customHeight="1" x14ac:dyDescent="0.25">
      <c r="B19" s="117"/>
      <c r="C19" s="117"/>
      <c r="D19" s="117">
        <f>IF(Penvoerder!$A$22=0,0,1)</f>
        <v>0</v>
      </c>
      <c r="E19" s="117">
        <f>IF('PP2'!$A$22=0,0,1)</f>
        <v>0</v>
      </c>
      <c r="F19" s="117">
        <f>IF('PP3'!$A$22=0,0,1)</f>
        <v>0</v>
      </c>
      <c r="G19" s="117">
        <f>IF('PP4'!$A$22=0,0,1)</f>
        <v>0</v>
      </c>
      <c r="H19" s="117">
        <f>IF('PP5'!$A$22=0,0,1)</f>
        <v>0</v>
      </c>
      <c r="I19" s="117">
        <f>IF('PP6'!$A$22=0,0,1)</f>
        <v>0</v>
      </c>
      <c r="J19" s="117">
        <f>IF('PP7'!$A$22=0,0,1)</f>
        <v>0</v>
      </c>
      <c r="K19" s="117">
        <f>IF('PP8'!$A$22=0,0,1)</f>
        <v>0</v>
      </c>
      <c r="L19" s="117">
        <f>IF('PP9'!$A$22=0,0,1)</f>
        <v>0</v>
      </c>
      <c r="M19" s="117">
        <f>IF('PP10'!$A$22=0,0,1)</f>
        <v>0</v>
      </c>
      <c r="N19" s="117">
        <f>IF('PP11'!$A$22=0,0,1)</f>
        <v>0</v>
      </c>
      <c r="O19" s="117">
        <f>IF('PP12'!$A$22=0,0,1)</f>
        <v>0</v>
      </c>
      <c r="P19" s="117">
        <f>IF('PP13'!$A$22=0,0,1)</f>
        <v>0</v>
      </c>
      <c r="Q19" s="117">
        <f>IF('PP14'!$A$22=0,0,1)</f>
        <v>0</v>
      </c>
      <c r="R19" s="117">
        <f>IF('PP15'!$A$22=0,0,1)</f>
        <v>0</v>
      </c>
      <c r="S19" s="117">
        <f>IF('PP16'!$A$22=0,0,1)</f>
        <v>0</v>
      </c>
      <c r="T19" s="117">
        <f>IF('PP17'!$A$22=0,0,1)</f>
        <v>0</v>
      </c>
      <c r="U19" s="117">
        <f>IF('PP18'!$A$22=0,0,1)</f>
        <v>0</v>
      </c>
      <c r="V19" s="117">
        <f>IF('PP19'!$A$22=0,0,1)</f>
        <v>0</v>
      </c>
      <c r="W19" s="117">
        <f>IF('PP20'!$A$22=0,0,1)</f>
        <v>0</v>
      </c>
      <c r="X19" s="117"/>
      <c r="Y19" s="117"/>
    </row>
    <row r="20" spans="1:25" ht="16.5" thickBot="1" x14ac:dyDescent="0.35">
      <c r="B20" s="204"/>
      <c r="C20" s="204" t="s">
        <v>44</v>
      </c>
      <c r="D20" s="149" t="s">
        <v>27</v>
      </c>
      <c r="E20" s="149" t="s">
        <v>20</v>
      </c>
      <c r="F20" s="149" t="s">
        <v>19</v>
      </c>
      <c r="G20" s="149" t="s">
        <v>18</v>
      </c>
      <c r="H20" s="149" t="s">
        <v>17</v>
      </c>
      <c r="I20" s="149" t="s">
        <v>16</v>
      </c>
      <c r="J20" s="149" t="s">
        <v>15</v>
      </c>
      <c r="K20" s="149" t="s">
        <v>14</v>
      </c>
      <c r="L20" s="149" t="s">
        <v>13</v>
      </c>
      <c r="M20" s="149" t="s">
        <v>12</v>
      </c>
      <c r="N20" s="149" t="s">
        <v>11</v>
      </c>
      <c r="O20" s="149" t="s">
        <v>10</v>
      </c>
      <c r="P20" s="149" t="s">
        <v>9</v>
      </c>
      <c r="Q20" s="149" t="s">
        <v>8</v>
      </c>
      <c r="R20" s="149" t="s">
        <v>7</v>
      </c>
      <c r="S20" s="149" t="s">
        <v>55</v>
      </c>
      <c r="T20" s="149" t="s">
        <v>56</v>
      </c>
      <c r="U20" s="149" t="s">
        <v>57</v>
      </c>
      <c r="V20" s="149" t="s">
        <v>58</v>
      </c>
      <c r="W20" s="149" t="s">
        <v>59</v>
      </c>
      <c r="X20" s="153"/>
      <c r="Y20" s="153"/>
    </row>
    <row r="21" spans="1:25" ht="17.25" thickTop="1" thickBot="1" x14ac:dyDescent="0.35">
      <c r="B21" s="204" t="s">
        <v>23</v>
      </c>
      <c r="C21" s="204"/>
      <c r="D21" s="149" t="str">
        <f>IFERROR(IF(Penvoerder!$C$2="","",Penvoerder!$C$2),"")</f>
        <v/>
      </c>
      <c r="E21" s="149" t="str">
        <f>IFERROR(IF('PP2'!$C$2="","",'PP2'!$C$2),"")</f>
        <v/>
      </c>
      <c r="F21" s="149" t="str">
        <f>IFERROR(IF('PP3'!$C$2="","",'PP3'!$C$2),"")</f>
        <v/>
      </c>
      <c r="G21" s="149" t="str">
        <f>IFERROR(IF('PP4'!$C$2="","",'PP4'!$C$2),"")</f>
        <v/>
      </c>
      <c r="H21" s="149" t="str">
        <f>IFERROR(IF('PP5'!$C$2="","",'PP5'!$C$2),"")</f>
        <v/>
      </c>
      <c r="I21" s="149" t="str">
        <f>IFERROR(IF('PP6'!$C$2="","",'PP6'!$C$2),"")</f>
        <v/>
      </c>
      <c r="J21" s="149" t="str">
        <f>IFERROR(IF('PP7'!$C$2="","",'PP7'!$C$2),"")</f>
        <v/>
      </c>
      <c r="K21" s="149" t="str">
        <f>IFERROR(IF('PP8'!$C$2="","",'PP8'!$C$2),"")</f>
        <v/>
      </c>
      <c r="L21" s="149" t="str">
        <f>IFERROR(IF('PP9'!$C$2="","",'PP9'!$C$2),"")</f>
        <v/>
      </c>
      <c r="M21" s="149" t="str">
        <f>IFERROR(IF('PP10'!$C$2="","",'PP10'!$C$2),"")</f>
        <v/>
      </c>
      <c r="N21" s="149" t="str">
        <f>IFERROR(IF('PP11'!$C$2="","",'PP11'!$C$2),"")</f>
        <v/>
      </c>
      <c r="O21" s="149" t="str">
        <f>IFERROR(IF('PP12'!$C$2="","",'PP12'!$C$2),"")</f>
        <v/>
      </c>
      <c r="P21" s="149" t="str">
        <f>IFERROR(IF('PP13'!$C$2="","",'PP13'!$C$2),"")</f>
        <v/>
      </c>
      <c r="Q21" s="149" t="str">
        <f>IFERROR(IF('PP14'!$C$2="","",'PP14'!$C$2),"")</f>
        <v/>
      </c>
      <c r="R21" s="149" t="str">
        <f>IFERROR(IF('PP15'!$C$2="","",'PP15'!$C$2),"")</f>
        <v/>
      </c>
      <c r="S21" s="149" t="str">
        <f>IFERROR(IF('PP16'!$C$2="","",'PP16'!$C$2),"")</f>
        <v/>
      </c>
      <c r="T21" s="149" t="str">
        <f>IFERROR(IF('PP17'!$C$2="","",'PP17'!$C$2),"")</f>
        <v/>
      </c>
      <c r="U21" s="149" t="str">
        <f>IFERROR(IF('PP18'!$C$2="","",'PP18'!$C$2),"")</f>
        <v/>
      </c>
      <c r="V21" s="149" t="str">
        <f>IFERROR(IF('PP19'!$C$2="","",'PP19'!$C$2),"")</f>
        <v/>
      </c>
      <c r="W21" s="149" t="str">
        <f>IFERROR(IF('PP20'!$C$2="","",'PP20'!$C$2),"")</f>
        <v/>
      </c>
      <c r="X21" s="153"/>
      <c r="Y21" s="153"/>
    </row>
    <row r="22" spans="1:25" ht="16.5" thickTop="1" x14ac:dyDescent="0.3">
      <c r="A22" s="117">
        <f>IF(Projectinformatie!$B$24="",1,IFERROR(HLOOKUP(VLOOKUP(Projectinformatie!$B$24,Keuzeopties[#All],3,FALSE),Keuze_Kostensoort[#All],2,FALSE),0))</f>
        <v>0</v>
      </c>
      <c r="B22" s="137" t="s">
        <v>136</v>
      </c>
      <c r="C22" s="138" t="str">
        <f t="shared" ref="C22:C31" si="4">IF($A22=0,"",SUM(D22:W22))</f>
        <v/>
      </c>
      <c r="D22" s="139">
        <f>SUM(Penvoerder!$G$37:$G$51)</f>
        <v>0</v>
      </c>
      <c r="E22" s="139">
        <f>SUM('PP2'!$G$37:$G$51)</f>
        <v>0</v>
      </c>
      <c r="F22" s="139">
        <f>SUM('PP3'!$G$37:$G$51)</f>
        <v>0</v>
      </c>
      <c r="G22" s="139">
        <f>SUM('PP4'!$G$37:$G$51)</f>
        <v>0</v>
      </c>
      <c r="H22" s="139">
        <f>SUM('PP5'!$G$37:$G$51)</f>
        <v>0</v>
      </c>
      <c r="I22" s="139">
        <f>SUM('PP6'!$G$37:$G$51)</f>
        <v>0</v>
      </c>
      <c r="J22" s="139">
        <f>SUM('PP7'!$G$37:$G$51)</f>
        <v>0</v>
      </c>
      <c r="K22" s="139">
        <f>SUM('PP8'!$G$37:$G$51)</f>
        <v>0</v>
      </c>
      <c r="L22" s="139">
        <f>SUM('PP9'!$G$37:$G$51)</f>
        <v>0</v>
      </c>
      <c r="M22" s="139">
        <f>SUM('PP10'!$G$37:$G$51)</f>
        <v>0</v>
      </c>
      <c r="N22" s="139">
        <f>SUM('PP11'!$G$37:$G$51)</f>
        <v>0</v>
      </c>
      <c r="O22" s="139">
        <f>SUM('PP12'!$G$37:$G$51)</f>
        <v>0</v>
      </c>
      <c r="P22" s="139">
        <f>SUM('PP13'!$G$37:$G$51)</f>
        <v>0</v>
      </c>
      <c r="Q22" s="139">
        <f>SUM('PP14'!$G$37:$G$51)</f>
        <v>0</v>
      </c>
      <c r="R22" s="139">
        <f>SUM('PP15'!$G$37:$G$51)</f>
        <v>0</v>
      </c>
      <c r="S22" s="139">
        <f>SUM('PP16'!$G$37:$G$51)</f>
        <v>0</v>
      </c>
      <c r="T22" s="139">
        <f>SUM('PP17'!$G$37:$G$51)</f>
        <v>0</v>
      </c>
      <c r="U22" s="139">
        <f>SUM('PP18'!$G$37:$G$51)</f>
        <v>0</v>
      </c>
      <c r="V22" s="139">
        <f>SUM('PP19'!$G$37:$G$51)</f>
        <v>0</v>
      </c>
      <c r="W22" s="139">
        <f>SUM('PP20'!$G$37:$G$51)</f>
        <v>0</v>
      </c>
      <c r="X22" s="153"/>
      <c r="Y22" s="153"/>
    </row>
    <row r="23" spans="1:25" ht="15.75" x14ac:dyDescent="0.3">
      <c r="A23" s="117">
        <f>IF(Projectinformatie!$B$24="",1,IFERROR(HLOOKUP(VLOOKUP(Projectinformatie!$B$24,Keuzeopties[#All],3,FALSE),Keuze_Kostensoort[#All],3,FALSE),0))</f>
        <v>0</v>
      </c>
      <c r="B23" s="140" t="s">
        <v>137</v>
      </c>
      <c r="C23" s="138" t="str">
        <f t="shared" si="4"/>
        <v/>
      </c>
      <c r="D23" s="139">
        <f>SUM(Penvoerder!$G$59:$G$73)</f>
        <v>0</v>
      </c>
      <c r="E23" s="139">
        <f>SUM('PP2'!$G$59:$G$73)</f>
        <v>0</v>
      </c>
      <c r="F23" s="139">
        <f>SUM('PP3'!$G$59:$G$73)</f>
        <v>0</v>
      </c>
      <c r="G23" s="139">
        <f>SUM('PP4'!$G$59:$G$73)</f>
        <v>0</v>
      </c>
      <c r="H23" s="139">
        <f>SUM('PP5'!$G$59:$G$73)</f>
        <v>0</v>
      </c>
      <c r="I23" s="139">
        <f>SUM('PP6'!$G$59:$G$73)</f>
        <v>0</v>
      </c>
      <c r="J23" s="139">
        <f>SUM('PP7'!$G$59:$G$73)</f>
        <v>0</v>
      </c>
      <c r="K23" s="139">
        <f>SUM('PP8'!$G$59:$G$73)</f>
        <v>0</v>
      </c>
      <c r="L23" s="139">
        <f>SUM('PP9'!$G$59:$G$73)</f>
        <v>0</v>
      </c>
      <c r="M23" s="139">
        <f>SUM('PP10'!$G$59:$G$73)</f>
        <v>0</v>
      </c>
      <c r="N23" s="139">
        <f>SUM('PP11'!$G$59:$G$73)</f>
        <v>0</v>
      </c>
      <c r="O23" s="139">
        <f>SUM('PP12'!$G$59:$G$73)</f>
        <v>0</v>
      </c>
      <c r="P23" s="139">
        <f>SUM('PP13'!$G$59:$G$73)</f>
        <v>0</v>
      </c>
      <c r="Q23" s="139">
        <f>SUM('PP14'!$G$59:$G$73)</f>
        <v>0</v>
      </c>
      <c r="R23" s="139">
        <f>SUM('PP15'!$G$59:$G$73)</f>
        <v>0</v>
      </c>
      <c r="S23" s="139">
        <f>SUM('PP16'!$G$59:$G$73)</f>
        <v>0</v>
      </c>
      <c r="T23" s="139">
        <f>SUM('PP17'!$G$59:$G$73)</f>
        <v>0</v>
      </c>
      <c r="U23" s="139">
        <f>SUM('PP18'!$G$59:$G$73)</f>
        <v>0</v>
      </c>
      <c r="V23" s="139">
        <f>SUM('PP19'!$G$59:$G$73)</f>
        <v>0</v>
      </c>
      <c r="W23" s="139">
        <f>SUM('PP20'!$G$59:$G$73)</f>
        <v>0</v>
      </c>
      <c r="X23" s="153"/>
      <c r="Y23" s="153"/>
    </row>
    <row r="24" spans="1:25" ht="15.75" x14ac:dyDescent="0.3">
      <c r="A24" s="117" t="str">
        <f>IF(Projectinformatie!$B$24="",1,IFERROR(HLOOKUP(VLOOKUP(Projectinformatie!$B$24,Keuzeopties[#All],3,FALSE),Keuze_Kostensoort[#All],4,FALSE),0))</f>
        <v>Forfait van 23% voor loonkosten en eigen arbeid</v>
      </c>
      <c r="B24" s="140" t="s">
        <v>138</v>
      </c>
      <c r="C24" s="138">
        <f t="shared" si="4"/>
        <v>0</v>
      </c>
      <c r="D24" s="139">
        <f>SUM(Penvoerder!$C$81:$C$90)</f>
        <v>0</v>
      </c>
      <c r="E24" s="139">
        <f>SUM('PP2'!$C$81:$C$90)</f>
        <v>0</v>
      </c>
      <c r="F24" s="139">
        <f>SUM('PP3'!$C$81:$C$90)</f>
        <v>0</v>
      </c>
      <c r="G24" s="139">
        <f>SUM('PP4'!$C$81:$C$90)</f>
        <v>0</v>
      </c>
      <c r="H24" s="139">
        <f>SUM('PP5'!$C$81:$C$90)</f>
        <v>0</v>
      </c>
      <c r="I24" s="139">
        <f>SUM('PP6'!$C$81:$C$90)</f>
        <v>0</v>
      </c>
      <c r="J24" s="139">
        <f>SUM('PP7'!$C$81:$C$90)</f>
        <v>0</v>
      </c>
      <c r="K24" s="139">
        <f>SUM('PP8'!$C$81:$C$90)</f>
        <v>0</v>
      </c>
      <c r="L24" s="139">
        <f>SUM('PP9'!$C$81:$C$90)</f>
        <v>0</v>
      </c>
      <c r="M24" s="139">
        <f>SUM('PP10'!$C$81:$C$90)</f>
        <v>0</v>
      </c>
      <c r="N24" s="139">
        <f>SUM('PP11'!$C$81:$C$90)</f>
        <v>0</v>
      </c>
      <c r="O24" s="139">
        <f>SUM('PP12'!$C$81:$C$90)</f>
        <v>0</v>
      </c>
      <c r="P24" s="139">
        <f>SUM('PP13'!$C$81:$C$90)</f>
        <v>0</v>
      </c>
      <c r="Q24" s="139">
        <f>SUM('PP14'!$C$81:$C$90)</f>
        <v>0</v>
      </c>
      <c r="R24" s="139">
        <f>SUM('PP15'!$C$81:$C$90)</f>
        <v>0</v>
      </c>
      <c r="S24" s="139">
        <f>SUM('PP16'!$C$81:$C$90)</f>
        <v>0</v>
      </c>
      <c r="T24" s="139">
        <f>SUM('PP17'!$C$81:$C$90)</f>
        <v>0</v>
      </c>
      <c r="U24" s="139">
        <f>SUM('PP18'!$C$81:$C$90)</f>
        <v>0</v>
      </c>
      <c r="V24" s="139">
        <f>SUM('PP19'!$C$81:$C$90)</f>
        <v>0</v>
      </c>
      <c r="W24" s="139">
        <f>SUM('PP20'!$C$81:$C$90)</f>
        <v>0</v>
      </c>
      <c r="X24" s="153"/>
      <c r="Y24" s="153"/>
    </row>
    <row r="25" spans="1:25" ht="15.75" x14ac:dyDescent="0.3">
      <c r="A25" s="117">
        <f>IF(Projectinformatie!$B$24="",1,IFERROR(HLOOKUP(VLOOKUP(Projectinformatie!$B$24,Keuzeopties[#All],3,FALSE),Keuze_Kostensoort[#All],5,FALSE),0))</f>
        <v>0</v>
      </c>
      <c r="B25" s="140" t="s">
        <v>139</v>
      </c>
      <c r="C25" s="138" t="str">
        <f t="shared" si="4"/>
        <v/>
      </c>
      <c r="D25" s="139">
        <f>SUM(Penvoerder!$E$98:$E$107)</f>
        <v>0</v>
      </c>
      <c r="E25" s="139">
        <f>SUM('PP2'!$E$98:$E$107)</f>
        <v>0</v>
      </c>
      <c r="F25" s="139">
        <f>SUM('PP3'!$E$98:$E$107)</f>
        <v>0</v>
      </c>
      <c r="G25" s="139">
        <f>SUM('PP4'!$E$98:$E$107)</f>
        <v>0</v>
      </c>
      <c r="H25" s="139">
        <f>SUM('PP5'!$E$98:$E$107)</f>
        <v>0</v>
      </c>
      <c r="I25" s="139">
        <f>SUM('PP6'!$E$98:$E$107)</f>
        <v>0</v>
      </c>
      <c r="J25" s="139">
        <f>SUM('PP7'!$E$98:$E$107)</f>
        <v>0</v>
      </c>
      <c r="K25" s="139">
        <f>SUM('PP8'!$E$98:$E$107)</f>
        <v>0</v>
      </c>
      <c r="L25" s="139">
        <f>SUM('PP9'!$E$98:$E$107)</f>
        <v>0</v>
      </c>
      <c r="M25" s="139">
        <f>SUM('PP10'!$E$98:$E$107)</f>
        <v>0</v>
      </c>
      <c r="N25" s="139">
        <f>SUM('PP11'!$E$98:$E$107)</f>
        <v>0</v>
      </c>
      <c r="O25" s="139">
        <f>SUM('PP12'!$E$98:$E$107)</f>
        <v>0</v>
      </c>
      <c r="P25" s="139">
        <f>SUM('PP13'!$E$98:$E$107)</f>
        <v>0</v>
      </c>
      <c r="Q25" s="139">
        <f>SUM('PP14'!$E$98:$E$107)</f>
        <v>0</v>
      </c>
      <c r="R25" s="139">
        <f>SUM('PP15'!$E$98:$E$107)</f>
        <v>0</v>
      </c>
      <c r="S25" s="139">
        <f>SUM('PP16'!$E$98:$E$107)</f>
        <v>0</v>
      </c>
      <c r="T25" s="139">
        <f>SUM('PP17'!$E$98:$E$107)</f>
        <v>0</v>
      </c>
      <c r="U25" s="139">
        <f>SUM('PP18'!$E$98:$E$107)</f>
        <v>0</v>
      </c>
      <c r="V25" s="139">
        <f>SUM('PP19'!$E$98:$E$107)</f>
        <v>0</v>
      </c>
      <c r="W25" s="139">
        <f>SUM('PP20'!$E$98:$E$107)</f>
        <v>0</v>
      </c>
      <c r="X25" s="153"/>
      <c r="Y25" s="153"/>
    </row>
    <row r="26" spans="1:25" ht="15.75" x14ac:dyDescent="0.3">
      <c r="A26" s="117">
        <f>IF(Projectinformatie!$B$24="",1,IFERROR(HLOOKUP(VLOOKUP(Projectinformatie!$B$24,Keuzeopties[#All],3,FALSE),Keuze_Kostensoort[#All],6,FALSE),0))</f>
        <v>0</v>
      </c>
      <c r="B26" s="140" t="s">
        <v>140</v>
      </c>
      <c r="C26" s="138" t="str">
        <f t="shared" si="4"/>
        <v/>
      </c>
      <c r="D26" s="139">
        <f>SUM(Penvoerder!$E$115:$E$124)</f>
        <v>0</v>
      </c>
      <c r="E26" s="139">
        <f>SUM('PP2'!$E$115:$E$124)</f>
        <v>0</v>
      </c>
      <c r="F26" s="139">
        <f>SUM('PP3'!$E$115:$E$124)</f>
        <v>0</v>
      </c>
      <c r="G26" s="139">
        <f>SUM('PP4'!$E$115:$E$124)</f>
        <v>0</v>
      </c>
      <c r="H26" s="139">
        <f>SUM('PP5'!$E$115:$E$124)</f>
        <v>0</v>
      </c>
      <c r="I26" s="139">
        <f>SUM('PP6'!$E$115:$E$124)</f>
        <v>0</v>
      </c>
      <c r="J26" s="139">
        <f>SUM('PP7'!$E$115:$E$124)</f>
        <v>0</v>
      </c>
      <c r="K26" s="139">
        <f>SUM('PP8'!$E$115:$E$124)</f>
        <v>0</v>
      </c>
      <c r="L26" s="139">
        <f>SUM('PP9'!$E$115:$E$124)</f>
        <v>0</v>
      </c>
      <c r="M26" s="139">
        <f>SUM('PP10'!$E$115:$E$124)</f>
        <v>0</v>
      </c>
      <c r="N26" s="139">
        <f>SUM('PP11'!$E$115:$E$124)</f>
        <v>0</v>
      </c>
      <c r="O26" s="139">
        <f>SUM('PP12'!$E$115:$E$124)</f>
        <v>0</v>
      </c>
      <c r="P26" s="139">
        <f>SUM('PP13'!$E$115:$E$124)</f>
        <v>0</v>
      </c>
      <c r="Q26" s="139">
        <f>SUM('PP14'!$E$115:$E$124)</f>
        <v>0</v>
      </c>
      <c r="R26" s="139">
        <f>SUM('PP15'!$E$115:$E$124)</f>
        <v>0</v>
      </c>
      <c r="S26" s="139">
        <f>SUM('PP16'!$E$115:$E$124)</f>
        <v>0</v>
      </c>
      <c r="T26" s="139">
        <f>SUM('PP17'!$E$115:$E$124)</f>
        <v>0</v>
      </c>
      <c r="U26" s="139">
        <f>SUM('PP18'!$E$115:$E$124)</f>
        <v>0</v>
      </c>
      <c r="V26" s="139">
        <f>SUM('PP19'!$E$115:$E$124)</f>
        <v>0</v>
      </c>
      <c r="W26" s="139">
        <f>SUM('PP20'!$E$115:$E$124)</f>
        <v>0</v>
      </c>
      <c r="X26" s="153"/>
      <c r="Y26" s="153"/>
    </row>
    <row r="27" spans="1:25" ht="15.75" x14ac:dyDescent="0.3">
      <c r="A27" s="117">
        <f>IF(Projectinformatie!$B$24="",1,IF(SUM(D19:W19)&gt;0,1,0))</f>
        <v>0</v>
      </c>
      <c r="B27" s="140" t="s">
        <v>24</v>
      </c>
      <c r="C27" s="138" t="str">
        <f t="shared" si="4"/>
        <v/>
      </c>
      <c r="D27" s="139">
        <f>SUM(Penvoerder!$E$132:$E$140)</f>
        <v>0</v>
      </c>
      <c r="E27" s="139">
        <f>SUM('PP2'!$E$132:$E$140)</f>
        <v>0</v>
      </c>
      <c r="F27" s="139">
        <f>SUM('PP3'!$E$132:$E$140)</f>
        <v>0</v>
      </c>
      <c r="G27" s="139">
        <f>SUM('PP4'!$E$132:$E$140)</f>
        <v>0</v>
      </c>
      <c r="H27" s="139">
        <f>SUM('PP5'!$E$132:$E$140)</f>
        <v>0</v>
      </c>
      <c r="I27" s="139">
        <f>SUM('PP6'!$E$132:$E$140)</f>
        <v>0</v>
      </c>
      <c r="J27" s="139">
        <f>SUM('PP7'!$E$132:$E$140)</f>
        <v>0</v>
      </c>
      <c r="K27" s="139">
        <f>SUM('PP8'!$E$132:$E$140)</f>
        <v>0</v>
      </c>
      <c r="L27" s="139">
        <f>SUM('PP9'!$E$132:$E$140)</f>
        <v>0</v>
      </c>
      <c r="M27" s="139">
        <f>SUM('PP10'!$E$132:$E$140)</f>
        <v>0</v>
      </c>
      <c r="N27" s="139">
        <f>SUM('PP11'!$E$132:$E$140)</f>
        <v>0</v>
      </c>
      <c r="O27" s="139">
        <f>SUM('PP12'!$E$132:$E$140)</f>
        <v>0</v>
      </c>
      <c r="P27" s="139">
        <f>SUM('PP13'!$E$132:$E$140)</f>
        <v>0</v>
      </c>
      <c r="Q27" s="139">
        <f>SUM('PP14'!$E$132:$E$140)</f>
        <v>0</v>
      </c>
      <c r="R27" s="139">
        <f>SUM('PP15'!$E$132:$E$140)</f>
        <v>0</v>
      </c>
      <c r="S27" s="139">
        <f>SUM('PP16'!$E$132:$E$140)</f>
        <v>0</v>
      </c>
      <c r="T27" s="139">
        <f>SUM('PP17'!$E$132:$E$140)</f>
        <v>0</v>
      </c>
      <c r="U27" s="139">
        <f>SUM('PP18'!$E$132:$E$140)</f>
        <v>0</v>
      </c>
      <c r="V27" s="139">
        <f>SUM('PP19'!$E$132:$E$140)</f>
        <v>0</v>
      </c>
      <c r="W27" s="139">
        <f>SUM('PP20'!$E$132:$E$140)</f>
        <v>0</v>
      </c>
      <c r="X27" s="153"/>
      <c r="Y27" s="153"/>
    </row>
    <row r="28" spans="1:25" ht="15.75" x14ac:dyDescent="0.3">
      <c r="A28" s="117" t="str">
        <f>IF(Projectinformatie!$B$24="",1,IFERROR(HLOOKUP(VLOOKUP(Projectinformatie!$B$24,Keuzeopties[#All],3,FALSE),Keuze_Kostensoort[#All],8,FALSE),0))</f>
        <v>Bijdragen in natura</v>
      </c>
      <c r="B28" s="224" t="s">
        <v>25</v>
      </c>
      <c r="C28" s="138">
        <f t="shared" si="4"/>
        <v>0</v>
      </c>
      <c r="D28" s="225">
        <f>SUM(Penvoerder!$E$148:$E$164)</f>
        <v>0</v>
      </c>
      <c r="E28" s="225">
        <f>SUM('PP2'!$E$148:$E$164)</f>
        <v>0</v>
      </c>
      <c r="F28" s="225">
        <f>SUM('PP3'!$E$148:$E$164)</f>
        <v>0</v>
      </c>
      <c r="G28" s="225">
        <f>SUM('PP4'!$E$148:$E$164)</f>
        <v>0</v>
      </c>
      <c r="H28" s="225">
        <f>SUM('PP5'!$E$148:$E$164)</f>
        <v>0</v>
      </c>
      <c r="I28" s="225">
        <f>SUM('PP6'!$E$148:$E$164)</f>
        <v>0</v>
      </c>
      <c r="J28" s="225">
        <f>SUM('PP7'!$E$148:$E$164)</f>
        <v>0</v>
      </c>
      <c r="K28" s="225">
        <f>SUM('PP8'!$E$148:$E$164)</f>
        <v>0</v>
      </c>
      <c r="L28" s="225">
        <f>SUM('PP9'!$E$148:$E$164)</f>
        <v>0</v>
      </c>
      <c r="M28" s="225">
        <f>SUM('PP10'!$E$148:$E$164)</f>
        <v>0</v>
      </c>
      <c r="N28" s="225">
        <f>SUM('PP11'!$E$148:$E$164)</f>
        <v>0</v>
      </c>
      <c r="O28" s="225">
        <f>SUM('PP12'!$E$148:$E$164)</f>
        <v>0</v>
      </c>
      <c r="P28" s="225">
        <f>SUM('PP13'!$E$148:$E$164)</f>
        <v>0</v>
      </c>
      <c r="Q28" s="225">
        <f>SUM('PP14'!$E$148:$E$164)</f>
        <v>0</v>
      </c>
      <c r="R28" s="225">
        <f>SUM('PP15'!$E$148:$E$164)</f>
        <v>0</v>
      </c>
      <c r="S28" s="225">
        <f>SUM('PP16'!$E$148:$E$164)</f>
        <v>0</v>
      </c>
      <c r="T28" s="225">
        <f>SUM('PP17'!$E$148:$E$164)</f>
        <v>0</v>
      </c>
      <c r="U28" s="225">
        <f>SUM('PP18'!$E$148:$E$164)</f>
        <v>0</v>
      </c>
      <c r="V28" s="225">
        <f>SUM('PP19'!$E$148:$E$164)</f>
        <v>0</v>
      </c>
      <c r="W28" s="225">
        <f>SUM('PP20'!$E$148:$E$164)</f>
        <v>0</v>
      </c>
      <c r="X28" s="153"/>
      <c r="Y28" s="153"/>
    </row>
    <row r="29" spans="1:25" ht="15.75" x14ac:dyDescent="0.3">
      <c r="A29" s="117" t="str">
        <f>IF(Projectinformatie!$B$24="",1,IFERROR(HLOOKUP(VLOOKUP(Projectinformatie!$B$24,Keuzeopties[#All],3,FALSE),Keuze_Kostensoort[#All],9,FALSE),0))</f>
        <v>Afschrijvingskosten</v>
      </c>
      <c r="B29" s="140" t="s">
        <v>22</v>
      </c>
      <c r="C29" s="138">
        <f t="shared" si="4"/>
        <v>0</v>
      </c>
      <c r="D29" s="139">
        <f>SUM(Penvoerder!$I$172:$I$179)</f>
        <v>0</v>
      </c>
      <c r="E29" s="139">
        <f>SUM('PP2'!$I$172:$I$179)</f>
        <v>0</v>
      </c>
      <c r="F29" s="139">
        <f>SUM('PP3'!$I$172:$I$179)</f>
        <v>0</v>
      </c>
      <c r="G29" s="139">
        <f>SUM('PP4'!$I$172:$I$179)</f>
        <v>0</v>
      </c>
      <c r="H29" s="139">
        <f>SUM('PP5'!$I$172:$I$179)</f>
        <v>0</v>
      </c>
      <c r="I29" s="139">
        <f>SUM('PP6'!$I$172:$I$179)</f>
        <v>0</v>
      </c>
      <c r="J29" s="139">
        <f>SUM('PP7'!$I$172:$I$179)</f>
        <v>0</v>
      </c>
      <c r="K29" s="139">
        <f>SUM('PP8'!$I$172:$I$179)</f>
        <v>0</v>
      </c>
      <c r="L29" s="139">
        <f>SUM('PP9'!$I$172:$I$179)</f>
        <v>0</v>
      </c>
      <c r="M29" s="139">
        <f>SUM('PP10'!$I$172:$I$179)</f>
        <v>0</v>
      </c>
      <c r="N29" s="139">
        <f>SUM('PP11'!$I$172:$I$179)</f>
        <v>0</v>
      </c>
      <c r="O29" s="139">
        <f>SUM('PP12'!$I$172:$I$179)</f>
        <v>0</v>
      </c>
      <c r="P29" s="139">
        <f>SUM('PP13'!$I$172:$I$179)</f>
        <v>0</v>
      </c>
      <c r="Q29" s="139">
        <f>SUM('PP14'!$I$172:$I$179)</f>
        <v>0</v>
      </c>
      <c r="R29" s="139">
        <f>SUM('PP15'!$I$172:$I$179)</f>
        <v>0</v>
      </c>
      <c r="S29" s="139">
        <f>SUM('PP16'!$I$172:$I$179)</f>
        <v>0</v>
      </c>
      <c r="T29" s="139">
        <f>SUM('PP17'!$I$172:$I$179)</f>
        <v>0</v>
      </c>
      <c r="U29" s="139">
        <f>SUM('PP18'!$I$172:$I$179)</f>
        <v>0</v>
      </c>
      <c r="V29" s="139">
        <f>SUM('PP19'!$I$172:$I$179)</f>
        <v>0</v>
      </c>
      <c r="W29" s="139">
        <f>SUM('PP20'!$I$172:$I$179)</f>
        <v>0</v>
      </c>
      <c r="X29" s="153"/>
      <c r="Y29" s="153"/>
    </row>
    <row r="30" spans="1:25" ht="15.75" x14ac:dyDescent="0.3">
      <c r="A30" s="117" t="str">
        <f>IF(Projectinformatie!$B$24="",1,IFERROR(HLOOKUP(VLOOKUP(Projectinformatie!$B$24,Keuzeopties[#All],3,FALSE),Keuze_Kostensoort[#All],10,FALSE),0))</f>
        <v>Overige kosten</v>
      </c>
      <c r="B30" s="140" t="s">
        <v>141</v>
      </c>
      <c r="C30" s="138">
        <f t="shared" si="4"/>
        <v>0</v>
      </c>
      <c r="D30" s="139">
        <f>SUM(Penvoerder!$F$187:$F$202)</f>
        <v>0</v>
      </c>
      <c r="E30" s="139">
        <f>SUM('PP2'!$F$187:$F$202)</f>
        <v>0</v>
      </c>
      <c r="F30" s="139">
        <f>SUM('PP3'!$F$187:$F$202)</f>
        <v>0</v>
      </c>
      <c r="G30" s="139">
        <f>SUM('PP4'!$F$187:$F$202)</f>
        <v>0</v>
      </c>
      <c r="H30" s="139">
        <f>SUM('PP5'!$F$187:$F$202)</f>
        <v>0</v>
      </c>
      <c r="I30" s="139">
        <f>SUM('PP6'!$F$187:$F$202)</f>
        <v>0</v>
      </c>
      <c r="J30" s="139">
        <f>SUM('PP7'!$F$187:$F$202)</f>
        <v>0</v>
      </c>
      <c r="K30" s="139">
        <f>SUM('PP8'!$F$187:$F$202)</f>
        <v>0</v>
      </c>
      <c r="L30" s="139">
        <f>SUM('PP9'!$F$187:$F$202)</f>
        <v>0</v>
      </c>
      <c r="M30" s="139">
        <f>SUM('PP10'!$F$187:$F$202)</f>
        <v>0</v>
      </c>
      <c r="N30" s="139">
        <f>SUM('PP11'!$F$187:$F$202)</f>
        <v>0</v>
      </c>
      <c r="O30" s="139">
        <f>SUM('PP12'!$F$187:$F$202)</f>
        <v>0</v>
      </c>
      <c r="P30" s="139">
        <f>SUM('PP13'!$F$187:$F$202)</f>
        <v>0</v>
      </c>
      <c r="Q30" s="139">
        <f>SUM('PP14'!$F$187:$F$202)</f>
        <v>0</v>
      </c>
      <c r="R30" s="139">
        <f>SUM('PP15'!$F$187:$F$202)</f>
        <v>0</v>
      </c>
      <c r="S30" s="139">
        <f>SUM('PP16'!$F$187:$F$202)</f>
        <v>0</v>
      </c>
      <c r="T30" s="139">
        <f>SUM('PP17'!$F$187:$F$202)</f>
        <v>0</v>
      </c>
      <c r="U30" s="139">
        <f>SUM('PP18'!$F$187:$F$202)</f>
        <v>0</v>
      </c>
      <c r="V30" s="139">
        <f>SUM('PP19'!$F$187:$F$202)</f>
        <v>0</v>
      </c>
      <c r="W30" s="139">
        <f>SUM('PP20'!$F$187:$F$202)</f>
        <v>0</v>
      </c>
      <c r="X30" s="153"/>
      <c r="Y30" s="153"/>
    </row>
    <row r="31" spans="1:25" ht="16.5" thickBot="1" x14ac:dyDescent="0.35">
      <c r="A31" s="117">
        <f>IF(Projectinformatie!$B$24="",1,IFERROR(HLOOKUP(VLOOKUP(Projectinformatie!$B$24,Keuzeopties[#All],3,FALSE),Keuze_Kostensoort[#All],11,FALSE),0))</f>
        <v>0</v>
      </c>
      <c r="B31" s="141" t="s">
        <v>142</v>
      </c>
      <c r="C31" s="142" t="str">
        <f t="shared" si="4"/>
        <v/>
      </c>
      <c r="D31" s="143">
        <f>SUM(Penvoerder!$C$210:$C$219)</f>
        <v>0</v>
      </c>
      <c r="E31" s="143">
        <f>SUM('PP2'!$C$210:$C$219)</f>
        <v>0</v>
      </c>
      <c r="F31" s="143">
        <f>SUM('PP3'!$C$210:$C$219)</f>
        <v>0</v>
      </c>
      <c r="G31" s="143">
        <f>SUM('PP4'!$C$210:$C$219)</f>
        <v>0</v>
      </c>
      <c r="H31" s="143">
        <f>SUM('PP5'!$C$210:$C$219)</f>
        <v>0</v>
      </c>
      <c r="I31" s="143">
        <f>SUM('PP6'!$C$210:$C$219)</f>
        <v>0</v>
      </c>
      <c r="J31" s="143">
        <f>SUM('PP7'!$C$210:$C$219)</f>
        <v>0</v>
      </c>
      <c r="K31" s="143">
        <f>SUM('PP8'!$C$210:$C$219)</f>
        <v>0</v>
      </c>
      <c r="L31" s="143">
        <f>SUM('PP9'!$C$210:$C$219)</f>
        <v>0</v>
      </c>
      <c r="M31" s="143">
        <f>SUM('PP10'!$C$210:$C$219)</f>
        <v>0</v>
      </c>
      <c r="N31" s="143">
        <f>SUM('PP11'!$C$210:$C$219)</f>
        <v>0</v>
      </c>
      <c r="O31" s="143">
        <f>SUM('PP12'!$C$210:$C$219)</f>
        <v>0</v>
      </c>
      <c r="P31" s="143">
        <f>SUM('PP13'!$C$210:$C$219)</f>
        <v>0</v>
      </c>
      <c r="Q31" s="143">
        <f>SUM('PP14'!$C$210:$C$219)</f>
        <v>0</v>
      </c>
      <c r="R31" s="143">
        <f>SUM('PP15'!$C$210:$C$219)</f>
        <v>0</v>
      </c>
      <c r="S31" s="143">
        <f>SUM('PP16'!$C$210:$C$219)</f>
        <v>0</v>
      </c>
      <c r="T31" s="143">
        <f>SUM('PP17'!$C$210:$C$219)</f>
        <v>0</v>
      </c>
      <c r="U31" s="143">
        <f>SUM('PP18'!$C$210:$C$219)</f>
        <v>0</v>
      </c>
      <c r="V31" s="143">
        <f>SUM('PP19'!$C$210:$C$219)</f>
        <v>0</v>
      </c>
      <c r="W31" s="143">
        <f>SUM('PP20'!$C$210:$C$219)</f>
        <v>0</v>
      </c>
      <c r="X31" s="153"/>
      <c r="Y31" s="153"/>
    </row>
    <row r="32" spans="1:25" ht="17.25" customHeight="1" thickTop="1" thickBot="1" x14ac:dyDescent="0.35">
      <c r="B32" s="204" t="s">
        <v>1</v>
      </c>
      <c r="C32" s="144">
        <f>SUM(C22:C31)</f>
        <v>0</v>
      </c>
      <c r="D32" s="144">
        <f>SUM(D22:D31)</f>
        <v>0</v>
      </c>
      <c r="E32" s="144">
        <f t="shared" ref="E32" si="5">SUM(E22:E31)</f>
        <v>0</v>
      </c>
      <c r="F32" s="144">
        <f t="shared" ref="F32" si="6">SUM(F22:F31)</f>
        <v>0</v>
      </c>
      <c r="G32" s="144">
        <f t="shared" ref="G32" si="7">SUM(G22:G31)</f>
        <v>0</v>
      </c>
      <c r="H32" s="144">
        <f t="shared" ref="H32" si="8">SUM(H22:H31)</f>
        <v>0</v>
      </c>
      <c r="I32" s="144">
        <f t="shared" ref="I32" si="9">SUM(I22:I31)</f>
        <v>0</v>
      </c>
      <c r="J32" s="144">
        <f t="shared" ref="J32" si="10">SUM(J22:J31)</f>
        <v>0</v>
      </c>
      <c r="K32" s="144">
        <f t="shared" ref="K32" si="11">SUM(K22:K31)</f>
        <v>0</v>
      </c>
      <c r="L32" s="144">
        <f t="shared" ref="L32" si="12">SUM(L22:L31)</f>
        <v>0</v>
      </c>
      <c r="M32" s="144">
        <f t="shared" ref="M32" si="13">SUM(M22:M31)</f>
        <v>0</v>
      </c>
      <c r="N32" s="144">
        <f t="shared" ref="N32" si="14">SUM(N22:N31)</f>
        <v>0</v>
      </c>
      <c r="O32" s="144">
        <f t="shared" ref="O32" si="15">SUM(O22:O31)</f>
        <v>0</v>
      </c>
      <c r="P32" s="144">
        <f t="shared" ref="P32" si="16">SUM(P22:P31)</f>
        <v>0</v>
      </c>
      <c r="Q32" s="144">
        <f t="shared" ref="Q32" si="17">SUM(Q22:Q31)</f>
        <v>0</v>
      </c>
      <c r="R32" s="144">
        <f t="shared" ref="R32:W32" si="18">SUM(R22:R31)</f>
        <v>0</v>
      </c>
      <c r="S32" s="144">
        <f t="shared" si="18"/>
        <v>0</v>
      </c>
      <c r="T32" s="144">
        <f t="shared" si="18"/>
        <v>0</v>
      </c>
      <c r="U32" s="144">
        <f t="shared" si="18"/>
        <v>0</v>
      </c>
      <c r="V32" s="144">
        <f t="shared" si="18"/>
        <v>0</v>
      </c>
      <c r="W32" s="144">
        <f t="shared" si="18"/>
        <v>0</v>
      </c>
      <c r="X32" s="153"/>
      <c r="Y32" s="153"/>
    </row>
    <row r="33" spans="1:25" s="21" customFormat="1" ht="16.5" thickTop="1" x14ac:dyDescent="0.3">
      <c r="A33" s="25"/>
      <c r="B33" s="205" t="s">
        <v>34</v>
      </c>
      <c r="C33" s="145">
        <f t="shared" ref="C33" si="19">IFERROR(C32/$C32,0)</f>
        <v>0</v>
      </c>
      <c r="D33" s="145">
        <f>IFERROR(D32/$C32,0)</f>
        <v>0</v>
      </c>
      <c r="E33" s="145">
        <f t="shared" ref="E33:W33" si="20">IFERROR(E32/$C32,0)</f>
        <v>0</v>
      </c>
      <c r="F33" s="145">
        <f t="shared" si="20"/>
        <v>0</v>
      </c>
      <c r="G33" s="145">
        <f t="shared" si="20"/>
        <v>0</v>
      </c>
      <c r="H33" s="145">
        <f t="shared" si="20"/>
        <v>0</v>
      </c>
      <c r="I33" s="145">
        <f t="shared" si="20"/>
        <v>0</v>
      </c>
      <c r="J33" s="145">
        <f t="shared" si="20"/>
        <v>0</v>
      </c>
      <c r="K33" s="145">
        <f t="shared" si="20"/>
        <v>0</v>
      </c>
      <c r="L33" s="145">
        <f t="shared" si="20"/>
        <v>0</v>
      </c>
      <c r="M33" s="145">
        <f t="shared" si="20"/>
        <v>0</v>
      </c>
      <c r="N33" s="145">
        <f t="shared" si="20"/>
        <v>0</v>
      </c>
      <c r="O33" s="145">
        <f t="shared" si="20"/>
        <v>0</v>
      </c>
      <c r="P33" s="145">
        <f t="shared" si="20"/>
        <v>0</v>
      </c>
      <c r="Q33" s="145">
        <f t="shared" si="20"/>
        <v>0</v>
      </c>
      <c r="R33" s="145">
        <f t="shared" si="20"/>
        <v>0</v>
      </c>
      <c r="S33" s="145">
        <f t="shared" si="20"/>
        <v>0</v>
      </c>
      <c r="T33" s="145">
        <f t="shared" si="20"/>
        <v>0</v>
      </c>
      <c r="U33" s="145">
        <f t="shared" si="20"/>
        <v>0</v>
      </c>
      <c r="V33" s="145">
        <f t="shared" si="20"/>
        <v>0</v>
      </c>
      <c r="W33" s="145">
        <f t="shared" si="20"/>
        <v>0</v>
      </c>
      <c r="X33" s="206"/>
      <c r="Y33" s="206"/>
    </row>
    <row r="34" spans="1:25" s="21" customFormat="1" ht="15.75" x14ac:dyDescent="0.3">
      <c r="A34" s="25"/>
      <c r="B34" s="207" t="s">
        <v>97</v>
      </c>
      <c r="C34" s="145"/>
      <c r="D34" s="145"/>
      <c r="E34" s="145"/>
      <c r="F34" s="145"/>
      <c r="G34" s="145"/>
      <c r="H34" s="145"/>
      <c r="I34" s="145"/>
      <c r="J34" s="145"/>
      <c r="K34" s="145"/>
      <c r="L34" s="145"/>
      <c r="M34" s="145"/>
      <c r="N34" s="145"/>
      <c r="O34" s="145"/>
      <c r="P34" s="145"/>
      <c r="Q34" s="145"/>
      <c r="R34" s="145"/>
      <c r="S34" s="145"/>
      <c r="T34" s="145"/>
      <c r="U34" s="145"/>
      <c r="V34" s="145"/>
      <c r="W34" s="145"/>
      <c r="X34" s="206"/>
      <c r="Y34" s="206"/>
    </row>
    <row r="35" spans="1:25" ht="15" customHeight="1" x14ac:dyDescent="0.25">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row>
    <row r="36" spans="1:25" ht="16.5" thickBot="1" x14ac:dyDescent="0.35">
      <c r="B36" s="204" t="s">
        <v>95</v>
      </c>
      <c r="C36" s="144" t="str">
        <f>IF(ROUND(C16,2)-ROUND(C32,2)=0,"JA",C16-C32)</f>
        <v>JA</v>
      </c>
      <c r="D36" s="144" t="str">
        <f t="shared" ref="D36:W36" si="21">IF(ROUND(D16,2)-ROUND(D32,2)=0,"JA",D16-D32)</f>
        <v>JA</v>
      </c>
      <c r="E36" s="144" t="str">
        <f t="shared" si="21"/>
        <v>JA</v>
      </c>
      <c r="F36" s="144" t="str">
        <f t="shared" si="21"/>
        <v>JA</v>
      </c>
      <c r="G36" s="144" t="str">
        <f t="shared" si="21"/>
        <v>JA</v>
      </c>
      <c r="H36" s="144" t="str">
        <f t="shared" si="21"/>
        <v>JA</v>
      </c>
      <c r="I36" s="144" t="str">
        <f t="shared" si="21"/>
        <v>JA</v>
      </c>
      <c r="J36" s="144" t="str">
        <f t="shared" si="21"/>
        <v>JA</v>
      </c>
      <c r="K36" s="144" t="str">
        <f t="shared" si="21"/>
        <v>JA</v>
      </c>
      <c r="L36" s="144" t="str">
        <f t="shared" si="21"/>
        <v>JA</v>
      </c>
      <c r="M36" s="144" t="str">
        <f t="shared" si="21"/>
        <v>JA</v>
      </c>
      <c r="N36" s="144" t="str">
        <f t="shared" si="21"/>
        <v>JA</v>
      </c>
      <c r="O36" s="144" t="str">
        <f t="shared" si="21"/>
        <v>JA</v>
      </c>
      <c r="P36" s="144" t="str">
        <f t="shared" si="21"/>
        <v>JA</v>
      </c>
      <c r="Q36" s="144" t="str">
        <f t="shared" si="21"/>
        <v>JA</v>
      </c>
      <c r="R36" s="144" t="str">
        <f t="shared" si="21"/>
        <v>JA</v>
      </c>
      <c r="S36" s="144" t="str">
        <f t="shared" si="21"/>
        <v>JA</v>
      </c>
      <c r="T36" s="144" t="str">
        <f t="shared" si="21"/>
        <v>JA</v>
      </c>
      <c r="U36" s="144" t="str">
        <f t="shared" si="21"/>
        <v>JA</v>
      </c>
      <c r="V36" s="144" t="str">
        <f t="shared" si="21"/>
        <v>JA</v>
      </c>
      <c r="W36" s="144" t="str">
        <f t="shared" si="21"/>
        <v>JA</v>
      </c>
      <c r="X36" s="153"/>
      <c r="Y36" s="153"/>
    </row>
    <row r="37" spans="1:25" ht="16.5" customHeight="1" thickTop="1" x14ac:dyDescent="0.25">
      <c r="B37" s="207" t="s">
        <v>96</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row>
    <row r="38" spans="1:25" x14ac:dyDescent="0.25">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row>
    <row r="39" spans="1:25" s="95" customFormat="1" x14ac:dyDescent="0.25">
      <c r="A39" s="94"/>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row>
    <row r="40" spans="1:25" s="95" customFormat="1" x14ac:dyDescent="0.25">
      <c r="A40" s="94"/>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row>
    <row r="41" spans="1:25" s="95" customFormat="1" x14ac:dyDescent="0.25">
      <c r="A41" s="94"/>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row r="42" spans="1:25" s="95" customFormat="1" x14ac:dyDescent="0.25">
      <c r="A42" s="94"/>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row>
    <row r="43" spans="1:25" s="95" customFormat="1" x14ac:dyDescent="0.25">
      <c r="A43" s="94"/>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row>
    <row r="44" spans="1:25" s="95" customFormat="1" x14ac:dyDescent="0.25">
      <c r="A44" s="94"/>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row>
    <row r="45" spans="1:25" s="95" customFormat="1" x14ac:dyDescent="0.25">
      <c r="A45" s="94"/>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row>
    <row r="46" spans="1:25" s="95" customFormat="1" x14ac:dyDescent="0.25">
      <c r="A46" s="94"/>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Y16" sqref="Y16"/>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3" width="18.140625" customWidth="1"/>
    <col min="14" max="18" width="18.140625" hidden="1" customWidth="1"/>
    <col min="19" max="23" width="17.28515625" hidden="1" customWidth="1"/>
  </cols>
  <sheetData>
    <row r="2" spans="2:23" ht="21.75" thickBot="1" x14ac:dyDescent="0.4">
      <c r="B2" s="42" t="s">
        <v>42</v>
      </c>
      <c r="C2" s="3"/>
      <c r="D2" s="243" t="s">
        <v>35</v>
      </c>
      <c r="E2" s="243"/>
      <c r="F2" s="243"/>
      <c r="G2" s="243"/>
      <c r="H2" s="243"/>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49" t="str">
        <f>IFERROR(IF(Penvoerder!$C$2="","",Penvoerder!$C$2),"")</f>
        <v/>
      </c>
      <c r="E5" s="149" t="str">
        <f>IFERROR(IF('PP2'!$C$2="","",'PP2'!$C$2),"")</f>
        <v/>
      </c>
      <c r="F5" s="149" t="str">
        <f>IFERROR(IF('PP3'!$C$2="","",'PP3'!$C$2),"")</f>
        <v/>
      </c>
      <c r="G5" s="149" t="str">
        <f>IFERROR(IF('PP4'!$C$2="","",'PP4'!$C$2),"")</f>
        <v/>
      </c>
      <c r="H5" s="149" t="str">
        <f>IFERROR(IF('PP5'!$C$2="","",'PP5'!$C$2),"")</f>
        <v/>
      </c>
      <c r="I5" s="149" t="str">
        <f>IFERROR(IF('PP6'!$C$2="","",'PP6'!$C$2),"")</f>
        <v/>
      </c>
      <c r="J5" s="149" t="str">
        <f>IFERROR(IF('PP7'!$C$2="","",'PP7'!$C$2),"")</f>
        <v/>
      </c>
      <c r="K5" s="149" t="str">
        <f>IFERROR(IF('PP8'!$C$2="","",'PP8'!$C$2),"")</f>
        <v/>
      </c>
      <c r="L5" s="149" t="str">
        <f>IFERROR(IF('PP9'!$C$2="","",'PP9'!$C$2),"")</f>
        <v/>
      </c>
      <c r="M5" s="149" t="str">
        <f>IFERROR(IF('PP10'!$C$2="","",'PP10'!$C$2),"")</f>
        <v/>
      </c>
      <c r="N5" s="149" t="str">
        <f>IFERROR(IF('PP11'!$C$2="","",'PP11'!$C$2),"")</f>
        <v/>
      </c>
      <c r="O5" s="149" t="str">
        <f>IFERROR(IF('PP12'!$C$2="","",'PP12'!$C$2),"")</f>
        <v/>
      </c>
      <c r="P5" s="149" t="str">
        <f>IFERROR(IF('PP13'!$C$2="","",'PP13'!$C$2),"")</f>
        <v/>
      </c>
      <c r="Q5" s="149" t="str">
        <f>IFERROR(IF('PP14'!$C$2="","",'PP14'!$C$2),"")</f>
        <v/>
      </c>
      <c r="R5" s="149" t="str">
        <f>IFERROR(IF('PP15'!$C$2="","",'PP15'!$C$2),"")</f>
        <v/>
      </c>
      <c r="S5" s="149" t="str">
        <f>IFERROR(IF('PP16'!$C$2="","",'PP16'!$C$2),"")</f>
        <v/>
      </c>
      <c r="T5" s="149" t="str">
        <f>IFERROR(IF('PP17'!$C$2="","",'PP17'!$C$2),"")</f>
        <v/>
      </c>
      <c r="U5" s="149" t="str">
        <f>IFERROR(IF('PP18'!$C$2="","",'PP18'!$C$2),"")</f>
        <v/>
      </c>
      <c r="V5" s="149" t="str">
        <f>IFERROR(IF('PP19'!$C$2="","",'PP19'!$C$2),"")</f>
        <v/>
      </c>
      <c r="W5" s="149" t="str">
        <f>IFERROR(IF('PP20'!$C$2="","",'PP20'!$C$2),"")</f>
        <v/>
      </c>
    </row>
    <row r="6" spans="2:23" ht="16.5" thickTop="1" x14ac:dyDescent="0.3">
      <c r="B6" s="98" t="s">
        <v>155</v>
      </c>
      <c r="C6" s="138">
        <f t="shared" ref="C6:C12" si="0">SUM(D6:W6)</f>
        <v>0</v>
      </c>
      <c r="D6" s="139">
        <f>Penvoerder!$C230</f>
        <v>0</v>
      </c>
      <c r="E6" s="202">
        <f>'PP2'!$C230</f>
        <v>0</v>
      </c>
      <c r="F6" s="202">
        <f>'PP3'!$C230</f>
        <v>0</v>
      </c>
      <c r="G6" s="202">
        <f>'PP4'!$C230</f>
        <v>0</v>
      </c>
      <c r="H6" s="202">
        <f>'PP5'!$C230</f>
        <v>0</v>
      </c>
      <c r="I6" s="202">
        <f>'PP6'!$C230</f>
        <v>0</v>
      </c>
      <c r="J6" s="202">
        <f>'PP7'!$C230</f>
        <v>0</v>
      </c>
      <c r="K6" s="202">
        <f>'PP8'!$C230</f>
        <v>0</v>
      </c>
      <c r="L6" s="202">
        <f>'PP9'!$C230</f>
        <v>0</v>
      </c>
      <c r="M6" s="202">
        <f>'PP10'!$C230</f>
        <v>0</v>
      </c>
      <c r="N6" s="202">
        <f>'PP11'!$C230</f>
        <v>0</v>
      </c>
      <c r="O6" s="202">
        <f>'PP12'!$C230</f>
        <v>0</v>
      </c>
      <c r="P6" s="202">
        <f>'PP13'!$C230</f>
        <v>0</v>
      </c>
      <c r="Q6" s="202">
        <f>'PP14'!$C230</f>
        <v>0</v>
      </c>
      <c r="R6" s="202">
        <f>'PP15'!$C230</f>
        <v>0</v>
      </c>
      <c r="S6" s="202">
        <f>'PP16'!$C230</f>
        <v>0</v>
      </c>
      <c r="T6" s="202">
        <f>'PP17'!$C230</f>
        <v>0</v>
      </c>
      <c r="U6" s="202">
        <f>'PP18'!$C230</f>
        <v>0</v>
      </c>
      <c r="V6" s="202">
        <f>'PP19'!$C230</f>
        <v>0</v>
      </c>
      <c r="W6" s="202">
        <f>'PP20'!$C230</f>
        <v>0</v>
      </c>
    </row>
    <row r="7" spans="2:23" ht="15.75" hidden="1" x14ac:dyDescent="0.3">
      <c r="B7" s="99" t="s">
        <v>125</v>
      </c>
      <c r="C7" s="138">
        <f t="shared" ref="C7" si="1">SUM(D7:W7)</f>
        <v>0</v>
      </c>
      <c r="D7" s="139">
        <f>Penvoerder!$C231</f>
        <v>0</v>
      </c>
      <c r="E7" s="202">
        <f>'PP2'!$C231</f>
        <v>0</v>
      </c>
      <c r="F7" s="202">
        <f>'PP3'!$C231</f>
        <v>0</v>
      </c>
      <c r="G7" s="202">
        <f>'PP4'!$C231</f>
        <v>0</v>
      </c>
      <c r="H7" s="202">
        <f>'PP5'!$C231</f>
        <v>0</v>
      </c>
      <c r="I7" s="202">
        <f>'PP6'!$C231</f>
        <v>0</v>
      </c>
      <c r="J7" s="202">
        <f>'PP7'!$C231</f>
        <v>0</v>
      </c>
      <c r="K7" s="202">
        <f>'PP8'!$C231</f>
        <v>0</v>
      </c>
      <c r="L7" s="202">
        <f>'PP9'!$C231</f>
        <v>0</v>
      </c>
      <c r="M7" s="202">
        <f>'PP10'!$C231</f>
        <v>0</v>
      </c>
      <c r="N7" s="202">
        <f>'PP11'!$C231</f>
        <v>0</v>
      </c>
      <c r="O7" s="202">
        <f>'PP12'!$C231</f>
        <v>0</v>
      </c>
      <c r="P7" s="202">
        <f>'PP13'!$C231</f>
        <v>0</v>
      </c>
      <c r="Q7" s="202">
        <f>'PP14'!$C231</f>
        <v>0</v>
      </c>
      <c r="R7" s="202">
        <f>'PP15'!$C231</f>
        <v>0</v>
      </c>
      <c r="S7" s="202">
        <f>'PP16'!$C231</f>
        <v>0</v>
      </c>
      <c r="T7" s="202">
        <f>'PP17'!$C231</f>
        <v>0</v>
      </c>
      <c r="U7" s="202">
        <f>'PP18'!$C231</f>
        <v>0</v>
      </c>
      <c r="V7" s="202">
        <f>'PP19'!$C231</f>
        <v>0</v>
      </c>
      <c r="W7" s="202">
        <f>'PP20'!$C231</f>
        <v>0</v>
      </c>
    </row>
    <row r="8" spans="2:23" ht="15.75" x14ac:dyDescent="0.3">
      <c r="B8" s="99" t="s">
        <v>88</v>
      </c>
      <c r="C8" s="138">
        <f t="shared" ref="C8" si="2">SUM(D8:W8)</f>
        <v>0</v>
      </c>
      <c r="D8" s="139">
        <f>Penvoerder!$C232</f>
        <v>0</v>
      </c>
      <c r="E8" s="202">
        <f>'PP2'!$C232</f>
        <v>0</v>
      </c>
      <c r="F8" s="202">
        <f>'PP3'!$C232</f>
        <v>0</v>
      </c>
      <c r="G8" s="202">
        <f>'PP4'!$C232</f>
        <v>0</v>
      </c>
      <c r="H8" s="202">
        <f>'PP5'!$C232</f>
        <v>0</v>
      </c>
      <c r="I8" s="202">
        <f>'PP6'!$C232</f>
        <v>0</v>
      </c>
      <c r="J8" s="202">
        <f>'PP7'!$C232</f>
        <v>0</v>
      </c>
      <c r="K8" s="202">
        <f>'PP8'!$C232</f>
        <v>0</v>
      </c>
      <c r="L8" s="202">
        <f>'PP9'!$C232</f>
        <v>0</v>
      </c>
      <c r="M8" s="202">
        <f>'PP10'!$C232</f>
        <v>0</v>
      </c>
      <c r="N8" s="202">
        <f>'PP11'!$C232</f>
        <v>0</v>
      </c>
      <c r="O8" s="202">
        <f>'PP12'!$C232</f>
        <v>0</v>
      </c>
      <c r="P8" s="202">
        <f>'PP13'!$C232</f>
        <v>0</v>
      </c>
      <c r="Q8" s="202">
        <f>'PP14'!$C232</f>
        <v>0</v>
      </c>
      <c r="R8" s="202">
        <f>'PP15'!$C232</f>
        <v>0</v>
      </c>
      <c r="S8" s="202">
        <f>'PP16'!$C232</f>
        <v>0</v>
      </c>
      <c r="T8" s="202">
        <f>'PP17'!$C232</f>
        <v>0</v>
      </c>
      <c r="U8" s="202">
        <f>'PP18'!$C232</f>
        <v>0</v>
      </c>
      <c r="V8" s="202">
        <f>'PP19'!$C232</f>
        <v>0</v>
      </c>
      <c r="W8" s="202">
        <f>'PP20'!$C232</f>
        <v>0</v>
      </c>
    </row>
    <row r="9" spans="2:23" ht="15.75" x14ac:dyDescent="0.3">
      <c r="B9" s="99" t="s">
        <v>89</v>
      </c>
      <c r="C9" s="138">
        <f t="shared" si="0"/>
        <v>0</v>
      </c>
      <c r="D9" s="139">
        <f>Penvoerder!$C233</f>
        <v>0</v>
      </c>
      <c r="E9" s="202">
        <f>'PP2'!$C233</f>
        <v>0</v>
      </c>
      <c r="F9" s="202">
        <f>'PP3'!$C233</f>
        <v>0</v>
      </c>
      <c r="G9" s="202">
        <f>'PP4'!$C233</f>
        <v>0</v>
      </c>
      <c r="H9" s="202">
        <f>'PP5'!$C233</f>
        <v>0</v>
      </c>
      <c r="I9" s="202">
        <f>'PP6'!$C233</f>
        <v>0</v>
      </c>
      <c r="J9" s="202">
        <f>'PP7'!$C233</f>
        <v>0</v>
      </c>
      <c r="K9" s="202">
        <f>'PP8'!$C233</f>
        <v>0</v>
      </c>
      <c r="L9" s="202">
        <f>'PP9'!$C233</f>
        <v>0</v>
      </c>
      <c r="M9" s="202">
        <f>'PP10'!$C233</f>
        <v>0</v>
      </c>
      <c r="N9" s="202">
        <f>'PP11'!$C233</f>
        <v>0</v>
      </c>
      <c r="O9" s="202">
        <f>'PP12'!$C233</f>
        <v>0</v>
      </c>
      <c r="P9" s="202">
        <f>'PP13'!$C233</f>
        <v>0</v>
      </c>
      <c r="Q9" s="202">
        <f>'PP14'!$C233</f>
        <v>0</v>
      </c>
      <c r="R9" s="202">
        <f>'PP15'!$C233</f>
        <v>0</v>
      </c>
      <c r="S9" s="202">
        <f>'PP16'!$C233</f>
        <v>0</v>
      </c>
      <c r="T9" s="202">
        <f>'PP17'!$C233</f>
        <v>0</v>
      </c>
      <c r="U9" s="202">
        <f>'PP18'!$C233</f>
        <v>0</v>
      </c>
      <c r="V9" s="202">
        <f>'PP19'!$C233</f>
        <v>0</v>
      </c>
      <c r="W9" s="202">
        <f>'PP20'!$C233</f>
        <v>0</v>
      </c>
    </row>
    <row r="10" spans="2:23" ht="15.75" x14ac:dyDescent="0.3">
      <c r="B10" s="99" t="s">
        <v>38</v>
      </c>
      <c r="C10" s="138">
        <f t="shared" si="0"/>
        <v>0</v>
      </c>
      <c r="D10" s="139">
        <f>Penvoerder!$C234</f>
        <v>0</v>
      </c>
      <c r="E10" s="202">
        <f>'PP2'!$C234</f>
        <v>0</v>
      </c>
      <c r="F10" s="202">
        <f>'PP3'!$C234</f>
        <v>0</v>
      </c>
      <c r="G10" s="202">
        <f>'PP4'!$C234</f>
        <v>0</v>
      </c>
      <c r="H10" s="202">
        <f>'PP5'!$C234</f>
        <v>0</v>
      </c>
      <c r="I10" s="202">
        <f>'PP6'!$C234</f>
        <v>0</v>
      </c>
      <c r="J10" s="202">
        <f>'PP7'!$C234</f>
        <v>0</v>
      </c>
      <c r="K10" s="202">
        <f>'PP8'!$C234</f>
        <v>0</v>
      </c>
      <c r="L10" s="202">
        <f>'PP9'!$C234</f>
        <v>0</v>
      </c>
      <c r="M10" s="202">
        <f>'PP10'!$C234</f>
        <v>0</v>
      </c>
      <c r="N10" s="202">
        <f>'PP11'!$C234</f>
        <v>0</v>
      </c>
      <c r="O10" s="202">
        <f>'PP12'!$C234</f>
        <v>0</v>
      </c>
      <c r="P10" s="202">
        <f>'PP13'!$C234</f>
        <v>0</v>
      </c>
      <c r="Q10" s="202">
        <f>'PP14'!$C234</f>
        <v>0</v>
      </c>
      <c r="R10" s="202">
        <f>'PP15'!$C234</f>
        <v>0</v>
      </c>
      <c r="S10" s="202">
        <f>'PP16'!$C234</f>
        <v>0</v>
      </c>
      <c r="T10" s="202">
        <f>'PP17'!$C234</f>
        <v>0</v>
      </c>
      <c r="U10" s="202">
        <f>'PP18'!$C234</f>
        <v>0</v>
      </c>
      <c r="V10" s="202">
        <f>'PP19'!$C234</f>
        <v>0</v>
      </c>
      <c r="W10" s="202">
        <f>'PP20'!$C234</f>
        <v>0</v>
      </c>
    </row>
    <row r="11" spans="2:23" ht="16.5" thickBot="1" x14ac:dyDescent="0.35">
      <c r="B11" s="100" t="s">
        <v>39</v>
      </c>
      <c r="C11" s="142">
        <f t="shared" si="0"/>
        <v>0</v>
      </c>
      <c r="D11" s="143">
        <f>Penvoerder!$C235</f>
        <v>0</v>
      </c>
      <c r="E11" s="203">
        <f>'PP2'!$C235</f>
        <v>0</v>
      </c>
      <c r="F11" s="203">
        <f>'PP3'!$C235</f>
        <v>0</v>
      </c>
      <c r="G11" s="203">
        <f>'PP4'!$C235</f>
        <v>0</v>
      </c>
      <c r="H11" s="203">
        <f>'PP5'!$C235</f>
        <v>0</v>
      </c>
      <c r="I11" s="203">
        <f>'PP6'!$C235</f>
        <v>0</v>
      </c>
      <c r="J11" s="203">
        <f>'PP7'!$C235</f>
        <v>0</v>
      </c>
      <c r="K11" s="203">
        <f>'PP8'!$C235</f>
        <v>0</v>
      </c>
      <c r="L11" s="203">
        <f>'PP9'!$C235</f>
        <v>0</v>
      </c>
      <c r="M11" s="203">
        <f>'PP10'!$C235</f>
        <v>0</v>
      </c>
      <c r="N11" s="203">
        <f>'PP11'!$C235</f>
        <v>0</v>
      </c>
      <c r="O11" s="203">
        <f>'PP12'!$C235</f>
        <v>0</v>
      </c>
      <c r="P11" s="203">
        <f>'PP13'!$C235</f>
        <v>0</v>
      </c>
      <c r="Q11" s="203">
        <f>'PP14'!$C235</f>
        <v>0</v>
      </c>
      <c r="R11" s="203">
        <f>'PP15'!$C235</f>
        <v>0</v>
      </c>
      <c r="S11" s="203">
        <f>'PP16'!$C235</f>
        <v>0</v>
      </c>
      <c r="T11" s="203">
        <f>'PP17'!$C235</f>
        <v>0</v>
      </c>
      <c r="U11" s="203">
        <f>'PP18'!$C235</f>
        <v>0</v>
      </c>
      <c r="V11" s="203">
        <f>'PP19'!$C235</f>
        <v>0</v>
      </c>
      <c r="W11" s="203">
        <f>'PP20'!$C235</f>
        <v>0</v>
      </c>
    </row>
    <row r="12" spans="2:23" ht="17.25" thickTop="1" thickBot="1" x14ac:dyDescent="0.35">
      <c r="B12" s="43" t="s">
        <v>1</v>
      </c>
      <c r="C12" s="144">
        <f t="shared" si="0"/>
        <v>0</v>
      </c>
      <c r="D12" s="144">
        <f t="shared" ref="D12:W12" si="3">SUM(D6:D11)</f>
        <v>0</v>
      </c>
      <c r="E12" s="144">
        <f t="shared" si="3"/>
        <v>0</v>
      </c>
      <c r="F12" s="144">
        <f t="shared" si="3"/>
        <v>0</v>
      </c>
      <c r="G12" s="144">
        <f t="shared" si="3"/>
        <v>0</v>
      </c>
      <c r="H12" s="144">
        <f t="shared" si="3"/>
        <v>0</v>
      </c>
      <c r="I12" s="144">
        <f t="shared" si="3"/>
        <v>0</v>
      </c>
      <c r="J12" s="144">
        <f t="shared" si="3"/>
        <v>0</v>
      </c>
      <c r="K12" s="144">
        <f t="shared" si="3"/>
        <v>0</v>
      </c>
      <c r="L12" s="144">
        <f t="shared" si="3"/>
        <v>0</v>
      </c>
      <c r="M12" s="144">
        <f t="shared" si="3"/>
        <v>0</v>
      </c>
      <c r="N12" s="144">
        <f t="shared" si="3"/>
        <v>0</v>
      </c>
      <c r="O12" s="144">
        <f t="shared" si="3"/>
        <v>0</v>
      </c>
      <c r="P12" s="144">
        <f t="shared" si="3"/>
        <v>0</v>
      </c>
      <c r="Q12" s="144">
        <f t="shared" si="3"/>
        <v>0</v>
      </c>
      <c r="R12" s="144">
        <f t="shared" si="3"/>
        <v>0</v>
      </c>
      <c r="S12" s="144">
        <f t="shared" si="3"/>
        <v>0</v>
      </c>
      <c r="T12" s="144">
        <f t="shared" si="3"/>
        <v>0</v>
      </c>
      <c r="U12" s="144">
        <f t="shared" si="3"/>
        <v>0</v>
      </c>
      <c r="V12" s="144">
        <f t="shared" si="3"/>
        <v>0</v>
      </c>
      <c r="W12" s="144">
        <f t="shared" si="3"/>
        <v>0</v>
      </c>
    </row>
    <row r="13" spans="2:23" ht="17.25" thickTop="1" thickBot="1" x14ac:dyDescent="0.35">
      <c r="B13" s="101" t="s">
        <v>0</v>
      </c>
      <c r="C13" s="146">
        <f>SUM(D13:W13)</f>
        <v>0</v>
      </c>
      <c r="D13" s="147">
        <f>Penvoerder!$D$27</f>
        <v>0</v>
      </c>
      <c r="E13" s="148">
        <f>'PP2'!$D$27</f>
        <v>0</v>
      </c>
      <c r="F13" s="148">
        <f>'PP3'!$D$27</f>
        <v>0</v>
      </c>
      <c r="G13" s="148">
        <f>'PP4'!$D$27</f>
        <v>0</v>
      </c>
      <c r="H13" s="148">
        <f>'PP5'!$D$27</f>
        <v>0</v>
      </c>
      <c r="I13" s="148">
        <f>'PP6'!$D$27</f>
        <v>0</v>
      </c>
      <c r="J13" s="148">
        <f>'PP7'!$D$27</f>
        <v>0</v>
      </c>
      <c r="K13" s="148">
        <f>'PP8'!$D$27</f>
        <v>0</v>
      </c>
      <c r="L13" s="148">
        <f>'PP9'!$D$27</f>
        <v>0</v>
      </c>
      <c r="M13" s="148">
        <f>'PP10'!$D$27</f>
        <v>0</v>
      </c>
      <c r="N13" s="148">
        <f>'PP11'!$D$27</f>
        <v>0</v>
      </c>
      <c r="O13" s="148">
        <f>'PP12'!$D$27</f>
        <v>0</v>
      </c>
      <c r="P13" s="148">
        <f>'PP13'!$D$27</f>
        <v>0</v>
      </c>
      <c r="Q13" s="148">
        <f>'PP14'!$D$27</f>
        <v>0</v>
      </c>
      <c r="R13" s="148">
        <f>'PP15'!$D$27</f>
        <v>0</v>
      </c>
      <c r="S13" s="148">
        <f>'PP16'!$D$27</f>
        <v>0</v>
      </c>
      <c r="T13" s="148">
        <f>'PP17'!$D$27</f>
        <v>0</v>
      </c>
      <c r="U13" s="148">
        <f>'PP18'!$D$27</f>
        <v>0</v>
      </c>
      <c r="V13" s="148">
        <f>'PP19'!$D$27</f>
        <v>0</v>
      </c>
      <c r="W13" s="148">
        <f>'PP20'!$D$27</f>
        <v>0</v>
      </c>
    </row>
    <row r="14" spans="2:23" ht="17.25" thickTop="1" thickBot="1" x14ac:dyDescent="0.35">
      <c r="B14" s="43" t="s">
        <v>40</v>
      </c>
      <c r="C14" s="144" t="str">
        <f>IF(ROUND(C12,2)-ROUND(C13,2)=0,"JA",C12-C13)</f>
        <v>JA</v>
      </c>
      <c r="D14" s="144" t="str">
        <f>IF(ROUND(D12,2)-ROUND(D13,2)=0,"JA",D12-D13)</f>
        <v>JA</v>
      </c>
      <c r="E14" s="144" t="str">
        <f t="shared" ref="E14:W14" si="4">IF(ROUND(E12,2)-ROUND(E13,2)=0,"JA",E12-E13)</f>
        <v>JA</v>
      </c>
      <c r="F14" s="144" t="str">
        <f t="shared" si="4"/>
        <v>JA</v>
      </c>
      <c r="G14" s="144" t="str">
        <f t="shared" si="4"/>
        <v>JA</v>
      </c>
      <c r="H14" s="144" t="str">
        <f t="shared" si="4"/>
        <v>JA</v>
      </c>
      <c r="I14" s="144" t="str">
        <f t="shared" si="4"/>
        <v>JA</v>
      </c>
      <c r="J14" s="144" t="str">
        <f t="shared" si="4"/>
        <v>JA</v>
      </c>
      <c r="K14" s="144" t="str">
        <f t="shared" si="4"/>
        <v>JA</v>
      </c>
      <c r="L14" s="144" t="str">
        <f>IF(ROUND(L12,2)-ROUND(L13,2)=0,"JA",L12-L13)</f>
        <v>JA</v>
      </c>
      <c r="M14" s="144" t="str">
        <f t="shared" si="4"/>
        <v>JA</v>
      </c>
      <c r="N14" s="144" t="str">
        <f t="shared" si="4"/>
        <v>JA</v>
      </c>
      <c r="O14" s="144" t="str">
        <f t="shared" si="4"/>
        <v>JA</v>
      </c>
      <c r="P14" s="144" t="str">
        <f t="shared" si="4"/>
        <v>JA</v>
      </c>
      <c r="Q14" s="144" t="str">
        <f t="shared" si="4"/>
        <v>JA</v>
      </c>
      <c r="R14" s="144" t="str">
        <f t="shared" si="4"/>
        <v>JA</v>
      </c>
      <c r="S14" s="144" t="str">
        <f t="shared" si="4"/>
        <v>JA</v>
      </c>
      <c r="T14" s="144" t="str">
        <f t="shared" si="4"/>
        <v>JA</v>
      </c>
      <c r="U14" s="144" t="str">
        <f t="shared" si="4"/>
        <v>JA</v>
      </c>
      <c r="V14" s="144" t="str">
        <f t="shared" si="4"/>
        <v>JA</v>
      </c>
      <c r="W14" s="144"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sheetProtection sheet="1" objects="1" scenarios="1"/>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s">
        <v>186</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112:G112"/>
    <mergeCell ref="B184:I184"/>
    <mergeCell ref="B78:G78"/>
    <mergeCell ref="B207:I207"/>
    <mergeCell ref="B227:I227"/>
    <mergeCell ref="B169:I169"/>
    <mergeCell ref="B224:H224"/>
    <mergeCell ref="B145:I145"/>
    <mergeCell ref="B129:I129"/>
    <mergeCell ref="C2:E2"/>
    <mergeCell ref="B95:G95"/>
    <mergeCell ref="B14:H14"/>
    <mergeCell ref="C29:H29"/>
    <mergeCell ref="C6:D6"/>
    <mergeCell ref="B11:I11"/>
    <mergeCell ref="B31:H31"/>
    <mergeCell ref="B56:G56"/>
    <mergeCell ref="B34:G34"/>
  </mergeCells>
  <phoneticPr fontId="10" type="noConversion"/>
  <conditionalFormatting sqref="A12:I33 A34:B34 H34:I34 A35:I35 A36:K52 A53:I55 A58:J74 A80:F91 A126:I183 A209:F220">
    <cfRule type="expression" dxfId="459"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58" priority="25" stopIfTrue="1">
      <formula>$A$16=0</formula>
    </cfRule>
  </conditionalFormatting>
  <conditionalFormatting sqref="B29:C29">
    <cfRule type="expression" dxfId="457" priority="150">
      <formula>LEFT($C$29,3)="Let"</formula>
    </cfRule>
  </conditionalFormatting>
  <conditionalFormatting sqref="B33:C33 B36:G52">
    <cfRule type="expression" dxfId="456" priority="109">
      <formula>$A$33="nvt"</formula>
    </cfRule>
  </conditionalFormatting>
  <conditionalFormatting sqref="B55:C55 B58:G74">
    <cfRule type="expression" dxfId="455" priority="110">
      <formula>$A$55="nvt"</formula>
    </cfRule>
  </conditionalFormatting>
  <conditionalFormatting sqref="B94:C94 B97:E108">
    <cfRule type="expression" dxfId="454" priority="105">
      <formula>$A$94="nvt"</formula>
    </cfRule>
  </conditionalFormatting>
  <conditionalFormatting sqref="B111:C111 B114:E125">
    <cfRule type="expression" dxfId="453" priority="14">
      <formula>$A$111="nvt"</formula>
    </cfRule>
  </conditionalFormatting>
  <conditionalFormatting sqref="B128:C128">
    <cfRule type="expression" dxfId="452" priority="103">
      <formula>$A$128="nvt"</formula>
    </cfRule>
  </conditionalFormatting>
  <conditionalFormatting sqref="B144:C144">
    <cfRule type="expression" dxfId="451" priority="101">
      <formula>$A$144="nvt"</formula>
    </cfRule>
  </conditionalFormatting>
  <conditionalFormatting sqref="B168:C168">
    <cfRule type="expression" dxfId="450" priority="99">
      <formula>$A$168="nvt"</formula>
    </cfRule>
  </conditionalFormatting>
  <conditionalFormatting sqref="B17:D26">
    <cfRule type="expression" dxfId="449" priority="115">
      <formula>$A17=0</formula>
    </cfRule>
  </conditionalFormatting>
  <conditionalFormatting sqref="B77:D77 B80:C91">
    <cfRule type="expression" dxfId="448" priority="107">
      <formula>$A$77="nvt"</formula>
    </cfRule>
  </conditionalFormatting>
  <conditionalFormatting sqref="B206:D206 B209:C220">
    <cfRule type="expression" dxfId="447" priority="93">
      <formula>$A$206="nvt"</formula>
    </cfRule>
  </conditionalFormatting>
  <conditionalFormatting sqref="B186:F203 B183:C183">
    <cfRule type="expression" dxfId="446" priority="95">
      <formula>$A$183="nvt"</formula>
    </cfRule>
  </conditionalFormatting>
  <conditionalFormatting sqref="B131:I141">
    <cfRule type="expression" dxfId="445" priority="26">
      <formula>$A$128="nvt"</formula>
    </cfRule>
  </conditionalFormatting>
  <conditionalFormatting sqref="B147:I165">
    <cfRule type="expression" dxfId="444" priority="24">
      <formula>$A$144="nvt"</formula>
    </cfRule>
  </conditionalFormatting>
  <conditionalFormatting sqref="B171:I180">
    <cfRule type="expression" dxfId="443" priority="123">
      <formula>$A$168="nvt"</formula>
    </cfRule>
  </conditionalFormatting>
  <conditionalFormatting sqref="C240">
    <cfRule type="cellIs" dxfId="442" priority="114" operator="notEqual">
      <formula>"JA"</formula>
    </cfRule>
  </conditionalFormatting>
  <conditionalFormatting sqref="D236">
    <cfRule type="expression" dxfId="441" priority="30">
      <formula>C240&lt;&gt;"JA"</formula>
    </cfRule>
  </conditionalFormatting>
  <conditionalFormatting sqref="G186:G203">
    <cfRule type="expression" dxfId="440" priority="13">
      <formula>$A$183="nvt"</formula>
    </cfRule>
  </conditionalFormatting>
  <conditionalFormatting sqref="H186:I202">
    <cfRule type="expression" dxfId="439" priority="3">
      <formula>$A$144="nvt"</formula>
    </cfRule>
  </conditionalFormatting>
  <conditionalFormatting sqref="H203:I203">
    <cfRule type="expression" dxfId="438" priority="11">
      <formula>$A$183="nvt"</formula>
    </cfRule>
  </conditionalFormatting>
  <conditionalFormatting sqref="I186:J202">
    <cfRule type="expression" dxfId="437"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43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35" priority="9" stopIfTrue="1">
      <formula>$A$16=0</formula>
    </cfRule>
  </conditionalFormatting>
  <conditionalFormatting sqref="B29:C29">
    <cfRule type="expression" dxfId="434" priority="24">
      <formula>LEFT($C$29,3)="Let"</formula>
    </cfRule>
  </conditionalFormatting>
  <conditionalFormatting sqref="B33:C33 B36:G52">
    <cfRule type="expression" dxfId="433" priority="19">
      <formula>$A$33="nvt"</formula>
    </cfRule>
  </conditionalFormatting>
  <conditionalFormatting sqref="B55:C55 B58:G74">
    <cfRule type="expression" dxfId="432" priority="20">
      <formula>$A$55="nvt"</formula>
    </cfRule>
  </conditionalFormatting>
  <conditionalFormatting sqref="B94:C94 B97:E108">
    <cfRule type="expression" dxfId="431" priority="17">
      <formula>$A$94="nvt"</formula>
    </cfRule>
  </conditionalFormatting>
  <conditionalFormatting sqref="B111:C111 B114:E125">
    <cfRule type="expression" dxfId="430" priority="5">
      <formula>$A$111="nvt"</formula>
    </cfRule>
  </conditionalFormatting>
  <conditionalFormatting sqref="B128:C128">
    <cfRule type="expression" dxfId="429" priority="16">
      <formula>$A$128="nvt"</formula>
    </cfRule>
  </conditionalFormatting>
  <conditionalFormatting sqref="B144:C144">
    <cfRule type="expression" dxfId="428" priority="15">
      <formula>$A$144="nvt"</formula>
    </cfRule>
  </conditionalFormatting>
  <conditionalFormatting sqref="B168:C168">
    <cfRule type="expression" dxfId="427" priority="14">
      <formula>$A$168="nvt"</formula>
    </cfRule>
  </conditionalFormatting>
  <conditionalFormatting sqref="B17:D26">
    <cfRule type="expression" dxfId="426" priority="22">
      <formula>$A17=0</formula>
    </cfRule>
  </conditionalFormatting>
  <conditionalFormatting sqref="B77:D77 B80:C91">
    <cfRule type="expression" dxfId="425" priority="18">
      <formula>$A$77="nvt"</formula>
    </cfRule>
  </conditionalFormatting>
  <conditionalFormatting sqref="B206:D206 B209:C220">
    <cfRule type="expression" dxfId="424" priority="12">
      <formula>$A$206="nvt"</formula>
    </cfRule>
  </conditionalFormatting>
  <conditionalFormatting sqref="B186:F203 B183:C183">
    <cfRule type="expression" dxfId="423" priority="13">
      <formula>$A$183="nvt"</formula>
    </cfRule>
  </conditionalFormatting>
  <conditionalFormatting sqref="B131:I141">
    <cfRule type="expression" dxfId="422" priority="10">
      <formula>$A$128="nvt"</formula>
    </cfRule>
  </conditionalFormatting>
  <conditionalFormatting sqref="B147:I165">
    <cfRule type="expression" dxfId="421" priority="8">
      <formula>$A$144="nvt"</formula>
    </cfRule>
  </conditionalFormatting>
  <conditionalFormatting sqref="B171:I180">
    <cfRule type="expression" dxfId="420" priority="23">
      <formula>$A$168="nvt"</formula>
    </cfRule>
  </conditionalFormatting>
  <conditionalFormatting sqref="C240">
    <cfRule type="cellIs" dxfId="419" priority="21" operator="notEqual">
      <formula>"JA"</formula>
    </cfRule>
  </conditionalFormatting>
  <conditionalFormatting sqref="D236">
    <cfRule type="expression" dxfId="418" priority="11">
      <formula>C240&lt;&gt;"JA"</formula>
    </cfRule>
  </conditionalFormatting>
  <conditionalFormatting sqref="G186:G203">
    <cfRule type="expression" dxfId="417" priority="4">
      <formula>$A$183="nvt"</formula>
    </cfRule>
  </conditionalFormatting>
  <conditionalFormatting sqref="H186:I202">
    <cfRule type="expression" dxfId="416" priority="2">
      <formula>$A$144="nvt"</formula>
    </cfRule>
  </conditionalFormatting>
  <conditionalFormatting sqref="H203:I203">
    <cfRule type="expression" dxfId="415" priority="3">
      <formula>$A$183="nvt"</formula>
    </cfRule>
  </conditionalFormatting>
  <conditionalFormatting sqref="I186:J202">
    <cfRule type="expression" dxfId="414"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41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12" priority="9" stopIfTrue="1">
      <formula>$A$16=0</formula>
    </cfRule>
  </conditionalFormatting>
  <conditionalFormatting sqref="B29:C29">
    <cfRule type="expression" dxfId="411" priority="24">
      <formula>LEFT($C$29,3)="Let"</formula>
    </cfRule>
  </conditionalFormatting>
  <conditionalFormatting sqref="B33:C33 B36:G52">
    <cfRule type="expression" dxfId="410" priority="19">
      <formula>$A$33="nvt"</formula>
    </cfRule>
  </conditionalFormatting>
  <conditionalFormatting sqref="B55:C55 B58:G74">
    <cfRule type="expression" dxfId="409" priority="20">
      <formula>$A$55="nvt"</formula>
    </cfRule>
  </conditionalFormatting>
  <conditionalFormatting sqref="B94:C94 B97:E108">
    <cfRule type="expression" dxfId="408" priority="17">
      <formula>$A$94="nvt"</formula>
    </cfRule>
  </conditionalFormatting>
  <conditionalFormatting sqref="B111:C111 B114:E125">
    <cfRule type="expression" dxfId="407" priority="5">
      <formula>$A$111="nvt"</formula>
    </cfRule>
  </conditionalFormatting>
  <conditionalFormatting sqref="B128:C128">
    <cfRule type="expression" dxfId="406" priority="16">
      <formula>$A$128="nvt"</formula>
    </cfRule>
  </conditionalFormatting>
  <conditionalFormatting sqref="B144:C144">
    <cfRule type="expression" dxfId="405" priority="15">
      <formula>$A$144="nvt"</formula>
    </cfRule>
  </conditionalFormatting>
  <conditionalFormatting sqref="B168:C168">
    <cfRule type="expression" dxfId="404" priority="14">
      <formula>$A$168="nvt"</formula>
    </cfRule>
  </conditionalFormatting>
  <conditionalFormatting sqref="B17:D26">
    <cfRule type="expression" dxfId="403" priority="22">
      <formula>$A17=0</formula>
    </cfRule>
  </conditionalFormatting>
  <conditionalFormatting sqref="B77:D77 B80:C91">
    <cfRule type="expression" dxfId="402" priority="18">
      <formula>$A$77="nvt"</formula>
    </cfRule>
  </conditionalFormatting>
  <conditionalFormatting sqref="B206:D206 B209:C220">
    <cfRule type="expression" dxfId="401" priority="12">
      <formula>$A$206="nvt"</formula>
    </cfRule>
  </conditionalFormatting>
  <conditionalFormatting sqref="B186:F203 B183:C183">
    <cfRule type="expression" dxfId="400" priority="13">
      <formula>$A$183="nvt"</formula>
    </cfRule>
  </conditionalFormatting>
  <conditionalFormatting sqref="B131:I141">
    <cfRule type="expression" dxfId="399" priority="10">
      <formula>$A$128="nvt"</formula>
    </cfRule>
  </conditionalFormatting>
  <conditionalFormatting sqref="B147:I165">
    <cfRule type="expression" dxfId="398" priority="8">
      <formula>$A$144="nvt"</formula>
    </cfRule>
  </conditionalFormatting>
  <conditionalFormatting sqref="B171:I180">
    <cfRule type="expression" dxfId="397" priority="23">
      <formula>$A$168="nvt"</formula>
    </cfRule>
  </conditionalFormatting>
  <conditionalFormatting sqref="C240">
    <cfRule type="cellIs" dxfId="396" priority="21" operator="notEqual">
      <formula>"JA"</formula>
    </cfRule>
  </conditionalFormatting>
  <conditionalFormatting sqref="D236">
    <cfRule type="expression" dxfId="395" priority="11">
      <formula>C240&lt;&gt;"JA"</formula>
    </cfRule>
  </conditionalFormatting>
  <conditionalFormatting sqref="G186:G203">
    <cfRule type="expression" dxfId="394" priority="4">
      <formula>$A$183="nvt"</formula>
    </cfRule>
  </conditionalFormatting>
  <conditionalFormatting sqref="H186:I202">
    <cfRule type="expression" dxfId="393" priority="2">
      <formula>$A$144="nvt"</formula>
    </cfRule>
  </conditionalFormatting>
  <conditionalFormatting sqref="H203:I203">
    <cfRule type="expression" dxfId="392" priority="3">
      <formula>$A$183="nvt"</formula>
    </cfRule>
  </conditionalFormatting>
  <conditionalFormatting sqref="I186:J202">
    <cfRule type="expression" dxfId="391"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9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89" priority="9" stopIfTrue="1">
      <formula>$A$16=0</formula>
    </cfRule>
  </conditionalFormatting>
  <conditionalFormatting sqref="B29:C29">
    <cfRule type="expression" dxfId="388" priority="24">
      <formula>LEFT($C$29,3)="Let"</formula>
    </cfRule>
  </conditionalFormatting>
  <conditionalFormatting sqref="B33:C33 B36:G52">
    <cfRule type="expression" dxfId="387" priority="19">
      <formula>$A$33="nvt"</formula>
    </cfRule>
  </conditionalFormatting>
  <conditionalFormatting sqref="B55:C55 B58:G74">
    <cfRule type="expression" dxfId="386" priority="20">
      <formula>$A$55="nvt"</formula>
    </cfRule>
  </conditionalFormatting>
  <conditionalFormatting sqref="B94:C94 B97:E108">
    <cfRule type="expression" dxfId="385" priority="17">
      <formula>$A$94="nvt"</formula>
    </cfRule>
  </conditionalFormatting>
  <conditionalFormatting sqref="B111:C111 B114:E125">
    <cfRule type="expression" dxfId="384" priority="5">
      <formula>$A$111="nvt"</formula>
    </cfRule>
  </conditionalFormatting>
  <conditionalFormatting sqref="B128:C128">
    <cfRule type="expression" dxfId="383" priority="16">
      <formula>$A$128="nvt"</formula>
    </cfRule>
  </conditionalFormatting>
  <conditionalFormatting sqref="B144:C144">
    <cfRule type="expression" dxfId="382" priority="15">
      <formula>$A$144="nvt"</formula>
    </cfRule>
  </conditionalFormatting>
  <conditionalFormatting sqref="B168:C168">
    <cfRule type="expression" dxfId="381" priority="14">
      <formula>$A$168="nvt"</formula>
    </cfRule>
  </conditionalFormatting>
  <conditionalFormatting sqref="B17:D26">
    <cfRule type="expression" dxfId="380" priority="22">
      <formula>$A17=0</formula>
    </cfRule>
  </conditionalFormatting>
  <conditionalFormatting sqref="B77:D77 B80:C91">
    <cfRule type="expression" dxfId="379" priority="18">
      <formula>$A$77="nvt"</formula>
    </cfRule>
  </conditionalFormatting>
  <conditionalFormatting sqref="B206:D206 B209:C220">
    <cfRule type="expression" dxfId="378" priority="12">
      <formula>$A$206="nvt"</formula>
    </cfRule>
  </conditionalFormatting>
  <conditionalFormatting sqref="B186:F203 B183:C183">
    <cfRule type="expression" dxfId="377" priority="13">
      <formula>$A$183="nvt"</formula>
    </cfRule>
  </conditionalFormatting>
  <conditionalFormatting sqref="B131:I141">
    <cfRule type="expression" dxfId="376" priority="10">
      <formula>$A$128="nvt"</formula>
    </cfRule>
  </conditionalFormatting>
  <conditionalFormatting sqref="B147:I165">
    <cfRule type="expression" dxfId="375" priority="8">
      <formula>$A$144="nvt"</formula>
    </cfRule>
  </conditionalFormatting>
  <conditionalFormatting sqref="B171:I180">
    <cfRule type="expression" dxfId="374" priority="23">
      <formula>$A$168="nvt"</formula>
    </cfRule>
  </conditionalFormatting>
  <conditionalFormatting sqref="C240">
    <cfRule type="cellIs" dxfId="373" priority="21" operator="notEqual">
      <formula>"JA"</formula>
    </cfRule>
  </conditionalFormatting>
  <conditionalFormatting sqref="D236">
    <cfRule type="expression" dxfId="372" priority="11">
      <formula>C240&lt;&gt;"JA"</formula>
    </cfRule>
  </conditionalFormatting>
  <conditionalFormatting sqref="G186:G203">
    <cfRule type="expression" dxfId="371" priority="4">
      <formula>$A$183="nvt"</formula>
    </cfRule>
  </conditionalFormatting>
  <conditionalFormatting sqref="H186:I202">
    <cfRule type="expression" dxfId="370" priority="2">
      <formula>$A$144="nvt"</formula>
    </cfRule>
  </conditionalFormatting>
  <conditionalFormatting sqref="H203:I203">
    <cfRule type="expression" dxfId="369" priority="3">
      <formula>$A$183="nvt"</formula>
    </cfRule>
  </conditionalFormatting>
  <conditionalFormatting sqref="I186:J202">
    <cfRule type="expression" dxfId="368"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44"/>
      <c r="D2" s="244"/>
      <c r="E2" s="24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8"/>
      <c r="D6" s="24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9"/>
      <c r="D11" s="249"/>
      <c r="E11" s="249"/>
      <c r="F11" s="249"/>
      <c r="G11" s="249"/>
      <c r="H11" s="249"/>
      <c r="I11" s="24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6" t="s">
        <v>102</v>
      </c>
      <c r="C14" s="246"/>
      <c r="D14" s="246"/>
      <c r="E14" s="246"/>
      <c r="F14" s="246"/>
      <c r="G14" s="246"/>
      <c r="H14" s="246"/>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4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4"/>
    </row>
    <row r="30" spans="1:12" ht="13.5" customHeight="1" thickTop="1" x14ac:dyDescent="0.25">
      <c r="B30" s="32"/>
      <c r="C30" s="32"/>
      <c r="D30" s="32"/>
      <c r="E30" s="32"/>
      <c r="F30" s="32"/>
      <c r="G30" s="32"/>
      <c r="H30" s="32"/>
    </row>
    <row r="31" spans="1:12" ht="25.5" customHeight="1" x14ac:dyDescent="0.25">
      <c r="B31" s="250" t="s">
        <v>86</v>
      </c>
      <c r="C31" s="250"/>
      <c r="D31" s="250"/>
      <c r="E31" s="250"/>
      <c r="F31" s="250"/>
      <c r="G31" s="250"/>
      <c r="H31" s="250"/>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5" t="str">
        <f>IF(A33="nvt",VLOOKUP(A33,Alle_Kostensoorten[],2,FALSE),VLOOKUP(B33,Alle_Kostensoorten[],2,FALSE))</f>
        <v>Toelichting: Zie voor berekening tabblad 'Instructie'</v>
      </c>
      <c r="C34" s="245"/>
      <c r="D34" s="245"/>
      <c r="E34" s="245"/>
      <c r="F34" s="245"/>
      <c r="G34" s="245"/>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5" t="str">
        <f>IF(A55="nvt",VLOOKUP(A55,Alle_Kostensoorten[],2,FALSE),VLOOKUP(B55,Alle_Kostensoorten[],2,FALSE))</f>
        <v>Toelichting: Zie voor berekening tabblad 'Instructie'</v>
      </c>
      <c r="C56" s="245"/>
      <c r="D56" s="245"/>
      <c r="E56" s="245"/>
      <c r="F56" s="245"/>
      <c r="G56" s="245"/>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5" t="e">
        <f>IF(A77=1,VLOOKUP(B77,Alle_Kostensoorten[],2,FALSE),VLOOKUP(A77,Alle_Kostensoorten[],2,FALSE))</f>
        <v>#N/A</v>
      </c>
      <c r="C78" s="245"/>
      <c r="D78" s="245"/>
      <c r="E78" s="245"/>
      <c r="F78" s="245"/>
      <c r="G78" s="245"/>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5" t="e">
        <f>IF(A94=1,VLOOKUP(B94,Alle_Kostensoorten[],2,FALSE),VLOOKUP(A94,Alle_Kostensoorten[],2,FALSE))</f>
        <v>#N/A</v>
      </c>
      <c r="C95" s="245"/>
      <c r="D95" s="245"/>
      <c r="E95" s="245"/>
      <c r="F95" s="245"/>
      <c r="G95" s="245"/>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5" t="e">
        <f>IF(A111=1,VLOOKUP(B111,Alle_Kostensoorten[],2,FALSE),VLOOKUP(A111,Alle_Kostensoorten[],2,FALSE))</f>
        <v>#N/A</v>
      </c>
      <c r="C112" s="245"/>
      <c r="D112" s="245"/>
      <c r="E112" s="245"/>
      <c r="F112" s="245"/>
      <c r="G112" s="245"/>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5" t="e">
        <f>IF(A128=1,VLOOKUP(B128,Alle_Kostensoorten[],2,FALSE),VLOOKUP(A128,Alle_Kostensoorten[],2,FALSE))</f>
        <v>#N/A</v>
      </c>
      <c r="C129" s="245"/>
      <c r="D129" s="245"/>
      <c r="E129" s="245"/>
      <c r="F129" s="245"/>
      <c r="G129" s="245"/>
      <c r="H129" s="245"/>
      <c r="I129" s="245"/>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52" t="e">
        <f>IF(A144=1,VLOOKUP(B144,Alle_Kostensoorten[],2,FALSE),VLOOKUP(A144,Alle_Kostensoorten[],2,FALSE))</f>
        <v>#N/A</v>
      </c>
      <c r="C145" s="252"/>
      <c r="D145" s="252"/>
      <c r="E145" s="252"/>
      <c r="F145" s="252"/>
      <c r="G145" s="252"/>
      <c r="H145" s="252"/>
      <c r="I145" s="252"/>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5" t="e">
        <f>IF(A168=1,VLOOKUP(B168,Alle_Kostensoorten[],2,FALSE),VLOOKUP(A168,Alle_Kostensoorten[],2,FALSE))</f>
        <v>#N/A</v>
      </c>
      <c r="C169" s="245"/>
      <c r="D169" s="245"/>
      <c r="E169" s="245"/>
      <c r="F169" s="245"/>
      <c r="G169" s="245"/>
      <c r="H169" s="245"/>
      <c r="I169" s="245"/>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0" t="s">
        <v>45</v>
      </c>
      <c r="C224" s="250"/>
      <c r="D224" s="250"/>
      <c r="E224" s="250"/>
      <c r="F224" s="250"/>
      <c r="G224" s="250"/>
      <c r="H224" s="25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51" t="s">
        <v>105</v>
      </c>
      <c r="C227" s="251"/>
      <c r="D227" s="251"/>
      <c r="E227" s="251"/>
      <c r="F227" s="251"/>
      <c r="G227" s="251"/>
      <c r="H227" s="251"/>
      <c r="I227" s="251"/>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6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66" priority="9" stopIfTrue="1">
      <formula>$A$16=0</formula>
    </cfRule>
  </conditionalFormatting>
  <conditionalFormatting sqref="B29:C29">
    <cfRule type="expression" dxfId="365" priority="24">
      <formula>LEFT($C$29,3)="Let"</formula>
    </cfRule>
  </conditionalFormatting>
  <conditionalFormatting sqref="B33:C33 B36:G52">
    <cfRule type="expression" dxfId="364" priority="19">
      <formula>$A$33="nvt"</formula>
    </cfRule>
  </conditionalFormatting>
  <conditionalFormatting sqref="B55:C55 B58:G74">
    <cfRule type="expression" dxfId="363" priority="20">
      <formula>$A$55="nvt"</formula>
    </cfRule>
  </conditionalFormatting>
  <conditionalFormatting sqref="B94:C94 B97:E108">
    <cfRule type="expression" dxfId="362" priority="17">
      <formula>$A$94="nvt"</formula>
    </cfRule>
  </conditionalFormatting>
  <conditionalFormatting sqref="B111:C111 B114:E125">
    <cfRule type="expression" dxfId="361" priority="5">
      <formula>$A$111="nvt"</formula>
    </cfRule>
  </conditionalFormatting>
  <conditionalFormatting sqref="B128:C128">
    <cfRule type="expression" dxfId="360" priority="16">
      <formula>$A$128="nvt"</formula>
    </cfRule>
  </conditionalFormatting>
  <conditionalFormatting sqref="B144:C144">
    <cfRule type="expression" dxfId="359" priority="15">
      <formula>$A$144="nvt"</formula>
    </cfRule>
  </conditionalFormatting>
  <conditionalFormatting sqref="B168:C168">
    <cfRule type="expression" dxfId="358" priority="14">
      <formula>$A$168="nvt"</formula>
    </cfRule>
  </conditionalFormatting>
  <conditionalFormatting sqref="B17:D26">
    <cfRule type="expression" dxfId="357" priority="22">
      <formula>$A17=0</formula>
    </cfRule>
  </conditionalFormatting>
  <conditionalFormatting sqref="B77:D77 B80:C91">
    <cfRule type="expression" dxfId="356" priority="18">
      <formula>$A$77="nvt"</formula>
    </cfRule>
  </conditionalFormatting>
  <conditionalFormatting sqref="B206:D206 B209:C220">
    <cfRule type="expression" dxfId="355" priority="12">
      <formula>$A$206="nvt"</formula>
    </cfRule>
  </conditionalFormatting>
  <conditionalFormatting sqref="B186:F203 B183:C183">
    <cfRule type="expression" dxfId="354" priority="13">
      <formula>$A$183="nvt"</formula>
    </cfRule>
  </conditionalFormatting>
  <conditionalFormatting sqref="B131:I141">
    <cfRule type="expression" dxfId="353" priority="10">
      <formula>$A$128="nvt"</formula>
    </cfRule>
  </conditionalFormatting>
  <conditionalFormatting sqref="B147:I165">
    <cfRule type="expression" dxfId="352" priority="8">
      <formula>$A$144="nvt"</formula>
    </cfRule>
  </conditionalFormatting>
  <conditionalFormatting sqref="B171:I180">
    <cfRule type="expression" dxfId="351" priority="23">
      <formula>$A$168="nvt"</formula>
    </cfRule>
  </conditionalFormatting>
  <conditionalFormatting sqref="C240">
    <cfRule type="cellIs" dxfId="350" priority="21" operator="notEqual">
      <formula>"JA"</formula>
    </cfRule>
  </conditionalFormatting>
  <conditionalFormatting sqref="D236">
    <cfRule type="expression" dxfId="349" priority="11">
      <formula>C240&lt;&gt;"JA"</formula>
    </cfRule>
  </conditionalFormatting>
  <conditionalFormatting sqref="G186:G203">
    <cfRule type="expression" dxfId="348" priority="4">
      <formula>$A$183="nvt"</formula>
    </cfRule>
  </conditionalFormatting>
  <conditionalFormatting sqref="H186:I202">
    <cfRule type="expression" dxfId="347" priority="2">
      <formula>$A$144="nvt"</formula>
    </cfRule>
  </conditionalFormatting>
  <conditionalFormatting sqref="H203:I203">
    <cfRule type="expression" dxfId="346" priority="3">
      <formula>$A$183="nvt"</formula>
    </cfRule>
  </conditionalFormatting>
  <conditionalFormatting sqref="I186:J202">
    <cfRule type="expression" dxfId="345"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0C3AEB-C665-4428-98DC-638D2733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174DC-A26B-46FB-AB54-B7A1CD1D4E01}">
  <ds:schemaRefs>
    <ds:schemaRef ds:uri="Microsoft.SharePoint.Taxonomy.ContentTypeSync"/>
  </ds:schemaRefs>
</ds:datastoreItem>
</file>

<file path=customXml/itemProps3.xml><?xml version="1.0" encoding="utf-8"?>
<ds:datastoreItem xmlns:ds="http://schemas.openxmlformats.org/officeDocument/2006/customXml" ds:itemID="{8492516F-D92D-475B-8CF2-F93157A630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Jos Naber | SNN</cp:lastModifiedBy>
  <cp:lastPrinted>2022-04-22T09:04:56Z</cp:lastPrinted>
  <dcterms:created xsi:type="dcterms:W3CDTF">2022-02-11T09:50:58Z</dcterms:created>
  <dcterms:modified xsi:type="dcterms:W3CDTF">2025-07-17T14:00:38Z</dcterms:modified>
</cp:coreProperties>
</file>