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03"/>
  <workbookPr codeName="ThisWorkbook" defaultThemeVersion="166925"/>
  <mc:AlternateContent xmlns:mc="http://schemas.openxmlformats.org/markup-compatibility/2006">
    <mc:Choice Requires="x15">
      <x15ac:absPath xmlns:x15ac="http://schemas.microsoft.com/office/spreadsheetml/2010/11/ac" url="https://swvnn-my.sharepoint.com/personal/naber_snn_eu/Documents/Documenten/"/>
    </mc:Choice>
  </mc:AlternateContent>
  <xr:revisionPtr revIDLastSave="196" documentId="8_{9A8D3664-97E7-45D7-A1D6-9CCE6E5F03ED}" xr6:coauthVersionLast="47" xr6:coauthVersionMax="47" xr10:uidLastSave="{04E77702-AB91-466F-AD89-EB680AC38152}"/>
  <bookViews>
    <workbookView xWindow="28680" yWindow="-120" windowWidth="29040" windowHeight="15840" tabRatio="810" xr2:uid="{B69A0E44-ACE2-468C-93B1-0BB6DE6DFABE}"/>
  </bookViews>
  <sheets>
    <sheet name="Instructie" sheetId="16" r:id="rId1"/>
    <sheet name="Projectinformatie" sheetId="3" r:id="rId2"/>
    <sheet name="Totale begroting" sheetId="10" r:id="rId3"/>
    <sheet name="Totale financiering" sheetId="14" r:id="rId4"/>
    <sheet name="Penvoerder" sheetId="1" r:id="rId5"/>
    <sheet name="PP2" sheetId="36" state="hidden" r:id="rId6"/>
    <sheet name="PP3" sheetId="37" state="hidden" r:id="rId7"/>
    <sheet name="PP4" sheetId="41" state="hidden" r:id="rId8"/>
    <sheet name="PP5" sheetId="42" state="hidden" r:id="rId9"/>
    <sheet name="PP6" sheetId="43" state="hidden" r:id="rId10"/>
    <sheet name="PP7" sheetId="44" state="hidden" r:id="rId11"/>
    <sheet name="PP8" sheetId="39" state="hidden" r:id="rId12"/>
    <sheet name="PP9" sheetId="40" state="hidden" r:id="rId13"/>
    <sheet name="PP10" sheetId="38" state="hidden" r:id="rId14"/>
    <sheet name="PP11" sheetId="45" state="hidden" r:id="rId15"/>
    <sheet name="PP12" sheetId="46" state="hidden" r:id="rId16"/>
    <sheet name="PP13" sheetId="47" state="hidden" r:id="rId17"/>
    <sheet name="PP14" sheetId="48" state="hidden" r:id="rId18"/>
    <sheet name="PP15" sheetId="49" state="hidden" r:id="rId19"/>
    <sheet name="PP16" sheetId="50" state="hidden" r:id="rId20"/>
    <sheet name="PP17" sheetId="51" state="hidden" r:id="rId21"/>
    <sheet name="PP18" sheetId="52" state="hidden" r:id="rId22"/>
    <sheet name="PP19" sheetId="53" state="hidden" r:id="rId23"/>
    <sheet name="PP20" sheetId="54" state="hidden" r:id="rId24"/>
    <sheet name="Hulpblad" sheetId="13" state="hidden" r:id="rId25"/>
  </sheets>
  <definedNames>
    <definedName name="_xlnm._FilterDatabase" localSheetId="4" hidden="1">Penvoerder!$F$131:$G$131</definedName>
    <definedName name="_xlnm._FilterDatabase" localSheetId="13" hidden="1">'PP10'!$F$131:$G$131</definedName>
    <definedName name="_xlnm._FilterDatabase" localSheetId="14" hidden="1">'PP11'!$F$131:$G$131</definedName>
    <definedName name="_xlnm._FilterDatabase" localSheetId="15" hidden="1">'PP12'!$F$131:$G$131</definedName>
    <definedName name="_xlnm._FilterDatabase" localSheetId="16" hidden="1">'PP13'!$F$131:$G$131</definedName>
    <definedName name="_xlnm._FilterDatabase" localSheetId="17" hidden="1">'PP14'!$F$131:$G$131</definedName>
    <definedName name="_xlnm._FilterDatabase" localSheetId="18" hidden="1">'PP15'!$F$131:$G$131</definedName>
    <definedName name="_xlnm._FilterDatabase" localSheetId="19" hidden="1">'PP16'!$F$131:$G$131</definedName>
    <definedName name="_xlnm._FilterDatabase" localSheetId="20" hidden="1">'PP17'!$F$131:$G$131</definedName>
    <definedName name="_xlnm._FilterDatabase" localSheetId="21" hidden="1">'PP18'!$F$131:$G$131</definedName>
    <definedName name="_xlnm._FilterDatabase" localSheetId="22" hidden="1">'PP19'!$F$131:$G$131</definedName>
    <definedName name="_xlnm._FilterDatabase" localSheetId="5" hidden="1">'PP2'!$F$131:$G$131</definedName>
    <definedName name="_xlnm._FilterDatabase" localSheetId="23" hidden="1">'PP20'!$F$131:$G$131</definedName>
    <definedName name="_xlnm._FilterDatabase" localSheetId="6" hidden="1">'PP3'!$F$131:$G$131</definedName>
    <definedName name="_xlnm._FilterDatabase" localSheetId="7" hidden="1">'PP4'!$F$131:$G$131</definedName>
    <definedName name="_xlnm._FilterDatabase" localSheetId="8" hidden="1">'PP5'!$F$131:$G$131</definedName>
    <definedName name="_xlnm._FilterDatabase" localSheetId="9" hidden="1">'PP6'!$F$131:$G$131</definedName>
    <definedName name="_xlnm._FilterDatabase" localSheetId="10" hidden="1">'PP7'!$F$131:$G$131</definedName>
    <definedName name="_xlnm._FilterDatabase" localSheetId="11" hidden="1">'PP8'!$F$131:$G$131</definedName>
    <definedName name="_xlnm._FilterDatabase" localSheetId="12" hidden="1">'PP9'!$F$131:$G$131</definedName>
    <definedName name="_xlnm.Print_Area" localSheetId="4">Penvoerder!$A$1:$I$240</definedName>
    <definedName name="_xlnm.Print_Area" localSheetId="13">'PP10'!$A$1:$I$240</definedName>
    <definedName name="_xlnm.Print_Area" localSheetId="14">'PP11'!$A$1:$I$240</definedName>
    <definedName name="_xlnm.Print_Area" localSheetId="15">'PP12'!$A$1:$I$240</definedName>
    <definedName name="_xlnm.Print_Area" localSheetId="16">'PP13'!$A$1:$I$240</definedName>
    <definedName name="_xlnm.Print_Area" localSheetId="17">'PP14'!$A$1:$I$240</definedName>
    <definedName name="_xlnm.Print_Area" localSheetId="18">'PP15'!$A$1:$I$240</definedName>
    <definedName name="_xlnm.Print_Area" localSheetId="19">'PP16'!$A$1:$I$240</definedName>
    <definedName name="_xlnm.Print_Area" localSheetId="20">'PP17'!$A$1:$I$240</definedName>
    <definedName name="_xlnm.Print_Area" localSheetId="21">'PP18'!$A$1:$I$240</definedName>
    <definedName name="_xlnm.Print_Area" localSheetId="22">'PP19'!$A$1:$I$240</definedName>
    <definedName name="_xlnm.Print_Area" localSheetId="5">'PP2'!$A$1:$I$240</definedName>
    <definedName name="_xlnm.Print_Area" localSheetId="23">'PP20'!$A$1:$I$240</definedName>
    <definedName name="_xlnm.Print_Area" localSheetId="6">'PP3'!$A$1:$I$240</definedName>
    <definedName name="_xlnm.Print_Area" localSheetId="7">'PP4'!$A$1:$I$240</definedName>
    <definedName name="_xlnm.Print_Area" localSheetId="8">'PP5'!$A$1:$I$240</definedName>
    <definedName name="_xlnm.Print_Area" localSheetId="9">'PP6'!$A$1:$I$240</definedName>
    <definedName name="_xlnm.Print_Area" localSheetId="10">'PP7'!$A$1:$I$240</definedName>
    <definedName name="_xlnm.Print_Area" localSheetId="11">'PP8'!$A$1:$I$240</definedName>
    <definedName name="_xlnm.Print_Area" localSheetId="12">'PP9'!$A$1:$I$240</definedName>
    <definedName name="_xlnm.Print_Area" localSheetId="1">Projectinformatie!$A$1:$H$39</definedName>
    <definedName name="K_Keuzeopties" localSheetId="13">Keuzeopties[Keuzeopties]</definedName>
    <definedName name="K_Keuzeopties" localSheetId="14">Keuzeopties[Keuzeopties]</definedName>
    <definedName name="K_Keuzeopties" localSheetId="15">Keuzeopties[Keuzeopties]</definedName>
    <definedName name="K_Keuzeopties" localSheetId="16">Keuzeopties[Keuzeopties]</definedName>
    <definedName name="K_Keuzeopties" localSheetId="17">Keuzeopties[Keuzeopties]</definedName>
    <definedName name="K_Keuzeopties" localSheetId="18">Keuzeopties[Keuzeopties]</definedName>
    <definedName name="K_Keuzeopties" localSheetId="19">Keuzeopties[Keuzeopties]</definedName>
    <definedName name="K_Keuzeopties" localSheetId="20">Keuzeopties[Keuzeopties]</definedName>
    <definedName name="K_Keuzeopties" localSheetId="21">Keuzeopties[Keuzeopties]</definedName>
    <definedName name="K_Keuzeopties" localSheetId="22">Keuzeopties[Keuzeopties]</definedName>
    <definedName name="K_Keuzeopties" localSheetId="5">Keuzeopties[Keuzeopties]</definedName>
    <definedName name="K_Keuzeopties" localSheetId="23">Keuzeopties[Keuzeopties]</definedName>
    <definedName name="K_Keuzeopties" localSheetId="6">Keuzeopties[Keuzeopties]</definedName>
    <definedName name="K_Keuzeopties" localSheetId="7">Keuzeopties[Keuzeopties]</definedName>
    <definedName name="K_Keuzeopties" localSheetId="8">Keuzeopties[Keuzeopties]</definedName>
    <definedName name="K_Keuzeopties" localSheetId="9">Keuzeopties[Keuzeopties]</definedName>
    <definedName name="K_Keuzeopties" localSheetId="10">Keuzeopties[Keuzeopties]</definedName>
    <definedName name="K_Keuzeopties" localSheetId="11">Keuzeopties[Keuzeopties]</definedName>
    <definedName name="K_Keuzeopties" localSheetId="12">Keuzeopties[Keuzeopties]</definedName>
    <definedName name="K_Keuzeopties">Keuzeopties[Keuzeopties]</definedName>
    <definedName name="K_Omvang" localSheetId="13">Omvang[Omvang organisatie]</definedName>
    <definedName name="K_Omvang" localSheetId="14">Omvang[Omvang organisatie]</definedName>
    <definedName name="K_Omvang" localSheetId="15">Omvang[Omvang organisatie]</definedName>
    <definedName name="K_Omvang" localSheetId="16">Omvang[Omvang organisatie]</definedName>
    <definedName name="K_Omvang" localSheetId="17">Omvang[Omvang organisatie]</definedName>
    <definedName name="K_Omvang" localSheetId="18">Omvang[Omvang organisatie]</definedName>
    <definedName name="K_Omvang" localSheetId="19">Omvang[Omvang organisatie]</definedName>
    <definedName name="K_Omvang" localSheetId="20">Omvang[Omvang organisatie]</definedName>
    <definedName name="K_Omvang" localSheetId="21">Omvang[Omvang organisatie]</definedName>
    <definedName name="K_Omvang" localSheetId="22">Omvang[Omvang organisatie]</definedName>
    <definedName name="K_Omvang" localSheetId="5">Omvang[Omvang organisatie]</definedName>
    <definedName name="K_Omvang" localSheetId="23">Omvang[Omvang organisatie]</definedName>
    <definedName name="K_Omvang" localSheetId="6">Omvang[Omvang organisatie]</definedName>
    <definedName name="K_Omvang" localSheetId="7">Omvang[Omvang organisatie]</definedName>
    <definedName name="K_Omvang" localSheetId="8">Omvang[Omvang organisatie]</definedName>
    <definedName name="K_Omvang" localSheetId="9">Omvang[Omvang organisatie]</definedName>
    <definedName name="K_Omvang" localSheetId="10">Omvang[Omvang organisatie]</definedName>
    <definedName name="K_Omvang" localSheetId="11">Omvang[Omvang organisatie]</definedName>
    <definedName name="K_Omvang" localSheetId="12">Omvang[Omvang organisatie]</definedName>
    <definedName name="K_Omvang" localSheetId="3">Omvang[Omvang organisatie]</definedName>
    <definedName name="K_Omvang">Omvang[Omvang organisatie]</definedName>
    <definedName name="K_Staatssteunartikel" localSheetId="13">Staatssteunartikel[Staatssteunartikel]</definedName>
    <definedName name="K_Staatssteunartikel" localSheetId="14">Staatssteunartikel[Staatssteunartikel]</definedName>
    <definedName name="K_Staatssteunartikel" localSheetId="15">Staatssteunartikel[Staatssteunartikel]</definedName>
    <definedName name="K_Staatssteunartikel" localSheetId="16">Staatssteunartikel[Staatssteunartikel]</definedName>
    <definedName name="K_Staatssteunartikel" localSheetId="17">Staatssteunartikel[Staatssteunartikel]</definedName>
    <definedName name="K_Staatssteunartikel" localSheetId="18">Staatssteunartikel[Staatssteunartikel]</definedName>
    <definedName name="K_Staatssteunartikel" localSheetId="19">Staatssteunartikel[Staatssteunartikel]</definedName>
    <definedName name="K_Staatssteunartikel" localSheetId="20">Staatssteunartikel[Staatssteunartikel]</definedName>
    <definedName name="K_Staatssteunartikel" localSheetId="21">Staatssteunartikel[Staatssteunartikel]</definedName>
    <definedName name="K_Staatssteunartikel" localSheetId="22">Staatssteunartikel[Staatssteunartikel]</definedName>
    <definedName name="K_Staatssteunartikel" localSheetId="5">Staatssteunartikel[Staatssteunartikel]</definedName>
    <definedName name="K_Staatssteunartikel" localSheetId="23">Staatssteunartikel[Staatssteunartikel]</definedName>
    <definedName name="K_Staatssteunartikel" localSheetId="6">Staatssteunartikel[Staatssteunartikel]</definedName>
    <definedName name="K_Staatssteunartikel" localSheetId="7">Staatssteunartikel[Staatssteunartikel]</definedName>
    <definedName name="K_Staatssteunartikel" localSheetId="8">Staatssteunartikel[Staatssteunartikel]</definedName>
    <definedName name="K_Staatssteunartikel" localSheetId="9">Staatssteunartikel[Staatssteunartikel]</definedName>
    <definedName name="K_Staatssteunartikel" localSheetId="10">Staatssteunartikel[Staatssteunartikel]</definedName>
    <definedName name="K_Staatssteunartikel" localSheetId="11">Staatssteunartikel[Staatssteunartikel]</definedName>
    <definedName name="K_Staatssteunartikel" localSheetId="12">Staatssteunartikel[Staatssteunartikel]</definedName>
    <definedName name="K_Staatssteunartikel">Staatssteunartikel[Staatssteunartikel]</definedName>
    <definedName name="K_Type" localSheetId="13">Type[Type organisatie]</definedName>
    <definedName name="K_Type" localSheetId="14">Type[Type organisatie]</definedName>
    <definedName name="K_Type" localSheetId="15">Type[Type organisatie]</definedName>
    <definedName name="K_Type" localSheetId="16">Type[Type organisatie]</definedName>
    <definedName name="K_Type" localSheetId="17">Type[Type organisatie]</definedName>
    <definedName name="K_Type" localSheetId="18">Type[Type organisatie]</definedName>
    <definedName name="K_Type" localSheetId="19">Type[Type organisatie]</definedName>
    <definedName name="K_Type" localSheetId="20">Type[Type organisatie]</definedName>
    <definedName name="K_Type" localSheetId="21">Type[Type organisatie]</definedName>
    <definedName name="K_Type" localSheetId="22">Type[Type organisatie]</definedName>
    <definedName name="K_Type" localSheetId="5">Type[Type organisatie]</definedName>
    <definedName name="K_Type" localSheetId="23">Type[Type organisatie]</definedName>
    <definedName name="K_Type" localSheetId="6">Type[Type organisatie]</definedName>
    <definedName name="K_Type" localSheetId="7">Type[Type organisatie]</definedName>
    <definedName name="K_Type" localSheetId="8">Type[Type organisatie]</definedName>
    <definedName name="K_Type" localSheetId="9">Type[Type organisatie]</definedName>
    <definedName name="K_Type" localSheetId="10">Type[Type organisatie]</definedName>
    <definedName name="K_Type" localSheetId="11">Type[Type organisatie]</definedName>
    <definedName name="K_Type" localSheetId="12">Type[Type organisatie]</definedName>
    <definedName name="K_Type" localSheetId="3">Type[Type organisatie]</definedName>
    <definedName name="K_Type">Type[Type organisatie]</definedName>
    <definedName name="K_Werkpakket" localSheetId="13">NN_Werkpakket[Nummer en naam werkpakket]</definedName>
    <definedName name="K_Werkpakket" localSheetId="14">NN_Werkpakket[Nummer en naam werkpakket]</definedName>
    <definedName name="K_Werkpakket" localSheetId="15">NN_Werkpakket[Nummer en naam werkpakket]</definedName>
    <definedName name="K_Werkpakket" localSheetId="16">NN_Werkpakket[Nummer en naam werkpakket]</definedName>
    <definedName name="K_Werkpakket" localSheetId="17">NN_Werkpakket[Nummer en naam werkpakket]</definedName>
    <definedName name="K_Werkpakket" localSheetId="18">NN_Werkpakket[Nummer en naam werkpakket]</definedName>
    <definedName name="K_Werkpakket" localSheetId="19">NN_Werkpakket[Nummer en naam werkpakket]</definedName>
    <definedName name="K_Werkpakket" localSheetId="20">NN_Werkpakket[Nummer en naam werkpakket]</definedName>
    <definedName name="K_Werkpakket" localSheetId="21">NN_Werkpakket[Nummer en naam werkpakket]</definedName>
    <definedName name="K_Werkpakket" localSheetId="22">NN_Werkpakket[Nummer en naam werkpakket]</definedName>
    <definedName name="K_Werkpakket" localSheetId="5">NN_Werkpakket[Nummer en naam werkpakket]</definedName>
    <definedName name="K_Werkpakket" localSheetId="23">NN_Werkpakket[Nummer en naam werkpakket]</definedName>
    <definedName name="K_Werkpakket" localSheetId="6">NN_Werkpakket[Nummer en naam werkpakket]</definedName>
    <definedName name="K_Werkpakket" localSheetId="7">NN_Werkpakket[Nummer en naam werkpakket]</definedName>
    <definedName name="K_Werkpakket" localSheetId="8">NN_Werkpakket[Nummer en naam werkpakket]</definedName>
    <definedName name="K_Werkpakket" localSheetId="9">NN_Werkpakket[Nummer en naam werkpakket]</definedName>
    <definedName name="K_Werkpakket" localSheetId="10">NN_Werkpakket[Nummer en naam werkpakket]</definedName>
    <definedName name="K_Werkpakket" localSheetId="11">NN_Werkpakket[Nummer en naam werkpakket]</definedName>
    <definedName name="K_Werkpakket" localSheetId="12">NN_Werkpakket[Nummer en naam werkpakket]</definedName>
    <definedName name="K_Werkpakket">NN_Werkpakket[Nummer en naam werkpakket]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 r="W21" i="10" l="1"/>
  <c r="V21" i="10"/>
  <c r="U21" i="10"/>
  <c r="T21" i="10"/>
  <c r="S21" i="10"/>
  <c r="R21" i="10"/>
  <c r="Q21" i="10"/>
  <c r="P21" i="10"/>
  <c r="O21" i="10"/>
  <c r="N21" i="10"/>
  <c r="M21" i="10"/>
  <c r="L21" i="10"/>
  <c r="K21" i="10"/>
  <c r="J21" i="10"/>
  <c r="I21" i="10"/>
  <c r="H21" i="10"/>
  <c r="G21" i="10"/>
  <c r="F21" i="10"/>
  <c r="E21" i="10"/>
  <c r="W5" i="14"/>
  <c r="V5" i="14"/>
  <c r="U5" i="14"/>
  <c r="T5" i="14"/>
  <c r="S5" i="14"/>
  <c r="R5" i="14"/>
  <c r="Q5" i="14"/>
  <c r="P5" i="14"/>
  <c r="O5" i="14"/>
  <c r="N5" i="14"/>
  <c r="M5" i="14"/>
  <c r="L5" i="14"/>
  <c r="K5" i="14"/>
  <c r="J5" i="14"/>
  <c r="I5" i="14"/>
  <c r="H5" i="14"/>
  <c r="G5" i="14"/>
  <c r="F5" i="14"/>
  <c r="E5" i="14"/>
  <c r="W11" i="14"/>
  <c r="W10" i="14"/>
  <c r="W9" i="14"/>
  <c r="W8" i="14"/>
  <c r="W7" i="14"/>
  <c r="W6" i="14"/>
  <c r="V11" i="14"/>
  <c r="V10" i="14"/>
  <c r="V9" i="14"/>
  <c r="V8" i="14"/>
  <c r="V7" i="14"/>
  <c r="V6" i="14"/>
  <c r="U11" i="14"/>
  <c r="U10" i="14"/>
  <c r="U9" i="14"/>
  <c r="U8" i="14"/>
  <c r="U7" i="14"/>
  <c r="U6" i="14"/>
  <c r="T11" i="14"/>
  <c r="T10" i="14"/>
  <c r="T9" i="14"/>
  <c r="T8" i="14"/>
  <c r="T7" i="14"/>
  <c r="T6" i="14"/>
  <c r="S11" i="14"/>
  <c r="S10" i="14"/>
  <c r="S9" i="14"/>
  <c r="S8" i="14"/>
  <c r="S7" i="14"/>
  <c r="S6" i="14"/>
  <c r="R11" i="14"/>
  <c r="R10" i="14"/>
  <c r="R9" i="14"/>
  <c r="R8" i="14"/>
  <c r="R7" i="14"/>
  <c r="R6" i="14"/>
  <c r="Q11" i="14"/>
  <c r="Q10" i="14"/>
  <c r="Q9" i="14"/>
  <c r="Q8" i="14"/>
  <c r="Q7" i="14"/>
  <c r="Q6" i="14"/>
  <c r="P11" i="14"/>
  <c r="P10" i="14"/>
  <c r="P9" i="14"/>
  <c r="P8" i="14"/>
  <c r="P7" i="14"/>
  <c r="P6" i="14"/>
  <c r="O11" i="14"/>
  <c r="O10" i="14"/>
  <c r="O9" i="14"/>
  <c r="O8" i="14"/>
  <c r="O7" i="14"/>
  <c r="O6" i="14"/>
  <c r="N11" i="14"/>
  <c r="N10" i="14"/>
  <c r="N9" i="14"/>
  <c r="N8" i="14"/>
  <c r="N7" i="14"/>
  <c r="N6" i="14"/>
  <c r="M11" i="14"/>
  <c r="M10" i="14"/>
  <c r="M9" i="14"/>
  <c r="M8" i="14"/>
  <c r="M7" i="14"/>
  <c r="M6" i="14"/>
  <c r="L11" i="14"/>
  <c r="L10" i="14"/>
  <c r="L9" i="14"/>
  <c r="L8" i="14"/>
  <c r="L7" i="14"/>
  <c r="L6" i="14"/>
  <c r="K11" i="14"/>
  <c r="K10" i="14"/>
  <c r="K9" i="14"/>
  <c r="K8" i="14"/>
  <c r="K7" i="14"/>
  <c r="K6" i="14"/>
  <c r="J11" i="14"/>
  <c r="J10" i="14"/>
  <c r="J9" i="14"/>
  <c r="J8" i="14"/>
  <c r="J7" i="14"/>
  <c r="J6" i="14"/>
  <c r="I11" i="14"/>
  <c r="I10" i="14"/>
  <c r="I9" i="14"/>
  <c r="I8" i="14"/>
  <c r="I7" i="14"/>
  <c r="I6" i="14"/>
  <c r="H11" i="14"/>
  <c r="H10" i="14"/>
  <c r="H9" i="14"/>
  <c r="H8" i="14"/>
  <c r="H7" i="14"/>
  <c r="H6" i="14"/>
  <c r="G11" i="14"/>
  <c r="G10" i="14"/>
  <c r="G9" i="14"/>
  <c r="G8" i="14"/>
  <c r="G7" i="14"/>
  <c r="G6" i="14"/>
  <c r="F11" i="14"/>
  <c r="F10" i="14"/>
  <c r="F9" i="14"/>
  <c r="F8" i="14"/>
  <c r="F7" i="14"/>
  <c r="F6" i="14"/>
  <c r="E6" i="14"/>
  <c r="E11" i="14"/>
  <c r="E10" i="14"/>
  <c r="E9" i="14"/>
  <c r="E8" i="14"/>
  <c r="E7" i="14"/>
  <c r="W5" i="10"/>
  <c r="V5" i="10"/>
  <c r="U5" i="10"/>
  <c r="T5" i="10"/>
  <c r="S5" i="10"/>
  <c r="R5" i="10"/>
  <c r="Q5" i="10"/>
  <c r="P5" i="10"/>
  <c r="O5" i="10"/>
  <c r="N5" i="10"/>
  <c r="M5" i="10"/>
  <c r="L5" i="10"/>
  <c r="K5" i="10"/>
  <c r="J5" i="10"/>
  <c r="I5" i="10"/>
  <c r="H5" i="10"/>
  <c r="G5" i="10"/>
  <c r="F5" i="10"/>
  <c r="E5" i="10"/>
  <c r="C236" i="54"/>
  <c r="B219" i="54"/>
  <c r="B218" i="54"/>
  <c r="B217" i="54"/>
  <c r="B216" i="54"/>
  <c r="B215" i="54"/>
  <c r="B214" i="54"/>
  <c r="B213" i="54"/>
  <c r="B212" i="54"/>
  <c r="B144" i="54"/>
  <c r="B94" i="54"/>
  <c r="B90" i="54"/>
  <c r="B89" i="54"/>
  <c r="B88" i="54"/>
  <c r="B87" i="54"/>
  <c r="B86" i="54"/>
  <c r="B85" i="54"/>
  <c r="B84" i="54"/>
  <c r="B83" i="54"/>
  <c r="H26" i="54"/>
  <c r="F26" i="54"/>
  <c r="B26" i="54"/>
  <c r="B206" i="54" s="1"/>
  <c r="A26" i="54"/>
  <c r="F25" i="54"/>
  <c r="H25" i="54" s="1"/>
  <c r="B25" i="54"/>
  <c r="B183" i="54" s="1"/>
  <c r="A25" i="54"/>
  <c r="F24" i="54"/>
  <c r="H24" i="54" s="1"/>
  <c r="B24" i="54"/>
  <c r="B168" i="54" s="1"/>
  <c r="A24" i="54"/>
  <c r="F23" i="54"/>
  <c r="H23" i="54" s="1"/>
  <c r="B23" i="54"/>
  <c r="A23" i="54"/>
  <c r="H22" i="54"/>
  <c r="F22" i="54"/>
  <c r="B22" i="54"/>
  <c r="B128" i="54" s="1"/>
  <c r="A22" i="54"/>
  <c r="H21" i="54"/>
  <c r="F21" i="54"/>
  <c r="B21" i="54"/>
  <c r="B111" i="54" s="1"/>
  <c r="A21" i="54"/>
  <c r="F20" i="54"/>
  <c r="H20" i="54" s="1"/>
  <c r="B20" i="54"/>
  <c r="A20" i="54"/>
  <c r="H19" i="54"/>
  <c r="F19" i="54"/>
  <c r="B19" i="54"/>
  <c r="B77" i="54" s="1"/>
  <c r="A19" i="54"/>
  <c r="B18" i="54"/>
  <c r="B55" i="54" s="1"/>
  <c r="A18" i="54"/>
  <c r="B17" i="54"/>
  <c r="B33" i="54" s="1"/>
  <c r="A17" i="54"/>
  <c r="A16" i="54"/>
  <c r="A206" i="54" s="1"/>
  <c r="B11" i="54"/>
  <c r="C236" i="53"/>
  <c r="B219" i="53"/>
  <c r="B218" i="53"/>
  <c r="B217" i="53"/>
  <c r="B216" i="53"/>
  <c r="B215" i="53"/>
  <c r="B214" i="53"/>
  <c r="B213" i="53"/>
  <c r="B212" i="53"/>
  <c r="B144" i="53"/>
  <c r="B94" i="53"/>
  <c r="B90" i="53"/>
  <c r="B89" i="53"/>
  <c r="B88" i="53"/>
  <c r="B87" i="53"/>
  <c r="B86" i="53"/>
  <c r="B85" i="53"/>
  <c r="B84" i="53"/>
  <c r="B83" i="53"/>
  <c r="B55" i="53"/>
  <c r="H26" i="53"/>
  <c r="F26" i="53"/>
  <c r="B26" i="53"/>
  <c r="B206" i="53" s="1"/>
  <c r="A26" i="53"/>
  <c r="F25" i="53"/>
  <c r="H25" i="53" s="1"/>
  <c r="B25" i="53"/>
  <c r="B183" i="53" s="1"/>
  <c r="A25" i="53"/>
  <c r="H24" i="53"/>
  <c r="F24" i="53"/>
  <c r="B24" i="53"/>
  <c r="B168" i="53" s="1"/>
  <c r="A24" i="53"/>
  <c r="F23" i="53"/>
  <c r="H23" i="53" s="1"/>
  <c r="B23" i="53"/>
  <c r="A23" i="53"/>
  <c r="F22" i="53"/>
  <c r="H22" i="53" s="1"/>
  <c r="B22" i="53"/>
  <c r="B128" i="53" s="1"/>
  <c r="A22" i="53"/>
  <c r="D22" i="53" s="1"/>
  <c r="F21" i="53"/>
  <c r="H21" i="53" s="1"/>
  <c r="B21" i="53"/>
  <c r="B111" i="53" s="1"/>
  <c r="A21" i="53"/>
  <c r="H20" i="53"/>
  <c r="F20" i="53"/>
  <c r="B20" i="53"/>
  <c r="A20" i="53"/>
  <c r="F19" i="53"/>
  <c r="H19" i="53" s="1"/>
  <c r="B19" i="53"/>
  <c r="B77" i="53" s="1"/>
  <c r="A19" i="53"/>
  <c r="B18" i="53"/>
  <c r="A18" i="53"/>
  <c r="B17" i="53"/>
  <c r="B33" i="53" s="1"/>
  <c r="A17" i="53"/>
  <c r="A16" i="53"/>
  <c r="A206" i="53" s="1"/>
  <c r="B11" i="53"/>
  <c r="C236" i="52"/>
  <c r="B219" i="52"/>
  <c r="B218" i="52"/>
  <c r="B217" i="52"/>
  <c r="B216" i="52"/>
  <c r="B215" i="52"/>
  <c r="B214" i="52"/>
  <c r="B213" i="52"/>
  <c r="B212" i="52"/>
  <c r="B144" i="52"/>
  <c r="B94" i="52"/>
  <c r="B90" i="52"/>
  <c r="B89" i="52"/>
  <c r="B88" i="52"/>
  <c r="B87" i="52"/>
  <c r="B86" i="52"/>
  <c r="B85" i="52"/>
  <c r="B84" i="52"/>
  <c r="B83" i="52"/>
  <c r="H26" i="52"/>
  <c r="F26" i="52"/>
  <c r="B26" i="52"/>
  <c r="B206" i="52" s="1"/>
  <c r="A26" i="52"/>
  <c r="F25" i="52"/>
  <c r="H25" i="52" s="1"/>
  <c r="B25" i="52"/>
  <c r="B183" i="52" s="1"/>
  <c r="A25" i="52"/>
  <c r="F24" i="52"/>
  <c r="H24" i="52" s="1"/>
  <c r="B24" i="52"/>
  <c r="B168" i="52" s="1"/>
  <c r="A24" i="52"/>
  <c r="F23" i="52"/>
  <c r="H23" i="52" s="1"/>
  <c r="B23" i="52"/>
  <c r="A23" i="52"/>
  <c r="F22" i="52"/>
  <c r="H22" i="52" s="1"/>
  <c r="B22" i="52"/>
  <c r="B128" i="52" s="1"/>
  <c r="A22" i="52"/>
  <c r="D22" i="52" s="1"/>
  <c r="H21" i="52"/>
  <c r="F21" i="52"/>
  <c r="B21" i="52"/>
  <c r="B111" i="52" s="1"/>
  <c r="A21" i="52"/>
  <c r="F20" i="52"/>
  <c r="H20" i="52" s="1"/>
  <c r="B20" i="52"/>
  <c r="A20" i="52"/>
  <c r="H19" i="52"/>
  <c r="F19" i="52"/>
  <c r="B19" i="52"/>
  <c r="B77" i="52" s="1"/>
  <c r="A19" i="52"/>
  <c r="B18" i="52"/>
  <c r="B55" i="52" s="1"/>
  <c r="A18" i="52"/>
  <c r="B17" i="52"/>
  <c r="B33" i="52" s="1"/>
  <c r="A17" i="52"/>
  <c r="A16" i="52"/>
  <c r="A206" i="52" s="1"/>
  <c r="B207" i="52" s="1"/>
  <c r="B11" i="52"/>
  <c r="C236" i="51"/>
  <c r="B219" i="51"/>
  <c r="B218" i="51"/>
  <c r="B217" i="51"/>
  <c r="B216" i="51"/>
  <c r="B215" i="51"/>
  <c r="B214" i="51"/>
  <c r="B213" i="51"/>
  <c r="B212" i="51"/>
  <c r="B183" i="51"/>
  <c r="B144" i="51"/>
  <c r="B128" i="51"/>
  <c r="B94" i="51"/>
  <c r="B90" i="51"/>
  <c r="B89" i="51"/>
  <c r="B88" i="51"/>
  <c r="B87" i="51"/>
  <c r="B86" i="51"/>
  <c r="B85" i="51"/>
  <c r="B84" i="51"/>
  <c r="B83" i="51"/>
  <c r="B55" i="51"/>
  <c r="H26" i="51"/>
  <c r="F26" i="51"/>
  <c r="B26" i="51"/>
  <c r="B206" i="51" s="1"/>
  <c r="A26" i="51"/>
  <c r="F25" i="51"/>
  <c r="H25" i="51" s="1"/>
  <c r="B25" i="51"/>
  <c r="A25" i="51"/>
  <c r="H24" i="51"/>
  <c r="F24" i="51"/>
  <c r="B24" i="51"/>
  <c r="B168" i="51" s="1"/>
  <c r="A24" i="51"/>
  <c r="F23" i="51"/>
  <c r="H23" i="51" s="1"/>
  <c r="B23" i="51"/>
  <c r="A23" i="51"/>
  <c r="H22" i="51"/>
  <c r="F22" i="51"/>
  <c r="B22" i="51"/>
  <c r="A22" i="51"/>
  <c r="D22" i="51" s="1"/>
  <c r="F21" i="51"/>
  <c r="H21" i="51" s="1"/>
  <c r="B21" i="51"/>
  <c r="B111" i="51" s="1"/>
  <c r="A21" i="51"/>
  <c r="H20" i="51"/>
  <c r="F20" i="51"/>
  <c r="B20" i="51"/>
  <c r="A20" i="51"/>
  <c r="F19" i="51"/>
  <c r="H19" i="51" s="1"/>
  <c r="B19" i="51"/>
  <c r="B77" i="51" s="1"/>
  <c r="A19" i="51"/>
  <c r="B18" i="51"/>
  <c r="A18" i="51"/>
  <c r="B17" i="51"/>
  <c r="B33" i="51" s="1"/>
  <c r="A17" i="51"/>
  <c r="A16" i="51"/>
  <c r="A94" i="51" s="1"/>
  <c r="E106" i="51" s="1"/>
  <c r="B11" i="51"/>
  <c r="C236" i="50"/>
  <c r="B219" i="50"/>
  <c r="B218" i="50"/>
  <c r="B217" i="50"/>
  <c r="B216" i="50"/>
  <c r="B215" i="50"/>
  <c r="B214" i="50"/>
  <c r="B213" i="50"/>
  <c r="B212" i="50"/>
  <c r="B206" i="50"/>
  <c r="B183" i="50"/>
  <c r="B168" i="50"/>
  <c r="B144" i="50"/>
  <c r="B90" i="50"/>
  <c r="B89" i="50"/>
  <c r="B88" i="50"/>
  <c r="B87" i="50"/>
  <c r="B86" i="50"/>
  <c r="B85" i="50"/>
  <c r="B84" i="50"/>
  <c r="B83" i="50"/>
  <c r="F26" i="50"/>
  <c r="H26" i="50" s="1"/>
  <c r="B26" i="50"/>
  <c r="A26" i="50"/>
  <c r="F25" i="50"/>
  <c r="H25" i="50" s="1"/>
  <c r="B25" i="50"/>
  <c r="A25" i="50"/>
  <c r="H24" i="50"/>
  <c r="F24" i="50"/>
  <c r="B24" i="50"/>
  <c r="A24" i="50"/>
  <c r="F23" i="50"/>
  <c r="H23" i="50" s="1"/>
  <c r="B23" i="50"/>
  <c r="A23" i="50"/>
  <c r="F22" i="50"/>
  <c r="H22" i="50" s="1"/>
  <c r="B22" i="50"/>
  <c r="B128" i="50" s="1"/>
  <c r="A22" i="50"/>
  <c r="S19" i="10" s="1"/>
  <c r="F21" i="50"/>
  <c r="H21" i="50" s="1"/>
  <c r="B21" i="50"/>
  <c r="B111" i="50" s="1"/>
  <c r="A21" i="50"/>
  <c r="F20" i="50"/>
  <c r="H20" i="50" s="1"/>
  <c r="B20" i="50"/>
  <c r="B94" i="50" s="1"/>
  <c r="A20" i="50"/>
  <c r="H19" i="50"/>
  <c r="F19" i="50"/>
  <c r="B19" i="50"/>
  <c r="B77" i="50" s="1"/>
  <c r="A19" i="50"/>
  <c r="B18" i="50"/>
  <c r="B55" i="50" s="1"/>
  <c r="A18" i="50"/>
  <c r="B17" i="50"/>
  <c r="B33" i="50" s="1"/>
  <c r="A17" i="50"/>
  <c r="A16" i="50"/>
  <c r="A144" i="50" s="1"/>
  <c r="B11" i="50"/>
  <c r="C236" i="49"/>
  <c r="B219" i="49"/>
  <c r="B218" i="49"/>
  <c r="B217" i="49"/>
  <c r="B216" i="49"/>
  <c r="B215" i="49"/>
  <c r="B214" i="49"/>
  <c r="B213" i="49"/>
  <c r="B212" i="49"/>
  <c r="B128" i="49"/>
  <c r="B90" i="49"/>
  <c r="B89" i="49"/>
  <c r="B88" i="49"/>
  <c r="B87" i="49"/>
  <c r="B86" i="49"/>
  <c r="B85" i="49"/>
  <c r="B84" i="49"/>
  <c r="B83" i="49"/>
  <c r="H26" i="49"/>
  <c r="F26" i="49"/>
  <c r="B26" i="49"/>
  <c r="B206" i="49" s="1"/>
  <c r="A26" i="49"/>
  <c r="F25" i="49"/>
  <c r="H25" i="49" s="1"/>
  <c r="B25" i="49"/>
  <c r="B183" i="49" s="1"/>
  <c r="A25" i="49"/>
  <c r="F24" i="49"/>
  <c r="H24" i="49" s="1"/>
  <c r="B24" i="49"/>
  <c r="B168" i="49" s="1"/>
  <c r="A24" i="49"/>
  <c r="H23" i="49"/>
  <c r="F23" i="49"/>
  <c r="B23" i="49"/>
  <c r="B144" i="49" s="1"/>
  <c r="A23" i="49"/>
  <c r="H22" i="49"/>
  <c r="F22" i="49"/>
  <c r="B22" i="49"/>
  <c r="A22" i="49"/>
  <c r="R19" i="10" s="1"/>
  <c r="H21" i="49"/>
  <c r="F21" i="49"/>
  <c r="B21" i="49"/>
  <c r="B111" i="49" s="1"/>
  <c r="A21" i="49"/>
  <c r="F20" i="49"/>
  <c r="H20" i="49" s="1"/>
  <c r="B20" i="49"/>
  <c r="B94" i="49" s="1"/>
  <c r="A20" i="49"/>
  <c r="H19" i="49"/>
  <c r="F19" i="49"/>
  <c r="B19" i="49"/>
  <c r="B77" i="49" s="1"/>
  <c r="A19" i="49"/>
  <c r="B18" i="49"/>
  <c r="B55" i="49" s="1"/>
  <c r="A18" i="49"/>
  <c r="B17" i="49"/>
  <c r="B33" i="49" s="1"/>
  <c r="A17" i="49"/>
  <c r="A16" i="49"/>
  <c r="A168" i="49" s="1"/>
  <c r="B11" i="49"/>
  <c r="C236" i="48"/>
  <c r="B219" i="48"/>
  <c r="B218" i="48"/>
  <c r="B217" i="48"/>
  <c r="B216" i="48"/>
  <c r="B215" i="48"/>
  <c r="B214" i="48"/>
  <c r="B213" i="48"/>
  <c r="B212" i="48"/>
  <c r="B168" i="48"/>
  <c r="B128" i="48"/>
  <c r="B94" i="48"/>
  <c r="B90" i="48"/>
  <c r="B89" i="48"/>
  <c r="B88" i="48"/>
  <c r="B87" i="48"/>
  <c r="B86" i="48"/>
  <c r="B85" i="48"/>
  <c r="B84" i="48"/>
  <c r="B83" i="48"/>
  <c r="B33" i="48"/>
  <c r="H26" i="48"/>
  <c r="F26" i="48"/>
  <c r="B26" i="48"/>
  <c r="B206" i="48" s="1"/>
  <c r="A26" i="48"/>
  <c r="F25" i="48"/>
  <c r="H25" i="48" s="1"/>
  <c r="B25" i="48"/>
  <c r="B183" i="48" s="1"/>
  <c r="A25" i="48"/>
  <c r="F24" i="48"/>
  <c r="H24" i="48" s="1"/>
  <c r="B24" i="48"/>
  <c r="A24" i="48"/>
  <c r="H23" i="48"/>
  <c r="F23" i="48"/>
  <c r="B23" i="48"/>
  <c r="B144" i="48" s="1"/>
  <c r="A23" i="48"/>
  <c r="H22" i="48"/>
  <c r="F22" i="48"/>
  <c r="B22" i="48"/>
  <c r="A22" i="48"/>
  <c r="D22" i="48" s="1"/>
  <c r="H21" i="48"/>
  <c r="F21" i="48"/>
  <c r="B21" i="48"/>
  <c r="B111" i="48" s="1"/>
  <c r="A21" i="48"/>
  <c r="F20" i="48"/>
  <c r="H20" i="48" s="1"/>
  <c r="B20" i="48"/>
  <c r="A20" i="48"/>
  <c r="F19" i="48"/>
  <c r="H19" i="48" s="1"/>
  <c r="B19" i="48"/>
  <c r="B77" i="48" s="1"/>
  <c r="A19" i="48"/>
  <c r="B18" i="48"/>
  <c r="B55" i="48" s="1"/>
  <c r="A18" i="48"/>
  <c r="B17" i="48"/>
  <c r="A17" i="48"/>
  <c r="A16" i="48"/>
  <c r="A183" i="48" s="1"/>
  <c r="F189" i="48" s="1"/>
  <c r="B11" i="48"/>
  <c r="C236" i="47"/>
  <c r="B219" i="47"/>
  <c r="B218" i="47"/>
  <c r="B217" i="47"/>
  <c r="B216" i="47"/>
  <c r="B215" i="47"/>
  <c r="B214" i="47"/>
  <c r="B213" i="47"/>
  <c r="B212" i="47"/>
  <c r="B206" i="47"/>
  <c r="B144" i="47"/>
  <c r="B90" i="47"/>
  <c r="B89" i="47"/>
  <c r="B88" i="47"/>
  <c r="B87" i="47"/>
  <c r="B86" i="47"/>
  <c r="B85" i="47"/>
  <c r="B84" i="47"/>
  <c r="B83" i="47"/>
  <c r="H26" i="47"/>
  <c r="F26" i="47"/>
  <c r="B26" i="47"/>
  <c r="A26" i="47"/>
  <c r="F25" i="47"/>
  <c r="H25" i="47" s="1"/>
  <c r="B25" i="47"/>
  <c r="B183" i="47" s="1"/>
  <c r="A25" i="47"/>
  <c r="F24" i="47"/>
  <c r="H24" i="47" s="1"/>
  <c r="B24" i="47"/>
  <c r="B168" i="47" s="1"/>
  <c r="A24" i="47"/>
  <c r="F23" i="47"/>
  <c r="H23" i="47" s="1"/>
  <c r="B23" i="47"/>
  <c r="A23" i="47"/>
  <c r="H22" i="47"/>
  <c r="F22" i="47"/>
  <c r="B22" i="47"/>
  <c r="B128" i="47" s="1"/>
  <c r="A22" i="47"/>
  <c r="D22" i="47" s="1"/>
  <c r="F21" i="47"/>
  <c r="H21" i="47" s="1"/>
  <c r="B21" i="47"/>
  <c r="B111" i="47" s="1"/>
  <c r="A21" i="47"/>
  <c r="H20" i="47"/>
  <c r="F20" i="47"/>
  <c r="B20" i="47"/>
  <c r="B94" i="47" s="1"/>
  <c r="A20" i="47"/>
  <c r="H19" i="47"/>
  <c r="F19" i="47"/>
  <c r="B19" i="47"/>
  <c r="B77" i="47" s="1"/>
  <c r="A19" i="47"/>
  <c r="B18" i="47"/>
  <c r="B55" i="47" s="1"/>
  <c r="A18" i="47"/>
  <c r="B17" i="47"/>
  <c r="B33" i="47" s="1"/>
  <c r="A17" i="47"/>
  <c r="A16" i="47"/>
  <c r="A206" i="47" s="1"/>
  <c r="B207" i="47" s="1"/>
  <c r="B11" i="47"/>
  <c r="C236" i="46"/>
  <c r="B219" i="46"/>
  <c r="B218" i="46"/>
  <c r="B217" i="46"/>
  <c r="B216" i="46"/>
  <c r="B215" i="46"/>
  <c r="B214" i="46"/>
  <c r="B213" i="46"/>
  <c r="B212" i="46"/>
  <c r="B183" i="46"/>
  <c r="B144" i="46"/>
  <c r="B90" i="46"/>
  <c r="B89" i="46"/>
  <c r="B88" i="46"/>
  <c r="B87" i="46"/>
  <c r="B86" i="46"/>
  <c r="B85" i="46"/>
  <c r="B84" i="46"/>
  <c r="B83" i="46"/>
  <c r="B33" i="46"/>
  <c r="F26" i="46"/>
  <c r="H26" i="46" s="1"/>
  <c r="B26" i="46"/>
  <c r="B206" i="46" s="1"/>
  <c r="A26" i="46"/>
  <c r="F25" i="46"/>
  <c r="H25" i="46" s="1"/>
  <c r="B25" i="46"/>
  <c r="A25" i="46"/>
  <c r="F24" i="46"/>
  <c r="H24" i="46" s="1"/>
  <c r="B24" i="46"/>
  <c r="B168" i="46" s="1"/>
  <c r="A24" i="46"/>
  <c r="H23" i="46"/>
  <c r="F23" i="46"/>
  <c r="B23" i="46"/>
  <c r="A23" i="46"/>
  <c r="F22" i="46"/>
  <c r="H22" i="46" s="1"/>
  <c r="B22" i="46"/>
  <c r="B128" i="46" s="1"/>
  <c r="A22" i="46"/>
  <c r="D22" i="46" s="1"/>
  <c r="F21" i="46"/>
  <c r="H21" i="46" s="1"/>
  <c r="B21" i="46"/>
  <c r="B111" i="46" s="1"/>
  <c r="A21" i="46"/>
  <c r="F20" i="46"/>
  <c r="H20" i="46" s="1"/>
  <c r="B20" i="46"/>
  <c r="B94" i="46" s="1"/>
  <c r="A20" i="46"/>
  <c r="H19" i="46"/>
  <c r="F19" i="46"/>
  <c r="B19" i="46"/>
  <c r="B77" i="46" s="1"/>
  <c r="A19" i="46"/>
  <c r="B18" i="46"/>
  <c r="B55" i="46" s="1"/>
  <c r="A18" i="46"/>
  <c r="B17" i="46"/>
  <c r="A17" i="46"/>
  <c r="A16" i="46"/>
  <c r="A183" i="46" s="1"/>
  <c r="B11" i="46"/>
  <c r="C236" i="45"/>
  <c r="B219" i="45"/>
  <c r="B218" i="45"/>
  <c r="B217" i="45"/>
  <c r="B216" i="45"/>
  <c r="B215" i="45"/>
  <c r="B214" i="45"/>
  <c r="B213" i="45"/>
  <c r="B212" i="45"/>
  <c r="B128" i="45"/>
  <c r="B94" i="45"/>
  <c r="B90" i="45"/>
  <c r="B89" i="45"/>
  <c r="B88" i="45"/>
  <c r="B87" i="45"/>
  <c r="B86" i="45"/>
  <c r="B85" i="45"/>
  <c r="B84" i="45"/>
  <c r="B83" i="45"/>
  <c r="B77" i="45"/>
  <c r="H26" i="45"/>
  <c r="F26" i="45"/>
  <c r="B26" i="45"/>
  <c r="B206" i="45" s="1"/>
  <c r="A26" i="45"/>
  <c r="H25" i="45"/>
  <c r="F25" i="45"/>
  <c r="B25" i="45"/>
  <c r="B183" i="45" s="1"/>
  <c r="A25" i="45"/>
  <c r="F24" i="45"/>
  <c r="H24" i="45" s="1"/>
  <c r="B24" i="45"/>
  <c r="B168" i="45" s="1"/>
  <c r="A24" i="45"/>
  <c r="F23" i="45"/>
  <c r="H23" i="45" s="1"/>
  <c r="B23" i="45"/>
  <c r="B144" i="45" s="1"/>
  <c r="A23" i="45"/>
  <c r="H22" i="45"/>
  <c r="F22" i="45"/>
  <c r="B22" i="45"/>
  <c r="A22" i="45"/>
  <c r="D22" i="45" s="1"/>
  <c r="H21" i="45"/>
  <c r="F21" i="45"/>
  <c r="B21" i="45"/>
  <c r="B111" i="45" s="1"/>
  <c r="A21" i="45"/>
  <c r="H20" i="45"/>
  <c r="F20" i="45"/>
  <c r="B20" i="45"/>
  <c r="A20" i="45"/>
  <c r="F19" i="45"/>
  <c r="H19" i="45" s="1"/>
  <c r="B19" i="45"/>
  <c r="A19" i="45"/>
  <c r="B18" i="45"/>
  <c r="B55" i="45" s="1"/>
  <c r="A18" i="45"/>
  <c r="B17" i="45"/>
  <c r="B33" i="45" s="1"/>
  <c r="A17" i="45"/>
  <c r="A16" i="45"/>
  <c r="A183" i="45" s="1"/>
  <c r="B11" i="45"/>
  <c r="C236" i="44"/>
  <c r="B219" i="44"/>
  <c r="B218" i="44"/>
  <c r="B217" i="44"/>
  <c r="B216" i="44"/>
  <c r="B215" i="44"/>
  <c r="B214" i="44"/>
  <c r="B213" i="44"/>
  <c r="B212" i="44"/>
  <c r="B144" i="44"/>
  <c r="B94" i="44"/>
  <c r="B90" i="44"/>
  <c r="B89" i="44"/>
  <c r="B88" i="44"/>
  <c r="B87" i="44"/>
  <c r="B86" i="44"/>
  <c r="B85" i="44"/>
  <c r="B84" i="44"/>
  <c r="B83" i="44"/>
  <c r="B55" i="44"/>
  <c r="H26" i="44"/>
  <c r="F26" i="44"/>
  <c r="B26" i="44"/>
  <c r="B206" i="44" s="1"/>
  <c r="A26" i="44"/>
  <c r="F25" i="44"/>
  <c r="H25" i="44" s="1"/>
  <c r="B25" i="44"/>
  <c r="B183" i="44" s="1"/>
  <c r="A25" i="44"/>
  <c r="F24" i="44"/>
  <c r="H24" i="44" s="1"/>
  <c r="B24" i="44"/>
  <c r="B168" i="44" s="1"/>
  <c r="A24" i="44"/>
  <c r="F23" i="44"/>
  <c r="H23" i="44" s="1"/>
  <c r="B23" i="44"/>
  <c r="A23" i="44"/>
  <c r="H22" i="44"/>
  <c r="F22" i="44"/>
  <c r="B22" i="44"/>
  <c r="B128" i="44" s="1"/>
  <c r="A22" i="44"/>
  <c r="D22" i="44" s="1"/>
  <c r="H21" i="44"/>
  <c r="F21" i="44"/>
  <c r="B21" i="44"/>
  <c r="B111" i="44" s="1"/>
  <c r="A21" i="44"/>
  <c r="F20" i="44"/>
  <c r="H20" i="44" s="1"/>
  <c r="B20" i="44"/>
  <c r="A20" i="44"/>
  <c r="F19" i="44"/>
  <c r="H19" i="44" s="1"/>
  <c r="B19" i="44"/>
  <c r="B77" i="44" s="1"/>
  <c r="A19" i="44"/>
  <c r="B18" i="44"/>
  <c r="A18" i="44"/>
  <c r="B17" i="44"/>
  <c r="B33" i="44" s="1"/>
  <c r="A17" i="44"/>
  <c r="A16" i="44"/>
  <c r="A206" i="44" s="1"/>
  <c r="B11" i="44"/>
  <c r="C236" i="43"/>
  <c r="B219" i="43"/>
  <c r="B218" i="43"/>
  <c r="B217" i="43"/>
  <c r="B216" i="43"/>
  <c r="B215" i="43"/>
  <c r="B214" i="43"/>
  <c r="B213" i="43"/>
  <c r="B212" i="43"/>
  <c r="B183" i="43"/>
  <c r="B144" i="43"/>
  <c r="B94" i="43"/>
  <c r="B90" i="43"/>
  <c r="B89" i="43"/>
  <c r="B88" i="43"/>
  <c r="B87" i="43"/>
  <c r="B86" i="43"/>
  <c r="B85" i="43"/>
  <c r="B84" i="43"/>
  <c r="B83" i="43"/>
  <c r="B55" i="43"/>
  <c r="B33" i="43"/>
  <c r="F26" i="43"/>
  <c r="H26" i="43" s="1"/>
  <c r="B26" i="43"/>
  <c r="B206" i="43" s="1"/>
  <c r="A26" i="43"/>
  <c r="F25" i="43"/>
  <c r="H25" i="43" s="1"/>
  <c r="B25" i="43"/>
  <c r="A25" i="43"/>
  <c r="H24" i="43"/>
  <c r="F24" i="43"/>
  <c r="B24" i="43"/>
  <c r="B168" i="43" s="1"/>
  <c r="A24" i="43"/>
  <c r="F23" i="43"/>
  <c r="H23" i="43" s="1"/>
  <c r="B23" i="43"/>
  <c r="A23" i="43"/>
  <c r="F22" i="43"/>
  <c r="H22" i="43" s="1"/>
  <c r="B22" i="43"/>
  <c r="B128" i="43" s="1"/>
  <c r="A22" i="43"/>
  <c r="I19" i="10" s="1"/>
  <c r="F21" i="43"/>
  <c r="H21" i="43" s="1"/>
  <c r="B21" i="43"/>
  <c r="B111" i="43" s="1"/>
  <c r="A21" i="43"/>
  <c r="F20" i="43"/>
  <c r="H20" i="43" s="1"/>
  <c r="B20" i="43"/>
  <c r="A20" i="43"/>
  <c r="F19" i="43"/>
  <c r="H19" i="43" s="1"/>
  <c r="B19" i="43"/>
  <c r="B77" i="43" s="1"/>
  <c r="A19" i="43"/>
  <c r="B18" i="43"/>
  <c r="A18" i="43"/>
  <c r="B17" i="43"/>
  <c r="A17" i="43"/>
  <c r="A16" i="43"/>
  <c r="A206" i="43" s="1"/>
  <c r="B11" i="43"/>
  <c r="C236" i="42"/>
  <c r="B219" i="42"/>
  <c r="B218" i="42"/>
  <c r="B217" i="42"/>
  <c r="B216" i="42"/>
  <c r="B215" i="42"/>
  <c r="B214" i="42"/>
  <c r="B213" i="42"/>
  <c r="B212" i="42"/>
  <c r="B183" i="42"/>
  <c r="B168" i="42"/>
  <c r="B144" i="42"/>
  <c r="B111" i="42"/>
  <c r="B90" i="42"/>
  <c r="B89" i="42"/>
  <c r="B88" i="42"/>
  <c r="B87" i="42"/>
  <c r="B86" i="42"/>
  <c r="B85" i="42"/>
  <c r="B84" i="42"/>
  <c r="B83" i="42"/>
  <c r="B55" i="42"/>
  <c r="F26" i="42"/>
  <c r="H26" i="42" s="1"/>
  <c r="B26" i="42"/>
  <c r="B206" i="42" s="1"/>
  <c r="A26" i="42"/>
  <c r="F25" i="42"/>
  <c r="H25" i="42" s="1"/>
  <c r="B25" i="42"/>
  <c r="A25" i="42"/>
  <c r="H24" i="42"/>
  <c r="F24" i="42"/>
  <c r="B24" i="42"/>
  <c r="A24" i="42"/>
  <c r="F23" i="42"/>
  <c r="H23" i="42" s="1"/>
  <c r="B23" i="42"/>
  <c r="A23" i="42"/>
  <c r="F22" i="42"/>
  <c r="H22" i="42" s="1"/>
  <c r="B22" i="42"/>
  <c r="B128" i="42" s="1"/>
  <c r="A22" i="42"/>
  <c r="H19" i="10" s="1"/>
  <c r="F21" i="42"/>
  <c r="H21" i="42" s="1"/>
  <c r="B21" i="42"/>
  <c r="A21" i="42"/>
  <c r="H20" i="42"/>
  <c r="F20" i="42"/>
  <c r="B20" i="42"/>
  <c r="B94" i="42" s="1"/>
  <c r="A20" i="42"/>
  <c r="H19" i="42"/>
  <c r="F19" i="42"/>
  <c r="B19" i="42"/>
  <c r="B77" i="42" s="1"/>
  <c r="A19" i="42"/>
  <c r="B18" i="42"/>
  <c r="A18" i="42"/>
  <c r="B17" i="42"/>
  <c r="B33" i="42" s="1"/>
  <c r="A17" i="42"/>
  <c r="A16" i="42"/>
  <c r="A33" i="42" s="1"/>
  <c r="B11" i="42"/>
  <c r="C236" i="41"/>
  <c r="B219" i="41"/>
  <c r="B218" i="41"/>
  <c r="B217" i="41"/>
  <c r="B216" i="41"/>
  <c r="B215" i="41"/>
  <c r="B214" i="41"/>
  <c r="B213" i="41"/>
  <c r="B212" i="41"/>
  <c r="B183" i="41"/>
  <c r="B168" i="41"/>
  <c r="B144" i="41"/>
  <c r="B90" i="41"/>
  <c r="B89" i="41"/>
  <c r="B88" i="41"/>
  <c r="B87" i="41"/>
  <c r="B86" i="41"/>
  <c r="B85" i="41"/>
  <c r="B84" i="41"/>
  <c r="B83" i="41"/>
  <c r="H26" i="41"/>
  <c r="F26" i="41"/>
  <c r="B26" i="41"/>
  <c r="B206" i="41" s="1"/>
  <c r="A26" i="41"/>
  <c r="F25" i="41"/>
  <c r="H25" i="41" s="1"/>
  <c r="B25" i="41"/>
  <c r="A25" i="41"/>
  <c r="F24" i="41"/>
  <c r="H24" i="41" s="1"/>
  <c r="B24" i="41"/>
  <c r="A24" i="41"/>
  <c r="F23" i="41"/>
  <c r="H23" i="41" s="1"/>
  <c r="B23" i="41"/>
  <c r="A23" i="41"/>
  <c r="H22" i="41"/>
  <c r="F22" i="41"/>
  <c r="B22" i="41"/>
  <c r="B128" i="41" s="1"/>
  <c r="A22" i="41"/>
  <c r="G19" i="10" s="1"/>
  <c r="H21" i="41"/>
  <c r="F21" i="41"/>
  <c r="B21" i="41"/>
  <c r="B111" i="41" s="1"/>
  <c r="A21" i="41"/>
  <c r="F20" i="41"/>
  <c r="H20" i="41" s="1"/>
  <c r="B20" i="41"/>
  <c r="B94" i="41" s="1"/>
  <c r="A20" i="41"/>
  <c r="F19" i="41"/>
  <c r="H19" i="41" s="1"/>
  <c r="B19" i="41"/>
  <c r="B77" i="41" s="1"/>
  <c r="A19" i="41"/>
  <c r="B18" i="41"/>
  <c r="B55" i="41" s="1"/>
  <c r="A18" i="41"/>
  <c r="B17" i="41"/>
  <c r="B33" i="41" s="1"/>
  <c r="A17" i="41"/>
  <c r="A16" i="41"/>
  <c r="A111" i="41" s="1"/>
  <c r="B11" i="41"/>
  <c r="C236" i="40"/>
  <c r="B219" i="40"/>
  <c r="B218" i="40"/>
  <c r="B217" i="40"/>
  <c r="B216" i="40"/>
  <c r="B215" i="40"/>
  <c r="B214" i="40"/>
  <c r="B213" i="40"/>
  <c r="B212" i="40"/>
  <c r="B94" i="40"/>
  <c r="B90" i="40"/>
  <c r="B89" i="40"/>
  <c r="B88" i="40"/>
  <c r="B87" i="40"/>
  <c r="B86" i="40"/>
  <c r="B85" i="40"/>
  <c r="B84" i="40"/>
  <c r="B83" i="40"/>
  <c r="H26" i="40"/>
  <c r="F26" i="40"/>
  <c r="B26" i="40"/>
  <c r="B206" i="40" s="1"/>
  <c r="A26" i="40"/>
  <c r="H25" i="40"/>
  <c r="F25" i="40"/>
  <c r="B25" i="40"/>
  <c r="B183" i="40" s="1"/>
  <c r="A25" i="40"/>
  <c r="F24" i="40"/>
  <c r="H24" i="40" s="1"/>
  <c r="B24" i="40"/>
  <c r="B168" i="40" s="1"/>
  <c r="A24" i="40"/>
  <c r="F23" i="40"/>
  <c r="H23" i="40" s="1"/>
  <c r="B23" i="40"/>
  <c r="B144" i="40" s="1"/>
  <c r="A23" i="40"/>
  <c r="H22" i="40"/>
  <c r="F22" i="40"/>
  <c r="B22" i="40"/>
  <c r="B128" i="40" s="1"/>
  <c r="A22" i="40"/>
  <c r="D22" i="40" s="1"/>
  <c r="H21" i="40"/>
  <c r="F21" i="40"/>
  <c r="B21" i="40"/>
  <c r="B111" i="40" s="1"/>
  <c r="A21" i="40"/>
  <c r="F20" i="40"/>
  <c r="H20" i="40" s="1"/>
  <c r="B20" i="40"/>
  <c r="A20" i="40"/>
  <c r="F19" i="40"/>
  <c r="H19" i="40" s="1"/>
  <c r="B19" i="40"/>
  <c r="B77" i="40" s="1"/>
  <c r="A19" i="40"/>
  <c r="B18" i="40"/>
  <c r="B55" i="40" s="1"/>
  <c r="A18" i="40"/>
  <c r="B17" i="40"/>
  <c r="B33" i="40" s="1"/>
  <c r="A17" i="40"/>
  <c r="A16" i="40"/>
  <c r="A206" i="40" s="1"/>
  <c r="B11" i="40"/>
  <c r="C236" i="39"/>
  <c r="B219" i="39"/>
  <c r="B218" i="39"/>
  <c r="B217" i="39"/>
  <c r="B216" i="39"/>
  <c r="B215" i="39"/>
  <c r="B214" i="39"/>
  <c r="B213" i="39"/>
  <c r="B212" i="39"/>
  <c r="B206" i="39"/>
  <c r="B183" i="39"/>
  <c r="B144" i="39"/>
  <c r="B128" i="39"/>
  <c r="B94" i="39"/>
  <c r="B90" i="39"/>
  <c r="B89" i="39"/>
  <c r="B88" i="39"/>
  <c r="B87" i="39"/>
  <c r="B86" i="39"/>
  <c r="B85" i="39"/>
  <c r="B84" i="39"/>
  <c r="B83" i="39"/>
  <c r="B55" i="39"/>
  <c r="F26" i="39"/>
  <c r="H26" i="39" s="1"/>
  <c r="B26" i="39"/>
  <c r="A26" i="39"/>
  <c r="F25" i="39"/>
  <c r="H25" i="39" s="1"/>
  <c r="B25" i="39"/>
  <c r="A25" i="39"/>
  <c r="F24" i="39"/>
  <c r="H24" i="39" s="1"/>
  <c r="B24" i="39"/>
  <c r="B168" i="39" s="1"/>
  <c r="A24" i="39"/>
  <c r="F23" i="39"/>
  <c r="H23" i="39" s="1"/>
  <c r="B23" i="39"/>
  <c r="A23" i="39"/>
  <c r="H22" i="39"/>
  <c r="F22" i="39"/>
  <c r="B22" i="39"/>
  <c r="A22" i="39"/>
  <c r="D22" i="39" s="1"/>
  <c r="H21" i="39"/>
  <c r="F21" i="39"/>
  <c r="B21" i="39"/>
  <c r="B111" i="39" s="1"/>
  <c r="A21" i="39"/>
  <c r="F20" i="39"/>
  <c r="H20" i="39" s="1"/>
  <c r="B20" i="39"/>
  <c r="A20" i="39"/>
  <c r="F19" i="39"/>
  <c r="H19" i="39" s="1"/>
  <c r="B19" i="39"/>
  <c r="B77" i="39" s="1"/>
  <c r="A19" i="39"/>
  <c r="B18" i="39"/>
  <c r="A18" i="39"/>
  <c r="B17" i="39"/>
  <c r="B33" i="39" s="1"/>
  <c r="A17" i="39"/>
  <c r="A16" i="39"/>
  <c r="A94" i="39" s="1"/>
  <c r="B11" i="39"/>
  <c r="C236" i="38"/>
  <c r="B219" i="38"/>
  <c r="B218" i="38"/>
  <c r="B217" i="38"/>
  <c r="B216" i="38"/>
  <c r="B215" i="38"/>
  <c r="B214" i="38"/>
  <c r="B213" i="38"/>
  <c r="B212" i="38"/>
  <c r="B144" i="38"/>
  <c r="B94" i="38"/>
  <c r="B90" i="38"/>
  <c r="B89" i="38"/>
  <c r="B88" i="38"/>
  <c r="B87" i="38"/>
  <c r="B86" i="38"/>
  <c r="B85" i="38"/>
  <c r="B84" i="38"/>
  <c r="B83" i="38"/>
  <c r="H26" i="38"/>
  <c r="F26" i="38"/>
  <c r="B26" i="38"/>
  <c r="B206" i="38" s="1"/>
  <c r="A26" i="38"/>
  <c r="F25" i="38"/>
  <c r="H25" i="38" s="1"/>
  <c r="B25" i="38"/>
  <c r="B183" i="38" s="1"/>
  <c r="A25" i="38"/>
  <c r="F24" i="38"/>
  <c r="H24" i="38" s="1"/>
  <c r="B24" i="38"/>
  <c r="B168" i="38" s="1"/>
  <c r="A24" i="38"/>
  <c r="F23" i="38"/>
  <c r="H23" i="38" s="1"/>
  <c r="B23" i="38"/>
  <c r="A23" i="38"/>
  <c r="H22" i="38"/>
  <c r="F22" i="38"/>
  <c r="B22" i="38"/>
  <c r="B128" i="38" s="1"/>
  <c r="A22" i="38"/>
  <c r="D22" i="38" s="1"/>
  <c r="H21" i="38"/>
  <c r="F21" i="38"/>
  <c r="B21" i="38"/>
  <c r="B111" i="38" s="1"/>
  <c r="A21" i="38"/>
  <c r="F20" i="38"/>
  <c r="H20" i="38" s="1"/>
  <c r="B20" i="38"/>
  <c r="A20" i="38"/>
  <c r="F19" i="38"/>
  <c r="H19" i="38" s="1"/>
  <c r="B19" i="38"/>
  <c r="B77" i="38" s="1"/>
  <c r="A19" i="38"/>
  <c r="B18" i="38"/>
  <c r="B55" i="38" s="1"/>
  <c r="A18" i="38"/>
  <c r="B17" i="38"/>
  <c r="B33" i="38" s="1"/>
  <c r="A17" i="38"/>
  <c r="A16" i="38"/>
  <c r="A206" i="38" s="1"/>
  <c r="B11" i="38"/>
  <c r="C236" i="37"/>
  <c r="B219" i="37"/>
  <c r="B218" i="37"/>
  <c r="B217" i="37"/>
  <c r="B216" i="37"/>
  <c r="B215" i="37"/>
  <c r="B214" i="37"/>
  <c r="B213" i="37"/>
  <c r="B212" i="37"/>
  <c r="B168" i="37"/>
  <c r="B90" i="37"/>
  <c r="B89" i="37"/>
  <c r="B88" i="37"/>
  <c r="B87" i="37"/>
  <c r="B86" i="37"/>
  <c r="B85" i="37"/>
  <c r="B84" i="37"/>
  <c r="B83" i="37"/>
  <c r="B33" i="37"/>
  <c r="F26" i="37"/>
  <c r="H26" i="37" s="1"/>
  <c r="B26" i="37"/>
  <c r="B206" i="37" s="1"/>
  <c r="A26" i="37"/>
  <c r="F25" i="37"/>
  <c r="H25" i="37" s="1"/>
  <c r="B25" i="37"/>
  <c r="B183" i="37" s="1"/>
  <c r="A25" i="37"/>
  <c r="F24" i="37"/>
  <c r="H24" i="37" s="1"/>
  <c r="B24" i="37"/>
  <c r="A24" i="37"/>
  <c r="H23" i="37"/>
  <c r="F23" i="37"/>
  <c r="B23" i="37"/>
  <c r="B144" i="37" s="1"/>
  <c r="A23" i="37"/>
  <c r="H22" i="37"/>
  <c r="F22" i="37"/>
  <c r="B22" i="37"/>
  <c r="B128" i="37" s="1"/>
  <c r="A22" i="37"/>
  <c r="D22" i="37" s="1"/>
  <c r="F21" i="37"/>
  <c r="H21" i="37" s="1"/>
  <c r="B21" i="37"/>
  <c r="B111" i="37" s="1"/>
  <c r="A21" i="37"/>
  <c r="F20" i="37"/>
  <c r="H20" i="37" s="1"/>
  <c r="B20" i="37"/>
  <c r="B94" i="37" s="1"/>
  <c r="A20" i="37"/>
  <c r="F19" i="37"/>
  <c r="H19" i="37" s="1"/>
  <c r="B19" i="37"/>
  <c r="B77" i="37" s="1"/>
  <c r="A19" i="37"/>
  <c r="B18" i="37"/>
  <c r="B55" i="37" s="1"/>
  <c r="A18" i="37"/>
  <c r="B17" i="37"/>
  <c r="A17" i="37"/>
  <c r="A16" i="37"/>
  <c r="B11" i="37"/>
  <c r="B11" i="36"/>
  <c r="C236" i="36"/>
  <c r="B219" i="36"/>
  <c r="B218" i="36"/>
  <c r="B217" i="36"/>
  <c r="B216" i="36"/>
  <c r="B215" i="36"/>
  <c r="B214" i="36"/>
  <c r="B213" i="36"/>
  <c r="B212" i="36"/>
  <c r="B168" i="36"/>
  <c r="B111" i="36"/>
  <c r="B90" i="36"/>
  <c r="B89" i="36"/>
  <c r="B88" i="36"/>
  <c r="B87" i="36"/>
  <c r="B86" i="36"/>
  <c r="B85" i="36"/>
  <c r="B84" i="36"/>
  <c r="B83" i="36"/>
  <c r="B55" i="36"/>
  <c r="F26" i="36"/>
  <c r="H26" i="36" s="1"/>
  <c r="B26" i="36"/>
  <c r="B206" i="36" s="1"/>
  <c r="A26" i="36"/>
  <c r="F25" i="36"/>
  <c r="H25" i="36" s="1"/>
  <c r="B25" i="36"/>
  <c r="B183" i="36" s="1"/>
  <c r="A25" i="36"/>
  <c r="H24" i="36"/>
  <c r="F24" i="36"/>
  <c r="B24" i="36"/>
  <c r="A24" i="36"/>
  <c r="F23" i="36"/>
  <c r="H23" i="36" s="1"/>
  <c r="B23" i="36"/>
  <c r="B144" i="36" s="1"/>
  <c r="A23" i="36"/>
  <c r="F22" i="36"/>
  <c r="H22" i="36" s="1"/>
  <c r="B22" i="36"/>
  <c r="B128" i="36" s="1"/>
  <c r="A22" i="36"/>
  <c r="F21" i="36"/>
  <c r="H21" i="36" s="1"/>
  <c r="B21" i="36"/>
  <c r="A21" i="36"/>
  <c r="F20" i="36"/>
  <c r="H20" i="36" s="1"/>
  <c r="B20" i="36"/>
  <c r="B94" i="36" s="1"/>
  <c r="A20" i="36"/>
  <c r="H19" i="36"/>
  <c r="F19" i="36"/>
  <c r="B19" i="36"/>
  <c r="B77" i="36" s="1"/>
  <c r="A19" i="36"/>
  <c r="B18" i="36"/>
  <c r="A18" i="36"/>
  <c r="B17" i="36"/>
  <c r="B33" i="36" s="1"/>
  <c r="A17" i="36"/>
  <c r="A16" i="36"/>
  <c r="A144" i="42" l="1"/>
  <c r="E157" i="42" s="1"/>
  <c r="A128" i="41"/>
  <c r="E140" i="41" s="1"/>
  <c r="A144" i="41"/>
  <c r="E160" i="41" s="1"/>
  <c r="A77" i="53"/>
  <c r="C83" i="53" s="1"/>
  <c r="B95" i="51"/>
  <c r="A55" i="43"/>
  <c r="G67" i="43" s="1"/>
  <c r="A94" i="48"/>
  <c r="E106" i="48" s="1"/>
  <c r="A94" i="46"/>
  <c r="E106" i="46" s="1"/>
  <c r="A55" i="42"/>
  <c r="G61" i="42" s="1"/>
  <c r="J19" i="10"/>
  <c r="A55" i="48"/>
  <c r="G72" i="48" s="1"/>
  <c r="A144" i="53"/>
  <c r="E154" i="53" s="1"/>
  <c r="A77" i="46"/>
  <c r="C87" i="46" s="1"/>
  <c r="A183" i="53"/>
  <c r="F192" i="53" s="1"/>
  <c r="A77" i="42"/>
  <c r="C83" i="42" s="1"/>
  <c r="A33" i="53"/>
  <c r="G43" i="53" s="1"/>
  <c r="A128" i="43"/>
  <c r="E135" i="43" s="1"/>
  <c r="A55" i="53"/>
  <c r="G67" i="53" s="1"/>
  <c r="A111" i="42"/>
  <c r="E121" i="42" s="1"/>
  <c r="A183" i="41"/>
  <c r="F198" i="41" s="1"/>
  <c r="A55" i="47"/>
  <c r="G72" i="47" s="1"/>
  <c r="A111" i="48"/>
  <c r="E122" i="48" s="1"/>
  <c r="A77" i="41"/>
  <c r="C86" i="41" s="1"/>
  <c r="A128" i="53"/>
  <c r="E135" i="53" s="1"/>
  <c r="D22" i="50"/>
  <c r="A128" i="39"/>
  <c r="E135" i="39" s="1"/>
  <c r="A128" i="48"/>
  <c r="B129" i="48" s="1"/>
  <c r="A144" i="44"/>
  <c r="E151" i="44" s="1"/>
  <c r="A33" i="48"/>
  <c r="G51" i="48" s="1"/>
  <c r="F202" i="48"/>
  <c r="A77" i="54"/>
  <c r="C84" i="54" s="1"/>
  <c r="K19" i="10"/>
  <c r="A128" i="46"/>
  <c r="E140" i="46" s="1"/>
  <c r="A183" i="47"/>
  <c r="F188" i="47" s="1"/>
  <c r="C212" i="47"/>
  <c r="A94" i="49"/>
  <c r="E102" i="49" s="1"/>
  <c r="A33" i="51"/>
  <c r="G39" i="51" s="1"/>
  <c r="F194" i="53"/>
  <c r="L19" i="10"/>
  <c r="A94" i="43"/>
  <c r="A183" i="43"/>
  <c r="A77" i="44"/>
  <c r="C86" i="44" s="1"/>
  <c r="A94" i="47"/>
  <c r="E104" i="47" s="1"/>
  <c r="A183" i="49"/>
  <c r="F188" i="49" s="1"/>
  <c r="A55" i="51"/>
  <c r="G60" i="51" s="1"/>
  <c r="A94" i="53"/>
  <c r="E98" i="53" s="1"/>
  <c r="A111" i="53"/>
  <c r="E118" i="53" s="1"/>
  <c r="M19" i="10"/>
  <c r="C213" i="47"/>
  <c r="A55" i="50"/>
  <c r="G70" i="50" s="1"/>
  <c r="N19" i="10"/>
  <c r="A55" i="52"/>
  <c r="B56" i="52" s="1"/>
  <c r="A33" i="54"/>
  <c r="B34" i="54" s="1"/>
  <c r="O19" i="10"/>
  <c r="A183" i="44"/>
  <c r="F200" i="44" s="1"/>
  <c r="C214" i="47"/>
  <c r="A111" i="50"/>
  <c r="E120" i="50" s="1"/>
  <c r="A111" i="54"/>
  <c r="E120" i="54" s="1"/>
  <c r="P19" i="10"/>
  <c r="D22" i="41"/>
  <c r="A77" i="43"/>
  <c r="C86" i="43" s="1"/>
  <c r="A111" i="43"/>
  <c r="E123" i="43" s="1"/>
  <c r="A33" i="47"/>
  <c r="B34" i="47" s="1"/>
  <c r="A77" i="47"/>
  <c r="C85" i="47" s="1"/>
  <c r="D22" i="49"/>
  <c r="Q19" i="10"/>
  <c r="A77" i="39"/>
  <c r="D22" i="42"/>
  <c r="A144" i="43"/>
  <c r="E151" i="43" s="1"/>
  <c r="A33" i="44"/>
  <c r="G50" i="44" s="1"/>
  <c r="A111" i="44"/>
  <c r="E124" i="44" s="1"/>
  <c r="A128" i="51"/>
  <c r="B129" i="51" s="1"/>
  <c r="A144" i="54"/>
  <c r="B145" i="54" s="1"/>
  <c r="C217" i="47"/>
  <c r="A144" i="52"/>
  <c r="E157" i="52" s="1"/>
  <c r="A128" i="45"/>
  <c r="E140" i="45" s="1"/>
  <c r="A77" i="52"/>
  <c r="C88" i="52" s="1"/>
  <c r="T19" i="10"/>
  <c r="A55" i="40"/>
  <c r="B56" i="40" s="1"/>
  <c r="E158" i="42"/>
  <c r="C218" i="47"/>
  <c r="E159" i="53"/>
  <c r="U19" i="10"/>
  <c r="E159" i="42"/>
  <c r="A144" i="47"/>
  <c r="E152" i="47" s="1"/>
  <c r="E160" i="53"/>
  <c r="F19" i="10"/>
  <c r="V19" i="10"/>
  <c r="A33" i="43"/>
  <c r="A111" i="47"/>
  <c r="E118" i="47" s="1"/>
  <c r="A111" i="51"/>
  <c r="E124" i="51" s="1"/>
  <c r="A55" i="54"/>
  <c r="G71" i="54" s="1"/>
  <c r="W19" i="10"/>
  <c r="D22" i="43"/>
  <c r="A55" i="46"/>
  <c r="B56" i="46" s="1"/>
  <c r="A183" i="54"/>
  <c r="F194" i="54" s="1"/>
  <c r="A55" i="44"/>
  <c r="G62" i="44" s="1"/>
  <c r="A33" i="52"/>
  <c r="G38" i="52" s="1"/>
  <c r="A111" i="52"/>
  <c r="E124" i="52" s="1"/>
  <c r="A128" i="54"/>
  <c r="E135" i="54" s="1"/>
  <c r="E19" i="10"/>
  <c r="C218" i="53"/>
  <c r="C217" i="53"/>
  <c r="B207" i="53"/>
  <c r="C216" i="53"/>
  <c r="C215" i="53"/>
  <c r="C214" i="53"/>
  <c r="C213" i="53"/>
  <c r="C212" i="53"/>
  <c r="C219" i="53"/>
  <c r="C216" i="54"/>
  <c r="C215" i="54"/>
  <c r="C214" i="54"/>
  <c r="C213" i="54"/>
  <c r="C212" i="54"/>
  <c r="C219" i="54"/>
  <c r="C218" i="54"/>
  <c r="C217" i="54"/>
  <c r="B207" i="54"/>
  <c r="E157" i="53"/>
  <c r="A94" i="54"/>
  <c r="C86" i="53"/>
  <c r="E161" i="53"/>
  <c r="F201" i="53"/>
  <c r="B78" i="53"/>
  <c r="E149" i="53"/>
  <c r="C89" i="53"/>
  <c r="E150" i="53"/>
  <c r="A168" i="53"/>
  <c r="F191" i="53"/>
  <c r="A168" i="54"/>
  <c r="F191" i="46"/>
  <c r="F189" i="46"/>
  <c r="F188" i="46"/>
  <c r="F194" i="46"/>
  <c r="F200" i="46"/>
  <c r="F197" i="46"/>
  <c r="F199" i="46"/>
  <c r="F198" i="46"/>
  <c r="F202" i="46"/>
  <c r="F196" i="46"/>
  <c r="F195" i="46"/>
  <c r="F201" i="46"/>
  <c r="F193" i="46"/>
  <c r="F192" i="46"/>
  <c r="F190" i="46"/>
  <c r="F187" i="46"/>
  <c r="B184" i="46"/>
  <c r="F201" i="45"/>
  <c r="F200" i="45"/>
  <c r="B184" i="45"/>
  <c r="F199" i="45"/>
  <c r="F198" i="45"/>
  <c r="F187" i="45"/>
  <c r="F202" i="45"/>
  <c r="F197" i="45"/>
  <c r="F196" i="45"/>
  <c r="F195" i="45"/>
  <c r="F194" i="45"/>
  <c r="F193" i="45"/>
  <c r="F192" i="45"/>
  <c r="F191" i="45"/>
  <c r="F190" i="45"/>
  <c r="F189" i="45"/>
  <c r="F188" i="45"/>
  <c r="I179" i="49"/>
  <c r="I178" i="49"/>
  <c r="I177" i="49"/>
  <c r="I176" i="49"/>
  <c r="I174" i="49"/>
  <c r="I173" i="49"/>
  <c r="I172" i="49"/>
  <c r="B169" i="49"/>
  <c r="I175" i="49"/>
  <c r="E157" i="50"/>
  <c r="E156" i="50"/>
  <c r="E155" i="50"/>
  <c r="E154" i="50"/>
  <c r="E153" i="50"/>
  <c r="E152" i="50"/>
  <c r="E150" i="50"/>
  <c r="E149" i="50"/>
  <c r="E164" i="50"/>
  <c r="E148" i="50"/>
  <c r="E163" i="50"/>
  <c r="B145" i="50"/>
  <c r="E160" i="50"/>
  <c r="A168" i="45"/>
  <c r="A206" i="45"/>
  <c r="G67" i="50"/>
  <c r="G65" i="50"/>
  <c r="G60" i="50"/>
  <c r="G73" i="50"/>
  <c r="E101" i="47"/>
  <c r="A77" i="49"/>
  <c r="B56" i="50"/>
  <c r="E151" i="50"/>
  <c r="E105" i="51"/>
  <c r="E104" i="51"/>
  <c r="E103" i="51"/>
  <c r="E102" i="51"/>
  <c r="E101" i="51"/>
  <c r="E100" i="51"/>
  <c r="E107" i="51"/>
  <c r="E98" i="51"/>
  <c r="E99" i="51"/>
  <c r="G59" i="50"/>
  <c r="E158" i="50"/>
  <c r="A206" i="46"/>
  <c r="A168" i="46"/>
  <c r="B184" i="48"/>
  <c r="A128" i="49"/>
  <c r="A33" i="50"/>
  <c r="A94" i="50"/>
  <c r="A206" i="50"/>
  <c r="A168" i="50"/>
  <c r="A128" i="50"/>
  <c r="A183" i="50"/>
  <c r="E159" i="50"/>
  <c r="A94" i="45"/>
  <c r="E132" i="48"/>
  <c r="F187" i="48"/>
  <c r="E161" i="50"/>
  <c r="B112" i="48"/>
  <c r="E118" i="48"/>
  <c r="E133" i="48"/>
  <c r="E162" i="50"/>
  <c r="F201" i="48"/>
  <c r="F200" i="48"/>
  <c r="F199" i="48"/>
  <c r="F198" i="48"/>
  <c r="F188" i="48"/>
  <c r="F190" i="48"/>
  <c r="E100" i="49"/>
  <c r="E99" i="49"/>
  <c r="E107" i="49"/>
  <c r="E98" i="49"/>
  <c r="E104" i="49"/>
  <c r="F192" i="49"/>
  <c r="C216" i="52"/>
  <c r="C215" i="52"/>
  <c r="C214" i="52"/>
  <c r="C213" i="52"/>
  <c r="C212" i="52"/>
  <c r="C219" i="52"/>
  <c r="C218" i="52"/>
  <c r="G63" i="46"/>
  <c r="F191" i="48"/>
  <c r="A77" i="50"/>
  <c r="A33" i="46"/>
  <c r="A144" i="46"/>
  <c r="F192" i="48"/>
  <c r="B95" i="49"/>
  <c r="G48" i="51"/>
  <c r="G46" i="51"/>
  <c r="G45" i="51"/>
  <c r="G40" i="51"/>
  <c r="G37" i="51"/>
  <c r="A55" i="45"/>
  <c r="F193" i="48"/>
  <c r="B34" i="51"/>
  <c r="G61" i="47"/>
  <c r="G66" i="47"/>
  <c r="E107" i="47"/>
  <c r="E154" i="47"/>
  <c r="F194" i="48"/>
  <c r="A111" i="49"/>
  <c r="A55" i="49"/>
  <c r="A33" i="49"/>
  <c r="G49" i="51"/>
  <c r="A33" i="45"/>
  <c r="A144" i="45"/>
  <c r="F195" i="48"/>
  <c r="A144" i="49"/>
  <c r="F202" i="49"/>
  <c r="C217" i="52"/>
  <c r="A111" i="45"/>
  <c r="A77" i="45"/>
  <c r="A111" i="46"/>
  <c r="C216" i="47"/>
  <c r="C215" i="47"/>
  <c r="G44" i="47"/>
  <c r="C219" i="47"/>
  <c r="F196" i="48"/>
  <c r="E102" i="47"/>
  <c r="F202" i="47"/>
  <c r="B184" i="47"/>
  <c r="F201" i="47"/>
  <c r="F197" i="48"/>
  <c r="E103" i="49"/>
  <c r="A206" i="49"/>
  <c r="A168" i="48"/>
  <c r="A206" i="48"/>
  <c r="G67" i="52"/>
  <c r="A94" i="52"/>
  <c r="G69" i="52"/>
  <c r="G73" i="51"/>
  <c r="A144" i="51"/>
  <c r="G71" i="52"/>
  <c r="A77" i="51"/>
  <c r="A183" i="51"/>
  <c r="G73" i="52"/>
  <c r="A183" i="52"/>
  <c r="A168" i="51"/>
  <c r="A206" i="51"/>
  <c r="G60" i="52"/>
  <c r="G42" i="52"/>
  <c r="G61" i="52"/>
  <c r="A128" i="52"/>
  <c r="A128" i="47"/>
  <c r="A144" i="48"/>
  <c r="G62" i="52"/>
  <c r="A77" i="48"/>
  <c r="G63" i="52"/>
  <c r="A168" i="52"/>
  <c r="A168" i="47"/>
  <c r="E123" i="41"/>
  <c r="E120" i="41"/>
  <c r="E122" i="41"/>
  <c r="E115" i="41"/>
  <c r="B112" i="41"/>
  <c r="E121" i="41"/>
  <c r="E117" i="41"/>
  <c r="E119" i="41"/>
  <c r="E118" i="41"/>
  <c r="E124" i="41"/>
  <c r="E116" i="41"/>
  <c r="C218" i="43"/>
  <c r="C217" i="43"/>
  <c r="B207" i="43"/>
  <c r="C216" i="43"/>
  <c r="C219" i="43"/>
  <c r="C215" i="43"/>
  <c r="C214" i="43"/>
  <c r="C213" i="43"/>
  <c r="C212" i="43"/>
  <c r="G51" i="42"/>
  <c r="G46" i="42"/>
  <c r="B34" i="42"/>
  <c r="G50" i="42"/>
  <c r="G45" i="42"/>
  <c r="G49" i="42"/>
  <c r="G48" i="42"/>
  <c r="G47" i="42"/>
  <c r="G44" i="42"/>
  <c r="G39" i="42"/>
  <c r="G43" i="42"/>
  <c r="G37" i="42"/>
  <c r="G42" i="42"/>
  <c r="G41" i="42"/>
  <c r="G40" i="42"/>
  <c r="G38" i="42"/>
  <c r="C216" i="44"/>
  <c r="C217" i="44"/>
  <c r="C215" i="44"/>
  <c r="B207" i="44"/>
  <c r="C214" i="44"/>
  <c r="C213" i="44"/>
  <c r="C212" i="44"/>
  <c r="C219" i="44"/>
  <c r="C218" i="44"/>
  <c r="F201" i="41"/>
  <c r="G73" i="42"/>
  <c r="E160" i="42"/>
  <c r="G51" i="43"/>
  <c r="F195" i="43"/>
  <c r="G67" i="44"/>
  <c r="A94" i="44"/>
  <c r="F192" i="44"/>
  <c r="C88" i="41"/>
  <c r="E164" i="41"/>
  <c r="B184" i="41"/>
  <c r="F202" i="41"/>
  <c r="B34" i="43"/>
  <c r="G68" i="44"/>
  <c r="G59" i="42"/>
  <c r="E162" i="42"/>
  <c r="A183" i="42"/>
  <c r="G37" i="43"/>
  <c r="F197" i="43"/>
  <c r="G69" i="44"/>
  <c r="B129" i="41"/>
  <c r="E150" i="41"/>
  <c r="A168" i="41"/>
  <c r="F188" i="41"/>
  <c r="A206" i="41"/>
  <c r="G60" i="42"/>
  <c r="B145" i="42"/>
  <c r="E163" i="42"/>
  <c r="G38" i="43"/>
  <c r="F198" i="43"/>
  <c r="E132" i="41"/>
  <c r="E117" i="42"/>
  <c r="A128" i="42"/>
  <c r="E148" i="42"/>
  <c r="E164" i="42"/>
  <c r="G39" i="43"/>
  <c r="E161" i="43"/>
  <c r="F199" i="43"/>
  <c r="G71" i="44"/>
  <c r="C85" i="44"/>
  <c r="F196" i="44"/>
  <c r="E149" i="42"/>
  <c r="G40" i="43"/>
  <c r="F200" i="43"/>
  <c r="G72" i="44"/>
  <c r="E150" i="42"/>
  <c r="A168" i="42"/>
  <c r="G41" i="43"/>
  <c r="F201" i="43"/>
  <c r="G73" i="44"/>
  <c r="E123" i="44"/>
  <c r="B112" i="42"/>
  <c r="E133" i="41"/>
  <c r="G42" i="43"/>
  <c r="B184" i="43"/>
  <c r="F202" i="43"/>
  <c r="B56" i="44"/>
  <c r="B112" i="44"/>
  <c r="G43" i="43"/>
  <c r="G62" i="43"/>
  <c r="F187" i="43"/>
  <c r="G59" i="44"/>
  <c r="C87" i="44"/>
  <c r="E115" i="44"/>
  <c r="G50" i="43"/>
  <c r="E134" i="41"/>
  <c r="F191" i="41"/>
  <c r="G63" i="42"/>
  <c r="A206" i="42"/>
  <c r="A94" i="41"/>
  <c r="G64" i="42"/>
  <c r="E136" i="41"/>
  <c r="A33" i="41"/>
  <c r="C84" i="41"/>
  <c r="E137" i="41"/>
  <c r="E156" i="41"/>
  <c r="G66" i="42"/>
  <c r="E153" i="42"/>
  <c r="G44" i="43"/>
  <c r="A168" i="43"/>
  <c r="F188" i="43"/>
  <c r="G60" i="44"/>
  <c r="E116" i="44"/>
  <c r="B145" i="44"/>
  <c r="F201" i="44"/>
  <c r="E162" i="41"/>
  <c r="E148" i="41"/>
  <c r="E161" i="42"/>
  <c r="E135" i="41"/>
  <c r="E138" i="41"/>
  <c r="E157" i="41"/>
  <c r="F195" i="41"/>
  <c r="G67" i="42"/>
  <c r="A94" i="42"/>
  <c r="E120" i="42"/>
  <c r="E154" i="42"/>
  <c r="G45" i="43"/>
  <c r="F189" i="43"/>
  <c r="G61" i="44"/>
  <c r="B78" i="44"/>
  <c r="C88" i="44"/>
  <c r="E117" i="44"/>
  <c r="A128" i="44"/>
  <c r="B184" i="44"/>
  <c r="F202" i="44"/>
  <c r="C87" i="41"/>
  <c r="F200" i="41"/>
  <c r="G72" i="42"/>
  <c r="G65" i="42"/>
  <c r="E119" i="42"/>
  <c r="E152" i="42"/>
  <c r="C85" i="41"/>
  <c r="E139" i="41"/>
  <c r="G68" i="42"/>
  <c r="E155" i="42"/>
  <c r="G46" i="43"/>
  <c r="G65" i="43"/>
  <c r="F190" i="43"/>
  <c r="G43" i="44"/>
  <c r="F187" i="44"/>
  <c r="E154" i="41"/>
  <c r="F193" i="41"/>
  <c r="A55" i="41"/>
  <c r="E159" i="41"/>
  <c r="G69" i="42"/>
  <c r="E156" i="42"/>
  <c r="G47" i="43"/>
  <c r="F191" i="43"/>
  <c r="A168" i="44"/>
  <c r="F188" i="44"/>
  <c r="B78" i="41"/>
  <c r="G62" i="42"/>
  <c r="C83" i="41"/>
  <c r="E151" i="42"/>
  <c r="E155" i="41"/>
  <c r="E105" i="39"/>
  <c r="E104" i="39"/>
  <c r="E103" i="39"/>
  <c r="E102" i="39"/>
  <c r="E101" i="39"/>
  <c r="E100" i="39"/>
  <c r="E99" i="39"/>
  <c r="E106" i="39"/>
  <c r="E107" i="39"/>
  <c r="E98" i="39"/>
  <c r="B95" i="39"/>
  <c r="C216" i="40"/>
  <c r="C215" i="40"/>
  <c r="C214" i="40"/>
  <c r="C213" i="40"/>
  <c r="C212" i="40"/>
  <c r="C219" i="40"/>
  <c r="C217" i="40"/>
  <c r="C218" i="40"/>
  <c r="B207" i="40"/>
  <c r="A33" i="39"/>
  <c r="A94" i="40"/>
  <c r="C84" i="39"/>
  <c r="C85" i="39"/>
  <c r="E139" i="39"/>
  <c r="A55" i="39"/>
  <c r="A111" i="39"/>
  <c r="A33" i="40"/>
  <c r="C86" i="39"/>
  <c r="A144" i="39"/>
  <c r="C87" i="39"/>
  <c r="A183" i="39"/>
  <c r="G72" i="40"/>
  <c r="A111" i="40"/>
  <c r="G73" i="40"/>
  <c r="A144" i="40"/>
  <c r="A77" i="40"/>
  <c r="A183" i="40"/>
  <c r="C89" i="39"/>
  <c r="A168" i="39"/>
  <c r="A206" i="39"/>
  <c r="A128" i="40"/>
  <c r="A168" i="40"/>
  <c r="E132" i="39"/>
  <c r="C90" i="39"/>
  <c r="E133" i="39"/>
  <c r="C216" i="38"/>
  <c r="C215" i="38"/>
  <c r="C214" i="38"/>
  <c r="C213" i="38"/>
  <c r="C212" i="38"/>
  <c r="B207" i="38"/>
  <c r="C219" i="38"/>
  <c r="C218" i="38"/>
  <c r="C217" i="38"/>
  <c r="A94" i="38"/>
  <c r="A33" i="38"/>
  <c r="A55" i="38"/>
  <c r="A111" i="38"/>
  <c r="A144" i="38"/>
  <c r="A77" i="38"/>
  <c r="A183" i="38"/>
  <c r="A128" i="38"/>
  <c r="A168" i="38"/>
  <c r="A206" i="37"/>
  <c r="A55" i="37"/>
  <c r="A77" i="37"/>
  <c r="A111" i="37"/>
  <c r="A144" i="37"/>
  <c r="A183" i="37"/>
  <c r="A94" i="37"/>
  <c r="A128" i="37"/>
  <c r="A168" i="37"/>
  <c r="A33" i="37"/>
  <c r="A206" i="36"/>
  <c r="A55" i="36"/>
  <c r="A77" i="36"/>
  <c r="A111" i="36"/>
  <c r="A183" i="36"/>
  <c r="A94" i="36"/>
  <c r="A128" i="36"/>
  <c r="A144" i="36"/>
  <c r="A33" i="36"/>
  <c r="A168" i="36"/>
  <c r="E123" i="48" l="1"/>
  <c r="F190" i="53"/>
  <c r="G40" i="44"/>
  <c r="E120" i="44"/>
  <c r="G42" i="47"/>
  <c r="E101" i="48"/>
  <c r="F189" i="53"/>
  <c r="F198" i="53"/>
  <c r="G42" i="44"/>
  <c r="G73" i="43"/>
  <c r="E121" i="48"/>
  <c r="E102" i="48"/>
  <c r="G51" i="51"/>
  <c r="G41" i="44"/>
  <c r="E120" i="48"/>
  <c r="F195" i="53"/>
  <c r="D20" i="51"/>
  <c r="G72" i="52"/>
  <c r="E139" i="48"/>
  <c r="C90" i="46"/>
  <c r="C87" i="53"/>
  <c r="G60" i="46"/>
  <c r="G72" i="46"/>
  <c r="E151" i="41"/>
  <c r="D23" i="41" s="1"/>
  <c r="E118" i="42"/>
  <c r="E103" i="48"/>
  <c r="G66" i="46"/>
  <c r="G64" i="50"/>
  <c r="G61" i="50"/>
  <c r="C90" i="53"/>
  <c r="F197" i="53"/>
  <c r="F196" i="53"/>
  <c r="E115" i="42"/>
  <c r="E123" i="42"/>
  <c r="E132" i="53"/>
  <c r="E136" i="53"/>
  <c r="E161" i="41"/>
  <c r="E124" i="42"/>
  <c r="G66" i="40"/>
  <c r="E158" i="41"/>
  <c r="E116" i="42"/>
  <c r="E149" i="41"/>
  <c r="G72" i="50"/>
  <c r="E117" i="48"/>
  <c r="E152" i="41"/>
  <c r="E163" i="41"/>
  <c r="E159" i="52"/>
  <c r="E104" i="48"/>
  <c r="Q25" i="10" s="1"/>
  <c r="G61" i="46"/>
  <c r="C84" i="42"/>
  <c r="E153" i="41"/>
  <c r="B145" i="41"/>
  <c r="F191" i="47"/>
  <c r="C88" i="53"/>
  <c r="E99" i="48"/>
  <c r="F187" i="47"/>
  <c r="F199" i="53"/>
  <c r="G69" i="46"/>
  <c r="G70" i="46"/>
  <c r="G64" i="46"/>
  <c r="E124" i="47"/>
  <c r="F194" i="49"/>
  <c r="B95" i="48"/>
  <c r="B184" i="49"/>
  <c r="E119" i="48"/>
  <c r="E134" i="43"/>
  <c r="B112" i="43"/>
  <c r="E116" i="47"/>
  <c r="E164" i="52"/>
  <c r="E117" i="47"/>
  <c r="F199" i="49"/>
  <c r="F187" i="49"/>
  <c r="E138" i="43"/>
  <c r="B34" i="52"/>
  <c r="C90" i="42"/>
  <c r="C88" i="42"/>
  <c r="E139" i="45"/>
  <c r="F200" i="49"/>
  <c r="F193" i="49"/>
  <c r="E140" i="43"/>
  <c r="E156" i="52"/>
  <c r="E117" i="43"/>
  <c r="G50" i="52"/>
  <c r="E134" i="53"/>
  <c r="C86" i="42"/>
  <c r="B129" i="43"/>
  <c r="E118" i="43"/>
  <c r="E122" i="44"/>
  <c r="G70" i="44"/>
  <c r="F194" i="44"/>
  <c r="B56" i="42"/>
  <c r="E98" i="47"/>
  <c r="G41" i="51"/>
  <c r="E100" i="48"/>
  <c r="E115" i="48"/>
  <c r="F189" i="49"/>
  <c r="E163" i="53"/>
  <c r="C87" i="42"/>
  <c r="C89" i="43"/>
  <c r="G51" i="44"/>
  <c r="E121" i="44"/>
  <c r="E115" i="52"/>
  <c r="C83" i="52"/>
  <c r="E105" i="47"/>
  <c r="G42" i="51"/>
  <c r="E124" i="48"/>
  <c r="F195" i="49"/>
  <c r="C87" i="52"/>
  <c r="G43" i="51"/>
  <c r="E116" i="48"/>
  <c r="F197" i="49"/>
  <c r="B78" i="42"/>
  <c r="E133" i="43"/>
  <c r="E119" i="43"/>
  <c r="G44" i="44"/>
  <c r="B34" i="44"/>
  <c r="G59" i="52"/>
  <c r="E103" i="47"/>
  <c r="E138" i="48"/>
  <c r="G44" i="51"/>
  <c r="E98" i="48"/>
  <c r="E107" i="48"/>
  <c r="E151" i="53"/>
  <c r="B56" i="51"/>
  <c r="B112" i="50"/>
  <c r="G39" i="53"/>
  <c r="B56" i="43"/>
  <c r="E137" i="45"/>
  <c r="G72" i="43"/>
  <c r="B129" i="53"/>
  <c r="E140" i="53"/>
  <c r="G66" i="51"/>
  <c r="G72" i="51"/>
  <c r="E133" i="45"/>
  <c r="G37" i="53"/>
  <c r="F199" i="41"/>
  <c r="G62" i="51"/>
  <c r="E138" i="53"/>
  <c r="G69" i="43"/>
  <c r="E137" i="53"/>
  <c r="G63" i="43"/>
  <c r="F190" i="41"/>
  <c r="G70" i="51"/>
  <c r="F192" i="41"/>
  <c r="F189" i="41"/>
  <c r="G70" i="43"/>
  <c r="G51" i="53"/>
  <c r="C84" i="53"/>
  <c r="G66" i="43"/>
  <c r="G61" i="43"/>
  <c r="G65" i="51"/>
  <c r="F196" i="41"/>
  <c r="F187" i="41"/>
  <c r="F201" i="49"/>
  <c r="E153" i="53"/>
  <c r="F200" i="53"/>
  <c r="G50" i="53"/>
  <c r="C85" i="53"/>
  <c r="E139" i="43"/>
  <c r="F197" i="41"/>
  <c r="F194" i="41"/>
  <c r="G40" i="53"/>
  <c r="G59" i="51"/>
  <c r="E122" i="50"/>
  <c r="G64" i="43"/>
  <c r="B34" i="53"/>
  <c r="G61" i="53"/>
  <c r="G72" i="53"/>
  <c r="B145" i="53"/>
  <c r="G64" i="53"/>
  <c r="E100" i="46"/>
  <c r="G40" i="52"/>
  <c r="E117" i="52"/>
  <c r="G45" i="53"/>
  <c r="G41" i="53"/>
  <c r="G68" i="40"/>
  <c r="B78" i="52"/>
  <c r="E123" i="52"/>
  <c r="E121" i="52"/>
  <c r="G42" i="53"/>
  <c r="G44" i="54"/>
  <c r="E139" i="46"/>
  <c r="E116" i="52"/>
  <c r="G41" i="47"/>
  <c r="E120" i="52"/>
  <c r="G44" i="52"/>
  <c r="G41" i="52"/>
  <c r="G43" i="47"/>
  <c r="G47" i="53"/>
  <c r="B112" i="53"/>
  <c r="E162" i="53"/>
  <c r="E138" i="46"/>
  <c r="E152" i="53"/>
  <c r="G44" i="53"/>
  <c r="G63" i="53"/>
  <c r="E137" i="46"/>
  <c r="G62" i="40"/>
  <c r="G70" i="40"/>
  <c r="G63" i="51"/>
  <c r="E122" i="52"/>
  <c r="G48" i="52"/>
  <c r="C83" i="46"/>
  <c r="E132" i="46"/>
  <c r="E133" i="53"/>
  <c r="F187" i="53"/>
  <c r="E156" i="53"/>
  <c r="G37" i="52"/>
  <c r="G63" i="40"/>
  <c r="C90" i="41"/>
  <c r="G43" i="52"/>
  <c r="C85" i="52"/>
  <c r="G38" i="53"/>
  <c r="G60" i="40"/>
  <c r="G69" i="40"/>
  <c r="C89" i="41"/>
  <c r="G46" i="53"/>
  <c r="G50" i="54"/>
  <c r="E116" i="54"/>
  <c r="G38" i="54"/>
  <c r="C88" i="54"/>
  <c r="G42" i="54"/>
  <c r="E122" i="54"/>
  <c r="E124" i="54"/>
  <c r="C87" i="54"/>
  <c r="C83" i="54"/>
  <c r="G59" i="54"/>
  <c r="E156" i="54"/>
  <c r="C86" i="54"/>
  <c r="E121" i="54"/>
  <c r="E153" i="43"/>
  <c r="E152" i="43"/>
  <c r="E157" i="43"/>
  <c r="E137" i="39"/>
  <c r="E121" i="50"/>
  <c r="B129" i="39"/>
  <c r="G63" i="48"/>
  <c r="G65" i="53"/>
  <c r="G73" i="53"/>
  <c r="E140" i="39"/>
  <c r="E149" i="43"/>
  <c r="G73" i="48"/>
  <c r="G66" i="48"/>
  <c r="G69" i="53"/>
  <c r="G70" i="53"/>
  <c r="G71" i="48"/>
  <c r="E155" i="53"/>
  <c r="E122" i="42"/>
  <c r="D21" i="42" s="1"/>
  <c r="G64" i="48"/>
  <c r="B56" i="48"/>
  <c r="E150" i="43"/>
  <c r="E160" i="43"/>
  <c r="G68" i="48"/>
  <c r="G59" i="48"/>
  <c r="E134" i="39"/>
  <c r="G47" i="51"/>
  <c r="G60" i="48"/>
  <c r="G69" i="50"/>
  <c r="G72" i="54"/>
  <c r="G60" i="43"/>
  <c r="C84" i="44"/>
  <c r="G68" i="53"/>
  <c r="G62" i="48"/>
  <c r="G71" i="53"/>
  <c r="G59" i="53"/>
  <c r="G66" i="53"/>
  <c r="G62" i="53"/>
  <c r="D17" i="42"/>
  <c r="G67" i="48"/>
  <c r="E139" i="53"/>
  <c r="G65" i="48"/>
  <c r="G64" i="51"/>
  <c r="G50" i="51"/>
  <c r="G38" i="51"/>
  <c r="E153" i="47"/>
  <c r="E123" i="50"/>
  <c r="G43" i="54"/>
  <c r="G60" i="54"/>
  <c r="B112" i="54"/>
  <c r="E164" i="53"/>
  <c r="E148" i="53"/>
  <c r="E137" i="43"/>
  <c r="E105" i="48"/>
  <c r="E136" i="39"/>
  <c r="G69" i="48"/>
  <c r="G61" i="48"/>
  <c r="D20" i="39"/>
  <c r="G71" i="40"/>
  <c r="G67" i="40"/>
  <c r="E132" i="43"/>
  <c r="G61" i="40"/>
  <c r="E138" i="39"/>
  <c r="G63" i="44"/>
  <c r="E163" i="44"/>
  <c r="C83" i="44"/>
  <c r="G70" i="48"/>
  <c r="E124" i="50"/>
  <c r="E149" i="47"/>
  <c r="G71" i="50"/>
  <c r="E116" i="50"/>
  <c r="G41" i="54"/>
  <c r="B184" i="53"/>
  <c r="B56" i="53"/>
  <c r="G71" i="43"/>
  <c r="E117" i="50"/>
  <c r="G60" i="53"/>
  <c r="G48" i="54"/>
  <c r="E136" i="43"/>
  <c r="E135" i="48"/>
  <c r="B129" i="45"/>
  <c r="E148" i="52"/>
  <c r="E164" i="44"/>
  <c r="E160" i="44"/>
  <c r="E154" i="44"/>
  <c r="E155" i="52"/>
  <c r="G46" i="48"/>
  <c r="E140" i="48"/>
  <c r="G43" i="48"/>
  <c r="E136" i="48"/>
  <c r="B145" i="47"/>
  <c r="E154" i="52"/>
  <c r="E155" i="47"/>
  <c r="E163" i="47"/>
  <c r="C85" i="46"/>
  <c r="G48" i="53"/>
  <c r="G49" i="53"/>
  <c r="E150" i="52"/>
  <c r="E158" i="52"/>
  <c r="G45" i="48"/>
  <c r="E98" i="46"/>
  <c r="B95" i="46"/>
  <c r="E151" i="47"/>
  <c r="E148" i="47"/>
  <c r="E162" i="52"/>
  <c r="E157" i="44"/>
  <c r="E104" i="46"/>
  <c r="E106" i="47"/>
  <c r="E164" i="47"/>
  <c r="G70" i="47"/>
  <c r="G42" i="48"/>
  <c r="E158" i="44"/>
  <c r="E148" i="44"/>
  <c r="E102" i="46"/>
  <c r="E132" i="45"/>
  <c r="E161" i="44"/>
  <c r="E107" i="46"/>
  <c r="E105" i="46"/>
  <c r="B78" i="47"/>
  <c r="E156" i="47"/>
  <c r="C88" i="47"/>
  <c r="G44" i="48"/>
  <c r="E150" i="47"/>
  <c r="E103" i="46"/>
  <c r="G62" i="50"/>
  <c r="E119" i="53"/>
  <c r="F188" i="53"/>
  <c r="F202" i="53"/>
  <c r="C86" i="46"/>
  <c r="E159" i="44"/>
  <c r="E101" i="46"/>
  <c r="G59" i="43"/>
  <c r="C85" i="42"/>
  <c r="E163" i="52"/>
  <c r="E161" i="52"/>
  <c r="G38" i="48"/>
  <c r="E135" i="45"/>
  <c r="E156" i="44"/>
  <c r="E155" i="44"/>
  <c r="B145" i="52"/>
  <c r="E160" i="52"/>
  <c r="E157" i="47"/>
  <c r="C89" i="47"/>
  <c r="G39" i="48"/>
  <c r="C88" i="46"/>
  <c r="E117" i="53"/>
  <c r="E137" i="48"/>
  <c r="G40" i="48"/>
  <c r="C84" i="46"/>
  <c r="E149" i="52"/>
  <c r="B78" i="46"/>
  <c r="G41" i="48"/>
  <c r="G70" i="42"/>
  <c r="G71" i="42"/>
  <c r="E150" i="44"/>
  <c r="E149" i="44"/>
  <c r="C83" i="47"/>
  <c r="G37" i="48"/>
  <c r="E136" i="45"/>
  <c r="E162" i="44"/>
  <c r="E99" i="46"/>
  <c r="G47" i="47"/>
  <c r="C89" i="46"/>
  <c r="G63" i="54"/>
  <c r="G61" i="54"/>
  <c r="E123" i="53"/>
  <c r="G67" i="54"/>
  <c r="E158" i="53"/>
  <c r="F193" i="53"/>
  <c r="C89" i="42"/>
  <c r="G68" i="43"/>
  <c r="G62" i="47"/>
  <c r="E134" i="46"/>
  <c r="F196" i="49"/>
  <c r="G48" i="48"/>
  <c r="C86" i="52"/>
  <c r="G59" i="47"/>
  <c r="G63" i="47"/>
  <c r="E161" i="54"/>
  <c r="C84" i="52"/>
  <c r="E134" i="45"/>
  <c r="E118" i="50"/>
  <c r="F198" i="49"/>
  <c r="B184" i="54"/>
  <c r="G69" i="54"/>
  <c r="B56" i="47"/>
  <c r="F190" i="49"/>
  <c r="E119" i="50"/>
  <c r="E148" i="54"/>
  <c r="B56" i="54"/>
  <c r="E158" i="54"/>
  <c r="G69" i="47"/>
  <c r="C88" i="43"/>
  <c r="E115" i="51"/>
  <c r="E140" i="51"/>
  <c r="G62" i="46"/>
  <c r="E101" i="49"/>
  <c r="B34" i="48"/>
  <c r="F191" i="49"/>
  <c r="E115" i="50"/>
  <c r="B78" i="43"/>
  <c r="C90" i="43"/>
  <c r="C87" i="43"/>
  <c r="E134" i="51"/>
  <c r="G65" i="47"/>
  <c r="E149" i="54"/>
  <c r="E155" i="54"/>
  <c r="G73" i="47"/>
  <c r="E134" i="48"/>
  <c r="E132" i="51"/>
  <c r="E138" i="45"/>
  <c r="E135" i="46"/>
  <c r="G50" i="48"/>
  <c r="F200" i="54"/>
  <c r="F192" i="54"/>
  <c r="E152" i="44"/>
  <c r="E160" i="54"/>
  <c r="E154" i="54"/>
  <c r="G49" i="48"/>
  <c r="G47" i="48"/>
  <c r="G68" i="47"/>
  <c r="G67" i="47"/>
  <c r="D21" i="41"/>
  <c r="E133" i="51"/>
  <c r="G71" i="47"/>
  <c r="E133" i="46"/>
  <c r="E153" i="44"/>
  <c r="G64" i="47"/>
  <c r="E138" i="51"/>
  <c r="G60" i="47"/>
  <c r="B129" i="46"/>
  <c r="E136" i="46"/>
  <c r="F188" i="54"/>
  <c r="C84" i="47"/>
  <c r="G48" i="43"/>
  <c r="G49" i="43"/>
  <c r="C83" i="43"/>
  <c r="C85" i="43"/>
  <c r="G45" i="44"/>
  <c r="G49" i="44"/>
  <c r="G47" i="44"/>
  <c r="G46" i="44"/>
  <c r="G38" i="44"/>
  <c r="G39" i="44"/>
  <c r="G37" i="44"/>
  <c r="C89" i="54"/>
  <c r="C90" i="54"/>
  <c r="D18" i="42"/>
  <c r="E154" i="43"/>
  <c r="E159" i="43"/>
  <c r="E158" i="43"/>
  <c r="E156" i="43"/>
  <c r="E155" i="43"/>
  <c r="E148" i="43"/>
  <c r="B145" i="43"/>
  <c r="E162" i="43"/>
  <c r="E163" i="43"/>
  <c r="E164" i="43"/>
  <c r="G59" i="40"/>
  <c r="G48" i="44"/>
  <c r="E116" i="51"/>
  <c r="B112" i="51"/>
  <c r="G63" i="50"/>
  <c r="D24" i="49"/>
  <c r="R29" i="10"/>
  <c r="F202" i="54"/>
  <c r="F201" i="54"/>
  <c r="E162" i="54"/>
  <c r="B129" i="54"/>
  <c r="E140" i="54"/>
  <c r="E139" i="54"/>
  <c r="E138" i="54"/>
  <c r="E137" i="54"/>
  <c r="E136" i="54"/>
  <c r="E134" i="54"/>
  <c r="E132" i="54"/>
  <c r="D22" i="54" s="1"/>
  <c r="E133" i="54"/>
  <c r="G73" i="46"/>
  <c r="G59" i="46"/>
  <c r="G65" i="46"/>
  <c r="G67" i="46"/>
  <c r="G71" i="46"/>
  <c r="G68" i="46"/>
  <c r="E151" i="52"/>
  <c r="E153" i="52"/>
  <c r="E152" i="52"/>
  <c r="G45" i="54"/>
  <c r="G51" i="54"/>
  <c r="G49" i="54"/>
  <c r="G47" i="54"/>
  <c r="G46" i="54"/>
  <c r="G40" i="54"/>
  <c r="G39" i="54"/>
  <c r="G37" i="54"/>
  <c r="T25" i="10"/>
  <c r="E163" i="54"/>
  <c r="C84" i="43"/>
  <c r="C83" i="39"/>
  <c r="B78" i="39"/>
  <c r="C88" i="39"/>
  <c r="E118" i="54"/>
  <c r="E119" i="54"/>
  <c r="E106" i="49"/>
  <c r="E105" i="49"/>
  <c r="E118" i="51"/>
  <c r="G66" i="50"/>
  <c r="N30" i="10"/>
  <c r="E164" i="54"/>
  <c r="E115" i="54"/>
  <c r="F198" i="54"/>
  <c r="E107" i="53"/>
  <c r="E118" i="52"/>
  <c r="B112" i="52"/>
  <c r="E119" i="52"/>
  <c r="C89" i="44"/>
  <c r="C90" i="44"/>
  <c r="E123" i="51"/>
  <c r="S28" i="10"/>
  <c r="G64" i="40"/>
  <c r="G65" i="40"/>
  <c r="G64" i="52"/>
  <c r="G70" i="52"/>
  <c r="G68" i="52"/>
  <c r="G66" i="52"/>
  <c r="G65" i="52"/>
  <c r="H28" i="10"/>
  <c r="G68" i="50"/>
  <c r="F187" i="54"/>
  <c r="E117" i="54"/>
  <c r="E123" i="54"/>
  <c r="G45" i="52"/>
  <c r="G39" i="52"/>
  <c r="G51" i="52"/>
  <c r="G49" i="52"/>
  <c r="G47" i="52"/>
  <c r="G46" i="52"/>
  <c r="G64" i="54"/>
  <c r="G66" i="54"/>
  <c r="G65" i="54"/>
  <c r="G70" i="54"/>
  <c r="F192" i="43"/>
  <c r="F196" i="43"/>
  <c r="F194" i="43"/>
  <c r="F193" i="43"/>
  <c r="C85" i="54"/>
  <c r="E103" i="43"/>
  <c r="E102" i="43"/>
  <c r="E101" i="43"/>
  <c r="E100" i="43"/>
  <c r="E99" i="43"/>
  <c r="E107" i="43"/>
  <c r="E98" i="43"/>
  <c r="E106" i="43"/>
  <c r="E104" i="43"/>
  <c r="B95" i="43"/>
  <c r="E105" i="43"/>
  <c r="F193" i="47"/>
  <c r="F200" i="47"/>
  <c r="F199" i="47"/>
  <c r="F198" i="47"/>
  <c r="F190" i="47"/>
  <c r="F197" i="47"/>
  <c r="F196" i="47"/>
  <c r="F195" i="47"/>
  <c r="F194" i="47"/>
  <c r="F192" i="47"/>
  <c r="F189" i="47"/>
  <c r="G62" i="54"/>
  <c r="B78" i="54"/>
  <c r="G73" i="54"/>
  <c r="G68" i="54"/>
  <c r="D21" i="48"/>
  <c r="E161" i="47"/>
  <c r="E159" i="47"/>
  <c r="E158" i="47"/>
  <c r="E160" i="47"/>
  <c r="E162" i="47"/>
  <c r="E120" i="53"/>
  <c r="E124" i="53"/>
  <c r="E122" i="53"/>
  <c r="E121" i="53"/>
  <c r="E116" i="53"/>
  <c r="E115" i="53"/>
  <c r="E105" i="53"/>
  <c r="E103" i="53"/>
  <c r="E102" i="53"/>
  <c r="E101" i="53"/>
  <c r="E100" i="53"/>
  <c r="E99" i="53"/>
  <c r="B95" i="53"/>
  <c r="E106" i="53"/>
  <c r="K25" i="10"/>
  <c r="G64" i="44"/>
  <c r="G65" i="44"/>
  <c r="G66" i="44"/>
  <c r="E151" i="54"/>
  <c r="E159" i="54"/>
  <c r="E157" i="54"/>
  <c r="E153" i="54"/>
  <c r="E152" i="54"/>
  <c r="C87" i="47"/>
  <c r="C90" i="47"/>
  <c r="F189" i="44"/>
  <c r="F199" i="44"/>
  <c r="F198" i="44"/>
  <c r="F197" i="44"/>
  <c r="F195" i="44"/>
  <c r="F193" i="44"/>
  <c r="F191" i="44"/>
  <c r="F190" i="44"/>
  <c r="G67" i="51"/>
  <c r="G71" i="51"/>
  <c r="G69" i="51"/>
  <c r="G68" i="51"/>
  <c r="G61" i="51"/>
  <c r="G26" i="10"/>
  <c r="E115" i="47"/>
  <c r="B112" i="47"/>
  <c r="E123" i="47"/>
  <c r="E120" i="47"/>
  <c r="E122" i="47"/>
  <c r="E121" i="47"/>
  <c r="E119" i="47"/>
  <c r="E135" i="51"/>
  <c r="E139" i="51"/>
  <c r="E137" i="51"/>
  <c r="E136" i="51"/>
  <c r="G39" i="47"/>
  <c r="G50" i="47"/>
  <c r="G49" i="47"/>
  <c r="G48" i="47"/>
  <c r="G46" i="47"/>
  <c r="G45" i="47"/>
  <c r="G51" i="47"/>
  <c r="G40" i="47"/>
  <c r="G38" i="47"/>
  <c r="G37" i="47"/>
  <c r="E120" i="51"/>
  <c r="E117" i="51"/>
  <c r="E122" i="51"/>
  <c r="E121" i="51"/>
  <c r="F203" i="48"/>
  <c r="Q30" i="10"/>
  <c r="E119" i="51"/>
  <c r="E150" i="54"/>
  <c r="C86" i="47"/>
  <c r="C89" i="52"/>
  <c r="C90" i="52"/>
  <c r="O30" i="10"/>
  <c r="G27" i="10"/>
  <c r="H22" i="10"/>
  <c r="E104" i="53"/>
  <c r="F189" i="54"/>
  <c r="F190" i="54"/>
  <c r="F199" i="54"/>
  <c r="F197" i="54"/>
  <c r="F196" i="54"/>
  <c r="F191" i="54"/>
  <c r="F195" i="54"/>
  <c r="F193" i="54"/>
  <c r="E118" i="44"/>
  <c r="E119" i="44"/>
  <c r="E120" i="43"/>
  <c r="E121" i="43"/>
  <c r="E122" i="43"/>
  <c r="E116" i="43"/>
  <c r="E115" i="43"/>
  <c r="E124" i="43"/>
  <c r="B95" i="47"/>
  <c r="E99" i="47"/>
  <c r="E100" i="47"/>
  <c r="I173" i="53"/>
  <c r="I172" i="53"/>
  <c r="B169" i="53"/>
  <c r="I177" i="53"/>
  <c r="I179" i="53"/>
  <c r="I178" i="53"/>
  <c r="I176" i="53"/>
  <c r="I175" i="53"/>
  <c r="I174" i="53"/>
  <c r="I179" i="54"/>
  <c r="I178" i="54"/>
  <c r="I177" i="54"/>
  <c r="I176" i="54"/>
  <c r="I175" i="54"/>
  <c r="I174" i="54"/>
  <c r="I173" i="54"/>
  <c r="I172" i="54"/>
  <c r="B169" i="54"/>
  <c r="E104" i="54"/>
  <c r="E103" i="54"/>
  <c r="E102" i="54"/>
  <c r="E101" i="54"/>
  <c r="E100" i="54"/>
  <c r="E99" i="54"/>
  <c r="E107" i="54"/>
  <c r="E98" i="54"/>
  <c r="B95" i="54"/>
  <c r="E106" i="54"/>
  <c r="E105" i="54"/>
  <c r="G41" i="45"/>
  <c r="G40" i="45"/>
  <c r="G38" i="45"/>
  <c r="G42" i="45"/>
  <c r="G39" i="45"/>
  <c r="G37" i="45"/>
  <c r="G43" i="45"/>
  <c r="B34" i="45"/>
  <c r="G50" i="45"/>
  <c r="G51" i="45"/>
  <c r="G49" i="45"/>
  <c r="G48" i="45"/>
  <c r="G47" i="45"/>
  <c r="G46" i="45"/>
  <c r="G45" i="45"/>
  <c r="G44" i="45"/>
  <c r="E138" i="50"/>
  <c r="E137" i="50"/>
  <c r="E136" i="50"/>
  <c r="E135" i="50"/>
  <c r="E134" i="50"/>
  <c r="E133" i="50"/>
  <c r="B129" i="50"/>
  <c r="E139" i="50"/>
  <c r="E132" i="50"/>
  <c r="E140" i="50"/>
  <c r="E163" i="48"/>
  <c r="B145" i="48"/>
  <c r="E162" i="48"/>
  <c r="E161" i="48"/>
  <c r="E160" i="48"/>
  <c r="E150" i="48"/>
  <c r="E148" i="48"/>
  <c r="E151" i="48"/>
  <c r="E164" i="48"/>
  <c r="E159" i="48"/>
  <c r="E158" i="48"/>
  <c r="E157" i="48"/>
  <c r="E156" i="48"/>
  <c r="E155" i="48"/>
  <c r="E154" i="48"/>
  <c r="E153" i="48"/>
  <c r="E152" i="48"/>
  <c r="E149" i="48"/>
  <c r="I176" i="50"/>
  <c r="I175" i="50"/>
  <c r="I174" i="50"/>
  <c r="I173" i="50"/>
  <c r="I172" i="50"/>
  <c r="B169" i="50"/>
  <c r="I179" i="50"/>
  <c r="I178" i="50"/>
  <c r="I177" i="50"/>
  <c r="I172" i="47"/>
  <c r="I179" i="47"/>
  <c r="I178" i="47"/>
  <c r="I177" i="47"/>
  <c r="I176" i="47"/>
  <c r="I175" i="47"/>
  <c r="I174" i="47"/>
  <c r="I173" i="47"/>
  <c r="B169" i="47"/>
  <c r="B129" i="47"/>
  <c r="E134" i="47"/>
  <c r="E132" i="47"/>
  <c r="E135" i="47"/>
  <c r="E140" i="47"/>
  <c r="E139" i="47"/>
  <c r="E138" i="47"/>
  <c r="E133" i="47"/>
  <c r="E137" i="47"/>
  <c r="E136" i="47"/>
  <c r="C218" i="51"/>
  <c r="C217" i="51"/>
  <c r="B207" i="51"/>
  <c r="C216" i="51"/>
  <c r="C215" i="51"/>
  <c r="C214" i="51"/>
  <c r="C213" i="51"/>
  <c r="C212" i="51"/>
  <c r="C219" i="51"/>
  <c r="G47" i="46"/>
  <c r="G45" i="46"/>
  <c r="G44" i="46"/>
  <c r="G50" i="46"/>
  <c r="G39" i="46"/>
  <c r="G40" i="46"/>
  <c r="G38" i="46"/>
  <c r="B34" i="46"/>
  <c r="G37" i="46"/>
  <c r="G41" i="46"/>
  <c r="G51" i="46"/>
  <c r="G49" i="46"/>
  <c r="G48" i="46"/>
  <c r="G46" i="46"/>
  <c r="G43" i="46"/>
  <c r="G42" i="46"/>
  <c r="C219" i="50"/>
  <c r="C218" i="50"/>
  <c r="C217" i="50"/>
  <c r="B207" i="50"/>
  <c r="C216" i="50"/>
  <c r="C215" i="50"/>
  <c r="C214" i="50"/>
  <c r="C213" i="50"/>
  <c r="C212" i="50"/>
  <c r="E165" i="50"/>
  <c r="G60" i="45"/>
  <c r="G69" i="45"/>
  <c r="G59" i="45"/>
  <c r="B56" i="45"/>
  <c r="G73" i="45"/>
  <c r="G62" i="45"/>
  <c r="G61" i="45"/>
  <c r="G72" i="45"/>
  <c r="G71" i="45"/>
  <c r="G70" i="45"/>
  <c r="G68" i="45"/>
  <c r="G67" i="45"/>
  <c r="G66" i="45"/>
  <c r="G65" i="45"/>
  <c r="G64" i="45"/>
  <c r="G63" i="45"/>
  <c r="I173" i="51"/>
  <c r="I172" i="51"/>
  <c r="B169" i="51"/>
  <c r="I179" i="51"/>
  <c r="I178" i="51"/>
  <c r="I176" i="51"/>
  <c r="I174" i="51"/>
  <c r="I177" i="51"/>
  <c r="I175" i="51"/>
  <c r="E104" i="52"/>
  <c r="E103" i="52"/>
  <c r="E102" i="52"/>
  <c r="E101" i="52"/>
  <c r="E100" i="52"/>
  <c r="E99" i="52"/>
  <c r="E107" i="52"/>
  <c r="E98" i="52"/>
  <c r="B95" i="52"/>
  <c r="E106" i="52"/>
  <c r="E105" i="52"/>
  <c r="E107" i="50"/>
  <c r="E98" i="50"/>
  <c r="B95" i="50"/>
  <c r="E106" i="50"/>
  <c r="E105" i="50"/>
  <c r="E103" i="50"/>
  <c r="E102" i="50"/>
  <c r="E104" i="50"/>
  <c r="E101" i="50"/>
  <c r="E100" i="50"/>
  <c r="E99" i="50"/>
  <c r="E154" i="51"/>
  <c r="E153" i="51"/>
  <c r="E152" i="51"/>
  <c r="E151" i="51"/>
  <c r="E150" i="51"/>
  <c r="E149" i="51"/>
  <c r="E164" i="51"/>
  <c r="E148" i="51"/>
  <c r="E163" i="51"/>
  <c r="B145" i="51"/>
  <c r="E162" i="51"/>
  <c r="E161" i="51"/>
  <c r="E160" i="51"/>
  <c r="E159" i="51"/>
  <c r="E157" i="51"/>
  <c r="E156" i="51"/>
  <c r="E158" i="51"/>
  <c r="E155" i="51"/>
  <c r="F203" i="45"/>
  <c r="E160" i="49"/>
  <c r="E159" i="49"/>
  <c r="E158" i="49"/>
  <c r="E157" i="49"/>
  <c r="E151" i="49"/>
  <c r="E163" i="49"/>
  <c r="B145" i="49"/>
  <c r="E148" i="49"/>
  <c r="E150" i="49"/>
  <c r="E149" i="49"/>
  <c r="E164" i="49"/>
  <c r="E162" i="49"/>
  <c r="E161" i="49"/>
  <c r="E156" i="49"/>
  <c r="E155" i="49"/>
  <c r="E154" i="49"/>
  <c r="E153" i="49"/>
  <c r="E152" i="49"/>
  <c r="G51" i="50"/>
  <c r="G50" i="50"/>
  <c r="G49" i="50"/>
  <c r="G48" i="50"/>
  <c r="G47" i="50"/>
  <c r="G46" i="50"/>
  <c r="G44" i="50"/>
  <c r="G43" i="50"/>
  <c r="G42" i="50"/>
  <c r="G41" i="50"/>
  <c r="G38" i="50"/>
  <c r="G40" i="50"/>
  <c r="G39" i="50"/>
  <c r="G37" i="50"/>
  <c r="G45" i="50"/>
  <c r="B34" i="50"/>
  <c r="E132" i="52"/>
  <c r="B129" i="52"/>
  <c r="E140" i="52"/>
  <c r="E139" i="52"/>
  <c r="E138" i="52"/>
  <c r="E137" i="52"/>
  <c r="E136" i="52"/>
  <c r="E135" i="52"/>
  <c r="E134" i="52"/>
  <c r="E133" i="52"/>
  <c r="C84" i="50"/>
  <c r="C83" i="50"/>
  <c r="C90" i="50"/>
  <c r="C89" i="50"/>
  <c r="C88" i="50"/>
  <c r="B78" i="50"/>
  <c r="C86" i="50"/>
  <c r="C85" i="50"/>
  <c r="C87" i="50"/>
  <c r="E140" i="49"/>
  <c r="E139" i="49"/>
  <c r="E138" i="49"/>
  <c r="E132" i="49"/>
  <c r="E137" i="49"/>
  <c r="E136" i="49"/>
  <c r="E135" i="49"/>
  <c r="E134" i="49"/>
  <c r="E133" i="49"/>
  <c r="B129" i="49"/>
  <c r="I179" i="52"/>
  <c r="I178" i="52"/>
  <c r="I177" i="52"/>
  <c r="I176" i="52"/>
  <c r="I175" i="52"/>
  <c r="I174" i="52"/>
  <c r="I173" i="52"/>
  <c r="I172" i="52"/>
  <c r="B169" i="52"/>
  <c r="F189" i="52"/>
  <c r="F188" i="52"/>
  <c r="F187" i="52"/>
  <c r="F202" i="52"/>
  <c r="B184" i="52"/>
  <c r="F201" i="52"/>
  <c r="F200" i="52"/>
  <c r="F199" i="52"/>
  <c r="F198" i="52"/>
  <c r="F197" i="52"/>
  <c r="F196" i="52"/>
  <c r="F195" i="52"/>
  <c r="F194" i="52"/>
  <c r="F193" i="52"/>
  <c r="F192" i="52"/>
  <c r="F191" i="52"/>
  <c r="F190" i="52"/>
  <c r="G38" i="49"/>
  <c r="G37" i="49"/>
  <c r="B34" i="49"/>
  <c r="G51" i="49"/>
  <c r="G41" i="49"/>
  <c r="G42" i="49"/>
  <c r="G40" i="49"/>
  <c r="G39" i="49"/>
  <c r="G43" i="49"/>
  <c r="G44" i="49"/>
  <c r="G50" i="49"/>
  <c r="G49" i="49"/>
  <c r="G48" i="49"/>
  <c r="G47" i="49"/>
  <c r="G46" i="49"/>
  <c r="G45" i="49"/>
  <c r="I180" i="49"/>
  <c r="C86" i="49"/>
  <c r="C85" i="49"/>
  <c r="C87" i="49"/>
  <c r="C84" i="49"/>
  <c r="C83" i="49"/>
  <c r="C90" i="49"/>
  <c r="C89" i="49"/>
  <c r="B78" i="49"/>
  <c r="C88" i="49"/>
  <c r="C214" i="48"/>
  <c r="C213" i="48"/>
  <c r="C216" i="48"/>
  <c r="C217" i="48"/>
  <c r="C215" i="48"/>
  <c r="C212" i="48"/>
  <c r="C219" i="48"/>
  <c r="B207" i="48"/>
  <c r="C218" i="48"/>
  <c r="D25" i="48"/>
  <c r="E118" i="46"/>
  <c r="E121" i="46"/>
  <c r="E124" i="46"/>
  <c r="E123" i="46"/>
  <c r="E122" i="46"/>
  <c r="E115" i="46"/>
  <c r="E120" i="46"/>
  <c r="B112" i="46"/>
  <c r="E119" i="46"/>
  <c r="E117" i="46"/>
  <c r="E116" i="46"/>
  <c r="E123" i="49"/>
  <c r="E122" i="49"/>
  <c r="E116" i="49"/>
  <c r="E120" i="49"/>
  <c r="E121" i="49"/>
  <c r="E119" i="49"/>
  <c r="E118" i="49"/>
  <c r="E117" i="49"/>
  <c r="E115" i="49"/>
  <c r="B112" i="49"/>
  <c r="E124" i="49"/>
  <c r="C87" i="48"/>
  <c r="C86" i="48"/>
  <c r="C89" i="48"/>
  <c r="C88" i="48"/>
  <c r="C85" i="48"/>
  <c r="C84" i="48"/>
  <c r="C83" i="48"/>
  <c r="C90" i="48"/>
  <c r="B78" i="48"/>
  <c r="E108" i="51"/>
  <c r="C214" i="45"/>
  <c r="C213" i="45"/>
  <c r="C212" i="45"/>
  <c r="C219" i="45"/>
  <c r="C215" i="45"/>
  <c r="C218" i="45"/>
  <c r="B207" i="45"/>
  <c r="C217" i="45"/>
  <c r="C216" i="45"/>
  <c r="E102" i="45"/>
  <c r="E101" i="45"/>
  <c r="B95" i="45"/>
  <c r="E103" i="45"/>
  <c r="E100" i="45"/>
  <c r="E99" i="45"/>
  <c r="E107" i="45"/>
  <c r="E98" i="45"/>
  <c r="E106" i="45"/>
  <c r="E105" i="45"/>
  <c r="E104" i="45"/>
  <c r="C83" i="51"/>
  <c r="C90" i="51"/>
  <c r="C89" i="51"/>
  <c r="C88" i="51"/>
  <c r="B78" i="51"/>
  <c r="C87" i="51"/>
  <c r="C86" i="51"/>
  <c r="C85" i="51"/>
  <c r="C84" i="51"/>
  <c r="C213" i="49"/>
  <c r="C212" i="49"/>
  <c r="C219" i="49"/>
  <c r="C216" i="49"/>
  <c r="C218" i="49"/>
  <c r="C217" i="49"/>
  <c r="C215" i="49"/>
  <c r="B207" i="49"/>
  <c r="C214" i="49"/>
  <c r="E116" i="45"/>
  <c r="E124" i="45"/>
  <c r="E115" i="45"/>
  <c r="B112" i="45"/>
  <c r="E123" i="45"/>
  <c r="E117" i="45"/>
  <c r="E122" i="45"/>
  <c r="E121" i="45"/>
  <c r="E120" i="45"/>
  <c r="E119" i="45"/>
  <c r="E118" i="45"/>
  <c r="I172" i="46"/>
  <c r="I175" i="46"/>
  <c r="I177" i="46"/>
  <c r="I176" i="46"/>
  <c r="I174" i="46"/>
  <c r="I173" i="46"/>
  <c r="I179" i="46"/>
  <c r="I178" i="46"/>
  <c r="B169" i="46"/>
  <c r="I179" i="45"/>
  <c r="I178" i="45"/>
  <c r="I177" i="45"/>
  <c r="I176" i="45"/>
  <c r="I175" i="45"/>
  <c r="I174" i="45"/>
  <c r="I173" i="45"/>
  <c r="I172" i="45"/>
  <c r="B169" i="45"/>
  <c r="D23" i="50"/>
  <c r="G73" i="49"/>
  <c r="G72" i="49"/>
  <c r="G71" i="49"/>
  <c r="G70" i="49"/>
  <c r="G64" i="49"/>
  <c r="G60" i="49"/>
  <c r="G67" i="49"/>
  <c r="G66" i="49"/>
  <c r="G69" i="49"/>
  <c r="G65" i="49"/>
  <c r="G63" i="49"/>
  <c r="G62" i="49"/>
  <c r="G61" i="49"/>
  <c r="G59" i="49"/>
  <c r="B56" i="49"/>
  <c r="G68" i="49"/>
  <c r="C87" i="45"/>
  <c r="C84" i="45"/>
  <c r="C88" i="45"/>
  <c r="C86" i="45"/>
  <c r="C85" i="45"/>
  <c r="C83" i="45"/>
  <c r="C90" i="45"/>
  <c r="C89" i="45"/>
  <c r="B78" i="45"/>
  <c r="E163" i="45"/>
  <c r="B145" i="45"/>
  <c r="E159" i="45"/>
  <c r="E162" i="45"/>
  <c r="E160" i="45"/>
  <c r="E161" i="45"/>
  <c r="E158" i="45"/>
  <c r="E157" i="45"/>
  <c r="E156" i="45"/>
  <c r="E155" i="45"/>
  <c r="E149" i="45"/>
  <c r="E154" i="45"/>
  <c r="E153" i="45"/>
  <c r="E152" i="45"/>
  <c r="E148" i="45"/>
  <c r="E151" i="45"/>
  <c r="E150" i="45"/>
  <c r="E164" i="45"/>
  <c r="C217" i="46"/>
  <c r="C216" i="46"/>
  <c r="C219" i="46"/>
  <c r="C215" i="46"/>
  <c r="C214" i="46"/>
  <c r="C213" i="46"/>
  <c r="C212" i="46"/>
  <c r="B207" i="46"/>
  <c r="C218" i="46"/>
  <c r="E153" i="46"/>
  <c r="E151" i="46"/>
  <c r="E150" i="46"/>
  <c r="E156" i="46"/>
  <c r="E152" i="46"/>
  <c r="E149" i="46"/>
  <c r="E148" i="46"/>
  <c r="B145" i="46"/>
  <c r="E164" i="46"/>
  <c r="E154" i="46"/>
  <c r="E163" i="46"/>
  <c r="E162" i="46"/>
  <c r="E161" i="46"/>
  <c r="E160" i="46"/>
  <c r="E155" i="46"/>
  <c r="E159" i="46"/>
  <c r="E158" i="46"/>
  <c r="E157" i="46"/>
  <c r="F192" i="51"/>
  <c r="F191" i="51"/>
  <c r="F190" i="51"/>
  <c r="F189" i="51"/>
  <c r="F188" i="51"/>
  <c r="F187" i="51"/>
  <c r="F202" i="51"/>
  <c r="B184" i="51"/>
  <c r="F201" i="51"/>
  <c r="F200" i="51"/>
  <c r="F199" i="51"/>
  <c r="F198" i="51"/>
  <c r="F197" i="51"/>
  <c r="F195" i="51"/>
  <c r="F196" i="51"/>
  <c r="F194" i="51"/>
  <c r="F193" i="51"/>
  <c r="I179" i="48"/>
  <c r="I173" i="48"/>
  <c r="I172" i="48"/>
  <c r="I175" i="48"/>
  <c r="B169" i="48"/>
  <c r="I174" i="48"/>
  <c r="I178" i="48"/>
  <c r="I177" i="48"/>
  <c r="I176" i="48"/>
  <c r="F195" i="50"/>
  <c r="F194" i="50"/>
  <c r="F193" i="50"/>
  <c r="F192" i="50"/>
  <c r="F191" i="50"/>
  <c r="F190" i="50"/>
  <c r="F188" i="50"/>
  <c r="F187" i="50"/>
  <c r="F202" i="50"/>
  <c r="B184" i="50"/>
  <c r="F201" i="50"/>
  <c r="F200" i="50"/>
  <c r="F198" i="50"/>
  <c r="F197" i="50"/>
  <c r="F196" i="50"/>
  <c r="F189" i="50"/>
  <c r="F199" i="50"/>
  <c r="D25" i="46"/>
  <c r="F203" i="46"/>
  <c r="D25" i="45"/>
  <c r="I176" i="42"/>
  <c r="I177" i="42"/>
  <c r="I175" i="42"/>
  <c r="I174" i="42"/>
  <c r="B169" i="42"/>
  <c r="I173" i="42"/>
  <c r="I172" i="42"/>
  <c r="I178" i="42"/>
  <c r="I179" i="42"/>
  <c r="E104" i="44"/>
  <c r="E103" i="44"/>
  <c r="E102" i="44"/>
  <c r="E105" i="44"/>
  <c r="E101" i="44"/>
  <c r="E100" i="44"/>
  <c r="E99" i="44"/>
  <c r="E107" i="44"/>
  <c r="E98" i="44"/>
  <c r="B95" i="44"/>
  <c r="E106" i="44"/>
  <c r="G52" i="42"/>
  <c r="E165" i="42"/>
  <c r="E125" i="41"/>
  <c r="E107" i="42"/>
  <c r="E98" i="42"/>
  <c r="B95" i="42"/>
  <c r="E106" i="42"/>
  <c r="E100" i="42"/>
  <c r="E99" i="42"/>
  <c r="E105" i="42"/>
  <c r="E104" i="42"/>
  <c r="E103" i="42"/>
  <c r="E102" i="42"/>
  <c r="E101" i="42"/>
  <c r="G38" i="41"/>
  <c r="G48" i="41"/>
  <c r="G39" i="41"/>
  <c r="G37" i="41"/>
  <c r="B34" i="41"/>
  <c r="G51" i="41"/>
  <c r="G40" i="41"/>
  <c r="G50" i="41"/>
  <c r="G49" i="41"/>
  <c r="G47" i="41"/>
  <c r="G46" i="41"/>
  <c r="G43" i="41"/>
  <c r="G45" i="41"/>
  <c r="G44" i="41"/>
  <c r="G42" i="41"/>
  <c r="G41" i="41"/>
  <c r="E138" i="42"/>
  <c r="E140" i="42"/>
  <c r="E139" i="42"/>
  <c r="E137" i="42"/>
  <c r="E136" i="42"/>
  <c r="E133" i="42"/>
  <c r="B129" i="42"/>
  <c r="E135" i="42"/>
  <c r="E134" i="42"/>
  <c r="E132" i="42"/>
  <c r="I172" i="44"/>
  <c r="B169" i="44"/>
  <c r="I179" i="44"/>
  <c r="I178" i="44"/>
  <c r="I177" i="44"/>
  <c r="I176" i="44"/>
  <c r="I175" i="44"/>
  <c r="I174" i="44"/>
  <c r="I173" i="44"/>
  <c r="I173" i="43"/>
  <c r="I174" i="43"/>
  <c r="I172" i="43"/>
  <c r="B169" i="43"/>
  <c r="I175" i="43"/>
  <c r="I179" i="43"/>
  <c r="I178" i="43"/>
  <c r="I177" i="43"/>
  <c r="I176" i="43"/>
  <c r="E105" i="41"/>
  <c r="E101" i="41"/>
  <c r="E100" i="41"/>
  <c r="E99" i="41"/>
  <c r="E106" i="41"/>
  <c r="E107" i="41"/>
  <c r="E98" i="41"/>
  <c r="B95" i="41"/>
  <c r="E103" i="41"/>
  <c r="E104" i="41"/>
  <c r="E102" i="41"/>
  <c r="C219" i="42"/>
  <c r="C217" i="42"/>
  <c r="B207" i="42"/>
  <c r="C218" i="42"/>
  <c r="C212" i="42"/>
  <c r="C216" i="42"/>
  <c r="C215" i="42"/>
  <c r="C214" i="42"/>
  <c r="C213" i="42"/>
  <c r="G73" i="41"/>
  <c r="G68" i="41"/>
  <c r="G67" i="41"/>
  <c r="G62" i="41"/>
  <c r="G59" i="41"/>
  <c r="G72" i="41"/>
  <c r="G71" i="41"/>
  <c r="G65" i="41"/>
  <c r="G70" i="41"/>
  <c r="B56" i="41"/>
  <c r="G69" i="41"/>
  <c r="G66" i="41"/>
  <c r="G64" i="41"/>
  <c r="G63" i="41"/>
  <c r="G61" i="41"/>
  <c r="G60" i="41"/>
  <c r="E132" i="44"/>
  <c r="B129" i="44"/>
  <c r="E134" i="44"/>
  <c r="E133" i="44"/>
  <c r="E140" i="44"/>
  <c r="E139" i="44"/>
  <c r="E138" i="44"/>
  <c r="E137" i="44"/>
  <c r="E136" i="44"/>
  <c r="E135" i="44"/>
  <c r="C213" i="41"/>
  <c r="C218" i="41"/>
  <c r="C212" i="41"/>
  <c r="C214" i="41"/>
  <c r="C219" i="41"/>
  <c r="B207" i="41"/>
  <c r="C217" i="41"/>
  <c r="C216" i="41"/>
  <c r="C215" i="41"/>
  <c r="F195" i="42"/>
  <c r="F190" i="42"/>
  <c r="F188" i="42"/>
  <c r="F199" i="42"/>
  <c r="F196" i="42"/>
  <c r="F194" i="42"/>
  <c r="F193" i="42"/>
  <c r="F192" i="42"/>
  <c r="F197" i="42"/>
  <c r="F191" i="42"/>
  <c r="F189" i="42"/>
  <c r="F187" i="42"/>
  <c r="F202" i="42"/>
  <c r="B184" i="42"/>
  <c r="F201" i="42"/>
  <c r="F200" i="42"/>
  <c r="F198" i="42"/>
  <c r="D23" i="42"/>
  <c r="E141" i="41"/>
  <c r="I179" i="41"/>
  <c r="I172" i="41"/>
  <c r="I178" i="41"/>
  <c r="I177" i="41"/>
  <c r="I174" i="41"/>
  <c r="I173" i="41"/>
  <c r="I176" i="41"/>
  <c r="I175" i="41"/>
  <c r="B169" i="41"/>
  <c r="G67" i="39"/>
  <c r="G66" i="39"/>
  <c r="G65" i="39"/>
  <c r="G64" i="39"/>
  <c r="G61" i="39"/>
  <c r="G63" i="39"/>
  <c r="G62" i="39"/>
  <c r="G60" i="39"/>
  <c r="G59" i="39"/>
  <c r="B56" i="39"/>
  <c r="G73" i="39"/>
  <c r="G72" i="39"/>
  <c r="G71" i="39"/>
  <c r="G68" i="39"/>
  <c r="G70" i="39"/>
  <c r="G69" i="39"/>
  <c r="E151" i="40"/>
  <c r="E150" i="40"/>
  <c r="E149" i="40"/>
  <c r="E164" i="40"/>
  <c r="E148" i="40"/>
  <c r="E163" i="40"/>
  <c r="B145" i="40"/>
  <c r="E162" i="40"/>
  <c r="E161" i="40"/>
  <c r="E160" i="40"/>
  <c r="E159" i="40"/>
  <c r="E158" i="40"/>
  <c r="E157" i="40"/>
  <c r="E156" i="40"/>
  <c r="E155" i="40"/>
  <c r="E154" i="40"/>
  <c r="E153" i="40"/>
  <c r="E152" i="40"/>
  <c r="I179" i="40"/>
  <c r="I178" i="40"/>
  <c r="I177" i="40"/>
  <c r="I176" i="40"/>
  <c r="I175" i="40"/>
  <c r="I174" i="40"/>
  <c r="B169" i="40"/>
  <c r="I173" i="40"/>
  <c r="I172" i="40"/>
  <c r="G45" i="40"/>
  <c r="G44" i="40"/>
  <c r="G43" i="40"/>
  <c r="G42" i="40"/>
  <c r="G41" i="40"/>
  <c r="G40" i="40"/>
  <c r="G39" i="40"/>
  <c r="G38" i="40"/>
  <c r="G37" i="40"/>
  <c r="B34" i="40"/>
  <c r="G51" i="40"/>
  <c r="G50" i="40"/>
  <c r="G49" i="40"/>
  <c r="G47" i="40"/>
  <c r="G46" i="40"/>
  <c r="G48" i="40"/>
  <c r="E120" i="39"/>
  <c r="E119" i="39"/>
  <c r="E118" i="39"/>
  <c r="E117" i="39"/>
  <c r="E116" i="39"/>
  <c r="E124" i="39"/>
  <c r="E115" i="39"/>
  <c r="B112" i="39"/>
  <c r="E123" i="39"/>
  <c r="E122" i="39"/>
  <c r="E121" i="39"/>
  <c r="E108" i="39"/>
  <c r="E118" i="40"/>
  <c r="E117" i="40"/>
  <c r="E116" i="40"/>
  <c r="E124" i="40"/>
  <c r="E115" i="40"/>
  <c r="B112" i="40"/>
  <c r="E123" i="40"/>
  <c r="E122" i="40"/>
  <c r="E121" i="40"/>
  <c r="E119" i="40"/>
  <c r="E120" i="40"/>
  <c r="E132" i="40"/>
  <c r="B129" i="40"/>
  <c r="E140" i="40"/>
  <c r="E139" i="40"/>
  <c r="E138" i="40"/>
  <c r="E137" i="40"/>
  <c r="E136" i="40"/>
  <c r="E134" i="40"/>
  <c r="E133" i="40"/>
  <c r="E135" i="40"/>
  <c r="F192" i="39"/>
  <c r="F191" i="39"/>
  <c r="F190" i="39"/>
  <c r="F189" i="39"/>
  <c r="F188" i="39"/>
  <c r="F187" i="39"/>
  <c r="F202" i="39"/>
  <c r="B184" i="39"/>
  <c r="F201" i="39"/>
  <c r="F200" i="39"/>
  <c r="F199" i="39"/>
  <c r="F198" i="39"/>
  <c r="F197" i="39"/>
  <c r="F196" i="39"/>
  <c r="F194" i="39"/>
  <c r="F193" i="39"/>
  <c r="F195" i="39"/>
  <c r="E104" i="40"/>
  <c r="E103" i="40"/>
  <c r="E102" i="40"/>
  <c r="E101" i="40"/>
  <c r="E100" i="40"/>
  <c r="E99" i="40"/>
  <c r="E98" i="40"/>
  <c r="E107" i="40"/>
  <c r="B95" i="40"/>
  <c r="E106" i="40"/>
  <c r="E105" i="40"/>
  <c r="C218" i="39"/>
  <c r="C217" i="39"/>
  <c r="B207" i="39"/>
  <c r="C216" i="39"/>
  <c r="C215" i="39"/>
  <c r="C214" i="39"/>
  <c r="C213" i="39"/>
  <c r="C212" i="39"/>
  <c r="C219" i="39"/>
  <c r="I173" i="39"/>
  <c r="I172" i="39"/>
  <c r="B169" i="39"/>
  <c r="I179" i="39"/>
  <c r="I178" i="39"/>
  <c r="I177" i="39"/>
  <c r="I175" i="39"/>
  <c r="I174" i="39"/>
  <c r="I176" i="39"/>
  <c r="C89" i="40"/>
  <c r="C88" i="40"/>
  <c r="B78" i="40"/>
  <c r="C87" i="40"/>
  <c r="C86" i="40"/>
  <c r="C85" i="40"/>
  <c r="C84" i="40"/>
  <c r="C90" i="40"/>
  <c r="C83" i="40"/>
  <c r="E154" i="39"/>
  <c r="E153" i="39"/>
  <c r="E152" i="39"/>
  <c r="E151" i="39"/>
  <c r="E150" i="39"/>
  <c r="E149" i="39"/>
  <c r="E164" i="39"/>
  <c r="E148" i="39"/>
  <c r="E163" i="39"/>
  <c r="B145" i="39"/>
  <c r="E162" i="39"/>
  <c r="E161" i="39"/>
  <c r="E160" i="39"/>
  <c r="E159" i="39"/>
  <c r="E158" i="39"/>
  <c r="E156" i="39"/>
  <c r="E155" i="39"/>
  <c r="E157" i="39"/>
  <c r="G48" i="39"/>
  <c r="G47" i="39"/>
  <c r="G46" i="39"/>
  <c r="G45" i="39"/>
  <c r="G44" i="39"/>
  <c r="G43" i="39"/>
  <c r="G41" i="39"/>
  <c r="G40" i="39"/>
  <c r="G39" i="39"/>
  <c r="G37" i="39"/>
  <c r="G38" i="39"/>
  <c r="B34" i="39"/>
  <c r="G50" i="39"/>
  <c r="G49" i="39"/>
  <c r="G51" i="39"/>
  <c r="G42" i="39"/>
  <c r="F189" i="40"/>
  <c r="F188" i="40"/>
  <c r="F187" i="40"/>
  <c r="F202" i="40"/>
  <c r="B184" i="40"/>
  <c r="F201" i="40"/>
  <c r="F200" i="40"/>
  <c r="F199" i="40"/>
  <c r="F198" i="40"/>
  <c r="F197" i="40"/>
  <c r="F196" i="40"/>
  <c r="F195" i="40"/>
  <c r="F194" i="40"/>
  <c r="F193" i="40"/>
  <c r="F190" i="40"/>
  <c r="F192" i="40"/>
  <c r="F191" i="40"/>
  <c r="I174" i="38"/>
  <c r="I179" i="38"/>
  <c r="I178" i="38"/>
  <c r="I177" i="38"/>
  <c r="I176" i="38"/>
  <c r="B169" i="38"/>
  <c r="I175" i="38"/>
  <c r="I173" i="38"/>
  <c r="I172" i="38"/>
  <c r="E132" i="38"/>
  <c r="B129" i="38"/>
  <c r="E133" i="38"/>
  <c r="E136" i="38"/>
  <c r="E140" i="38"/>
  <c r="E139" i="38"/>
  <c r="E138" i="38"/>
  <c r="E137" i="38"/>
  <c r="E135" i="38"/>
  <c r="E134" i="38"/>
  <c r="E118" i="38"/>
  <c r="E117" i="38"/>
  <c r="E116" i="38"/>
  <c r="E124" i="38"/>
  <c r="E115" i="38"/>
  <c r="B112" i="38"/>
  <c r="E123" i="38"/>
  <c r="E122" i="38"/>
  <c r="E121" i="38"/>
  <c r="E120" i="38"/>
  <c r="E119" i="38"/>
  <c r="G45" i="38"/>
  <c r="G44" i="38"/>
  <c r="G43" i="38"/>
  <c r="G42" i="38"/>
  <c r="G41" i="38"/>
  <c r="G49" i="38"/>
  <c r="G40" i="38"/>
  <c r="G39" i="38"/>
  <c r="G38" i="38"/>
  <c r="G37" i="38"/>
  <c r="B34" i="38"/>
  <c r="G51" i="38"/>
  <c r="G50" i="38"/>
  <c r="G48" i="38"/>
  <c r="G47" i="38"/>
  <c r="G46" i="38"/>
  <c r="F189" i="38"/>
  <c r="F190" i="38"/>
  <c r="F188" i="38"/>
  <c r="F187" i="38"/>
  <c r="F202" i="38"/>
  <c r="B184" i="38"/>
  <c r="F201" i="38"/>
  <c r="F200" i="38"/>
  <c r="F199" i="38"/>
  <c r="F198" i="38"/>
  <c r="F197" i="38"/>
  <c r="F196" i="38"/>
  <c r="F193" i="38"/>
  <c r="F195" i="38"/>
  <c r="F194" i="38"/>
  <c r="F192" i="38"/>
  <c r="F191" i="38"/>
  <c r="G64" i="38"/>
  <c r="G63" i="38"/>
  <c r="G62" i="38"/>
  <c r="G61" i="38"/>
  <c r="G60" i="38"/>
  <c r="G59" i="38"/>
  <c r="G68" i="38"/>
  <c r="B56" i="38"/>
  <c r="G73" i="38"/>
  <c r="G72" i="38"/>
  <c r="G71" i="38"/>
  <c r="G70" i="38"/>
  <c r="G69" i="38"/>
  <c r="G67" i="38"/>
  <c r="G66" i="38"/>
  <c r="G65" i="38"/>
  <c r="E104" i="38"/>
  <c r="E103" i="38"/>
  <c r="E102" i="38"/>
  <c r="E101" i="38"/>
  <c r="E106" i="38"/>
  <c r="E100" i="38"/>
  <c r="E99" i="38"/>
  <c r="E107" i="38"/>
  <c r="E98" i="38"/>
  <c r="B95" i="38"/>
  <c r="E105" i="38"/>
  <c r="C89" i="38"/>
  <c r="C88" i="38"/>
  <c r="B78" i="38"/>
  <c r="C90" i="38"/>
  <c r="C87" i="38"/>
  <c r="C86" i="38"/>
  <c r="C85" i="38"/>
  <c r="C84" i="38"/>
  <c r="C83" i="38"/>
  <c r="E151" i="38"/>
  <c r="E150" i="38"/>
  <c r="E155" i="38"/>
  <c r="E149" i="38"/>
  <c r="E164" i="38"/>
  <c r="E148" i="38"/>
  <c r="E163" i="38"/>
  <c r="B145" i="38"/>
  <c r="E162" i="38"/>
  <c r="E161" i="38"/>
  <c r="E160" i="38"/>
  <c r="E159" i="38"/>
  <c r="E158" i="38"/>
  <c r="E157" i="38"/>
  <c r="E156" i="38"/>
  <c r="E152" i="38"/>
  <c r="E154" i="38"/>
  <c r="E153" i="38"/>
  <c r="G49" i="37"/>
  <c r="G48" i="37"/>
  <c r="G47" i="37"/>
  <c r="G46" i="37"/>
  <c r="G45" i="37"/>
  <c r="G44" i="37"/>
  <c r="G43" i="37"/>
  <c r="G42" i="37"/>
  <c r="G41" i="37"/>
  <c r="G40" i="37"/>
  <c r="G39" i="37"/>
  <c r="G38" i="37"/>
  <c r="G37" i="37"/>
  <c r="B34" i="37"/>
  <c r="G51" i="37"/>
  <c r="G50" i="37"/>
  <c r="I179" i="37"/>
  <c r="I178" i="37"/>
  <c r="I177" i="37"/>
  <c r="I176" i="37"/>
  <c r="I175" i="37"/>
  <c r="I174" i="37"/>
  <c r="I173" i="37"/>
  <c r="I172" i="37"/>
  <c r="B169" i="37"/>
  <c r="F188" i="37"/>
  <c r="F187" i="37"/>
  <c r="F202" i="37"/>
  <c r="B184" i="37"/>
  <c r="F201" i="37"/>
  <c r="F200" i="37"/>
  <c r="F199" i="37"/>
  <c r="F198" i="37"/>
  <c r="F197" i="37"/>
  <c r="F196" i="37"/>
  <c r="F195" i="37"/>
  <c r="F194" i="37"/>
  <c r="F193" i="37"/>
  <c r="F192" i="37"/>
  <c r="F191" i="37"/>
  <c r="F190" i="37"/>
  <c r="F189" i="37"/>
  <c r="E149" i="37"/>
  <c r="E164" i="37"/>
  <c r="E148" i="37"/>
  <c r="B145" i="37"/>
  <c r="E163" i="37"/>
  <c r="E162" i="37"/>
  <c r="E161" i="37"/>
  <c r="E160" i="37"/>
  <c r="E159" i="37"/>
  <c r="E158" i="37"/>
  <c r="E157" i="37"/>
  <c r="E156" i="37"/>
  <c r="E155" i="37"/>
  <c r="E154" i="37"/>
  <c r="E153" i="37"/>
  <c r="E152" i="37"/>
  <c r="E151" i="37"/>
  <c r="E150" i="37"/>
  <c r="E117" i="37"/>
  <c r="E124" i="37"/>
  <c r="E116" i="37"/>
  <c r="E123" i="37"/>
  <c r="E115" i="37"/>
  <c r="E122" i="37"/>
  <c r="B112" i="37"/>
  <c r="E121" i="37"/>
  <c r="E120" i="37"/>
  <c r="E119" i="37"/>
  <c r="E118" i="37"/>
  <c r="C84" i="37"/>
  <c r="C83" i="37"/>
  <c r="C90" i="37"/>
  <c r="C89" i="37"/>
  <c r="C88" i="37"/>
  <c r="B78" i="37"/>
  <c r="C87" i="37"/>
  <c r="C86" i="37"/>
  <c r="C85" i="37"/>
  <c r="G68" i="37"/>
  <c r="G67" i="37"/>
  <c r="G66" i="37"/>
  <c r="G65" i="37"/>
  <c r="G64" i="37"/>
  <c r="G63" i="37"/>
  <c r="G62" i="37"/>
  <c r="G61" i="37"/>
  <c r="G60" i="37"/>
  <c r="G59" i="37"/>
  <c r="B56" i="37"/>
  <c r="G73" i="37"/>
  <c r="G72" i="37"/>
  <c r="G71" i="37"/>
  <c r="G70" i="37"/>
  <c r="G69" i="37"/>
  <c r="E140" i="37"/>
  <c r="E139" i="37"/>
  <c r="E138" i="37"/>
  <c r="E137" i="37"/>
  <c r="E136" i="37"/>
  <c r="E135" i="37"/>
  <c r="E134" i="37"/>
  <c r="E133" i="37"/>
  <c r="E132" i="37"/>
  <c r="B129" i="37"/>
  <c r="E105" i="37"/>
  <c r="E104" i="37"/>
  <c r="E103" i="37"/>
  <c r="E102" i="37"/>
  <c r="E101" i="37"/>
  <c r="E100" i="37"/>
  <c r="E107" i="37"/>
  <c r="E99" i="37"/>
  <c r="E106" i="37"/>
  <c r="E98" i="37"/>
  <c r="B95" i="37"/>
  <c r="C215" i="37"/>
  <c r="C214" i="37"/>
  <c r="C213" i="37"/>
  <c r="C212" i="37"/>
  <c r="C219" i="37"/>
  <c r="C218" i="37"/>
  <c r="C217" i="37"/>
  <c r="B207" i="37"/>
  <c r="C216" i="37"/>
  <c r="I178" i="36"/>
  <c r="I179" i="36"/>
  <c r="I177" i="36"/>
  <c r="I176" i="36"/>
  <c r="I175" i="36"/>
  <c r="I174" i="36"/>
  <c r="I173" i="36"/>
  <c r="I172" i="36"/>
  <c r="B169" i="36"/>
  <c r="G51" i="36"/>
  <c r="G47" i="36"/>
  <c r="G50" i="36"/>
  <c r="G43" i="36"/>
  <c r="G49" i="36"/>
  <c r="G46" i="36"/>
  <c r="G45" i="36"/>
  <c r="G48" i="36"/>
  <c r="G44" i="36"/>
  <c r="G42" i="36"/>
  <c r="G41" i="36"/>
  <c r="G40" i="36"/>
  <c r="G39" i="36"/>
  <c r="G38" i="36"/>
  <c r="G37" i="36"/>
  <c r="B34" i="36"/>
  <c r="E151" i="36"/>
  <c r="E150" i="36"/>
  <c r="E163" i="36"/>
  <c r="E159" i="36"/>
  <c r="E149" i="36"/>
  <c r="E164" i="36"/>
  <c r="E148" i="36"/>
  <c r="B145" i="36"/>
  <c r="E161" i="36"/>
  <c r="E162" i="36"/>
  <c r="E160" i="36"/>
  <c r="E158" i="36"/>
  <c r="E157" i="36"/>
  <c r="E156" i="36"/>
  <c r="E155" i="36"/>
  <c r="E154" i="36"/>
  <c r="E153" i="36"/>
  <c r="E152" i="36"/>
  <c r="E132" i="36"/>
  <c r="B129" i="36"/>
  <c r="E140" i="36"/>
  <c r="E139" i="36"/>
  <c r="E138" i="36"/>
  <c r="E137" i="36"/>
  <c r="E136" i="36"/>
  <c r="E135" i="36"/>
  <c r="E134" i="36"/>
  <c r="E133" i="36"/>
  <c r="E105" i="36"/>
  <c r="B95" i="36"/>
  <c r="E104" i="36"/>
  <c r="E103" i="36"/>
  <c r="E102" i="36"/>
  <c r="E101" i="36"/>
  <c r="E100" i="36"/>
  <c r="E107" i="36"/>
  <c r="E99" i="36"/>
  <c r="E106" i="36"/>
  <c r="E98" i="36"/>
  <c r="E118" i="36"/>
  <c r="E117" i="36"/>
  <c r="E124" i="36"/>
  <c r="E116" i="36"/>
  <c r="E123" i="36"/>
  <c r="E115" i="36"/>
  <c r="E122" i="36"/>
  <c r="B112" i="36"/>
  <c r="E121" i="36"/>
  <c r="E120" i="36"/>
  <c r="E119" i="36"/>
  <c r="C84" i="36"/>
  <c r="C83" i="36"/>
  <c r="C90" i="36"/>
  <c r="C89" i="36"/>
  <c r="C88" i="36"/>
  <c r="B78" i="36"/>
  <c r="C87" i="36"/>
  <c r="C86" i="36"/>
  <c r="C85" i="36"/>
  <c r="F189" i="36"/>
  <c r="F188" i="36"/>
  <c r="F201" i="36"/>
  <c r="F187" i="36"/>
  <c r="F202" i="36"/>
  <c r="B184" i="36"/>
  <c r="F197" i="36"/>
  <c r="F200" i="36"/>
  <c r="F199" i="36"/>
  <c r="F198" i="36"/>
  <c r="F196" i="36"/>
  <c r="F195" i="36"/>
  <c r="F194" i="36"/>
  <c r="F193" i="36"/>
  <c r="F192" i="36"/>
  <c r="F191" i="36"/>
  <c r="F190" i="36"/>
  <c r="G70" i="36"/>
  <c r="G69" i="36"/>
  <c r="G64" i="36"/>
  <c r="G68" i="36"/>
  <c r="G66" i="36"/>
  <c r="G67" i="36"/>
  <c r="G65" i="36"/>
  <c r="G63" i="36"/>
  <c r="G61" i="36"/>
  <c r="G60" i="36"/>
  <c r="B56" i="36"/>
  <c r="G62" i="36"/>
  <c r="G59" i="36"/>
  <c r="G73" i="36"/>
  <c r="G72" i="36"/>
  <c r="G71" i="36"/>
  <c r="C216" i="36"/>
  <c r="C215" i="36"/>
  <c r="C214" i="36"/>
  <c r="C213" i="36"/>
  <c r="C212" i="36"/>
  <c r="C219" i="36"/>
  <c r="C218" i="36"/>
  <c r="C217" i="36"/>
  <c r="B207" i="36"/>
  <c r="E125" i="48" l="1"/>
  <c r="D25" i="41"/>
  <c r="D25" i="49"/>
  <c r="F203" i="41"/>
  <c r="E165" i="41"/>
  <c r="G28" i="10"/>
  <c r="D17" i="53"/>
  <c r="D20" i="48"/>
  <c r="D17" i="51"/>
  <c r="H26" i="10"/>
  <c r="E125" i="42"/>
  <c r="Q26" i="10"/>
  <c r="E141" i="53"/>
  <c r="E141" i="39"/>
  <c r="G74" i="48"/>
  <c r="O25" i="10"/>
  <c r="D23" i="53"/>
  <c r="D25" i="53"/>
  <c r="D23" i="52"/>
  <c r="G74" i="50"/>
  <c r="G30" i="10"/>
  <c r="V27" i="10"/>
  <c r="G74" i="43"/>
  <c r="G52" i="53"/>
  <c r="G74" i="42"/>
  <c r="S23" i="10"/>
  <c r="G74" i="53"/>
  <c r="I27" i="10"/>
  <c r="Q23" i="10"/>
  <c r="D21" i="44"/>
  <c r="D18" i="48"/>
  <c r="K27" i="10"/>
  <c r="E165" i="52"/>
  <c r="E165" i="44"/>
  <c r="H23" i="10"/>
  <c r="D21" i="50"/>
  <c r="G74" i="51"/>
  <c r="D18" i="44"/>
  <c r="D18" i="53"/>
  <c r="I23" i="10"/>
  <c r="D18" i="47"/>
  <c r="E125" i="52"/>
  <c r="D21" i="51"/>
  <c r="E141" i="45"/>
  <c r="V28" i="10"/>
  <c r="V23" i="10"/>
  <c r="E141" i="43"/>
  <c r="D18" i="43"/>
  <c r="D18" i="50"/>
  <c r="F203" i="53"/>
  <c r="D25" i="43"/>
  <c r="N27" i="10"/>
  <c r="G52" i="48"/>
  <c r="Q27" i="10"/>
  <c r="D25" i="44"/>
  <c r="J26" i="10"/>
  <c r="E108" i="48"/>
  <c r="E165" i="53"/>
  <c r="O27" i="10"/>
  <c r="D20" i="49"/>
  <c r="E108" i="47"/>
  <c r="E141" i="46"/>
  <c r="G52" i="51"/>
  <c r="D25" i="47"/>
  <c r="E108" i="46"/>
  <c r="T22" i="10"/>
  <c r="D17" i="52"/>
  <c r="D23" i="43"/>
  <c r="E125" i="51"/>
  <c r="J28" i="10"/>
  <c r="E165" i="47"/>
  <c r="E141" i="51"/>
  <c r="S26" i="10"/>
  <c r="G74" i="47"/>
  <c r="D23" i="44"/>
  <c r="V30" i="10"/>
  <c r="F203" i="49"/>
  <c r="D17" i="36"/>
  <c r="E108" i="49"/>
  <c r="D17" i="49"/>
  <c r="D17" i="50"/>
  <c r="D20" i="44"/>
  <c r="D20" i="37"/>
  <c r="D20" i="40"/>
  <c r="D17" i="40"/>
  <c r="J29" i="10"/>
  <c r="E165" i="54"/>
  <c r="P28" i="10"/>
  <c r="D20" i="52"/>
  <c r="R30" i="10"/>
  <c r="D20" i="53"/>
  <c r="V22" i="10"/>
  <c r="D20" i="45"/>
  <c r="D23" i="54"/>
  <c r="E141" i="48"/>
  <c r="D20" i="38"/>
  <c r="D17" i="38"/>
  <c r="D17" i="39"/>
  <c r="E125" i="50"/>
  <c r="D17" i="54"/>
  <c r="D20" i="46"/>
  <c r="D20" i="36"/>
  <c r="D20" i="54"/>
  <c r="D20" i="47"/>
  <c r="G52" i="44"/>
  <c r="E165" i="43"/>
  <c r="D17" i="48"/>
  <c r="D20" i="42"/>
  <c r="D20" i="41"/>
  <c r="D17" i="46"/>
  <c r="I22" i="10"/>
  <c r="Q22" i="10"/>
  <c r="R25" i="10"/>
  <c r="T27" i="10"/>
  <c r="P23" i="10"/>
  <c r="D17" i="37"/>
  <c r="D23" i="47"/>
  <c r="D17" i="47"/>
  <c r="D20" i="43"/>
  <c r="D17" i="43"/>
  <c r="D17" i="41"/>
  <c r="D20" i="50"/>
  <c r="D17" i="45"/>
  <c r="U28" i="10"/>
  <c r="D17" i="44"/>
  <c r="D18" i="51"/>
  <c r="P30" i="10"/>
  <c r="G52" i="52"/>
  <c r="H30" i="10"/>
  <c r="F203" i="47"/>
  <c r="D18" i="52"/>
  <c r="M29" i="10"/>
  <c r="O22" i="10"/>
  <c r="E125" i="44"/>
  <c r="E108" i="53"/>
  <c r="G74" i="54"/>
  <c r="G52" i="43"/>
  <c r="F203" i="44"/>
  <c r="H29" i="10"/>
  <c r="I30" i="10"/>
  <c r="P22" i="10"/>
  <c r="D18" i="54"/>
  <c r="H27" i="10"/>
  <c r="P25" i="10"/>
  <c r="T26" i="10"/>
  <c r="W27" i="10"/>
  <c r="G74" i="52"/>
  <c r="M28" i="10"/>
  <c r="M27" i="10"/>
  <c r="V25" i="10"/>
  <c r="V26" i="10"/>
  <c r="D21" i="53"/>
  <c r="E125" i="53"/>
  <c r="O28" i="10"/>
  <c r="R22" i="10"/>
  <c r="U30" i="10"/>
  <c r="T28" i="10"/>
  <c r="W25" i="10"/>
  <c r="V29" i="10"/>
  <c r="W22" i="10"/>
  <c r="O23" i="10"/>
  <c r="D18" i="46"/>
  <c r="N26" i="10"/>
  <c r="D21" i="45"/>
  <c r="F26" i="10"/>
  <c r="D21" i="37"/>
  <c r="M25" i="10"/>
  <c r="K29" i="10"/>
  <c r="G29" i="10"/>
  <c r="Q29" i="10"/>
  <c r="W29" i="10"/>
  <c r="W23" i="10"/>
  <c r="J27" i="10"/>
  <c r="I29" i="10"/>
  <c r="H25" i="10"/>
  <c r="J25" i="10"/>
  <c r="R27" i="10"/>
  <c r="S25" i="10"/>
  <c r="J30" i="10"/>
  <c r="P26" i="10"/>
  <c r="D21" i="47"/>
  <c r="U23" i="10"/>
  <c r="E125" i="47"/>
  <c r="P29" i="10"/>
  <c r="D25" i="54"/>
  <c r="W30" i="10"/>
  <c r="K23" i="10"/>
  <c r="D18" i="39"/>
  <c r="L28" i="10"/>
  <c r="G25" i="10"/>
  <c r="M23" i="10"/>
  <c r="D18" i="38"/>
  <c r="D21" i="46"/>
  <c r="O26" i="10"/>
  <c r="S22" i="10"/>
  <c r="D22" i="36"/>
  <c r="F28" i="10"/>
  <c r="F22" i="10"/>
  <c r="K30" i="10"/>
  <c r="G22" i="10"/>
  <c r="R23" i="10"/>
  <c r="D18" i="49"/>
  <c r="U29" i="10"/>
  <c r="S27" i="10"/>
  <c r="F203" i="54"/>
  <c r="E141" i="54"/>
  <c r="U26" i="10"/>
  <c r="W26" i="10"/>
  <c r="D21" i="54"/>
  <c r="I26" i="10"/>
  <c r="D21" i="43"/>
  <c r="R26" i="10"/>
  <c r="D21" i="49"/>
  <c r="N23" i="10"/>
  <c r="D18" i="45"/>
  <c r="D21" i="52"/>
  <c r="T23" i="10"/>
  <c r="G52" i="47"/>
  <c r="I28" i="10"/>
  <c r="J22" i="10"/>
  <c r="T29" i="10"/>
  <c r="W28" i="10"/>
  <c r="L30" i="10"/>
  <c r="K28" i="10"/>
  <c r="G74" i="44"/>
  <c r="N28" i="10"/>
  <c r="U25" i="10"/>
  <c r="N22" i="10"/>
  <c r="J23" i="10"/>
  <c r="G52" i="54"/>
  <c r="M26" i="10"/>
  <c r="D21" i="38"/>
  <c r="L25" i="10"/>
  <c r="L22" i="10"/>
  <c r="F23" i="10"/>
  <c r="D18" i="37"/>
  <c r="N29" i="10"/>
  <c r="O29" i="10"/>
  <c r="F27" i="10"/>
  <c r="P27" i="10"/>
  <c r="S29" i="10"/>
  <c r="E125" i="54"/>
  <c r="I25" i="10"/>
  <c r="G74" i="46"/>
  <c r="E125" i="43"/>
  <c r="M30" i="10"/>
  <c r="F29" i="10"/>
  <c r="G74" i="40"/>
  <c r="L23" i="10"/>
  <c r="D18" i="40"/>
  <c r="M22" i="10"/>
  <c r="E26" i="10"/>
  <c r="Q28" i="10"/>
  <c r="E108" i="43"/>
  <c r="U22" i="10"/>
  <c r="S30" i="10"/>
  <c r="F203" i="43"/>
  <c r="T30" i="10"/>
  <c r="K22" i="10"/>
  <c r="L27" i="10"/>
  <c r="K26" i="10"/>
  <c r="D21" i="39"/>
  <c r="F30" i="10"/>
  <c r="L26" i="10"/>
  <c r="D21" i="40"/>
  <c r="F25" i="10"/>
  <c r="L29" i="10"/>
  <c r="G74" i="41"/>
  <c r="G23" i="10"/>
  <c r="D18" i="41"/>
  <c r="E108" i="45"/>
  <c r="N25" i="10"/>
  <c r="U27" i="10"/>
  <c r="R28" i="10"/>
  <c r="E23" i="10"/>
  <c r="E25" i="10"/>
  <c r="E28" i="10"/>
  <c r="E27" i="10"/>
  <c r="E30" i="10"/>
  <c r="E22" i="10"/>
  <c r="E29" i="10"/>
  <c r="E108" i="54"/>
  <c r="I180" i="53"/>
  <c r="D24" i="53"/>
  <c r="I180" i="54"/>
  <c r="D24" i="54"/>
  <c r="F203" i="50"/>
  <c r="D25" i="50"/>
  <c r="E125" i="46"/>
  <c r="E141" i="49"/>
  <c r="E108" i="50"/>
  <c r="G52" i="50"/>
  <c r="I180" i="47"/>
  <c r="D24" i="47"/>
  <c r="G74" i="49"/>
  <c r="E125" i="49"/>
  <c r="I180" i="52"/>
  <c r="D24" i="52"/>
  <c r="E141" i="50"/>
  <c r="D24" i="46"/>
  <c r="I180" i="46"/>
  <c r="G74" i="45"/>
  <c r="I180" i="45"/>
  <c r="D24" i="45"/>
  <c r="E165" i="45"/>
  <c r="D23" i="45"/>
  <c r="I180" i="51"/>
  <c r="D24" i="51"/>
  <c r="E108" i="52"/>
  <c r="G52" i="45"/>
  <c r="E141" i="47"/>
  <c r="I180" i="50"/>
  <c r="D24" i="50"/>
  <c r="E165" i="48"/>
  <c r="D23" i="48"/>
  <c r="E141" i="52"/>
  <c r="E165" i="49"/>
  <c r="D23" i="49"/>
  <c r="G52" i="46"/>
  <c r="F203" i="51"/>
  <c r="D25" i="51"/>
  <c r="E125" i="45"/>
  <c r="E165" i="46"/>
  <c r="D23" i="46"/>
  <c r="I180" i="48"/>
  <c r="D24" i="48"/>
  <c r="G52" i="49"/>
  <c r="F203" i="52"/>
  <c r="D25" i="52"/>
  <c r="E165" i="51"/>
  <c r="D23" i="51"/>
  <c r="F203" i="42"/>
  <c r="D25" i="42"/>
  <c r="I180" i="44"/>
  <c r="D24" i="44"/>
  <c r="I180" i="42"/>
  <c r="D24" i="42"/>
  <c r="E141" i="42"/>
  <c r="E141" i="44"/>
  <c r="I180" i="41"/>
  <c r="D24" i="41"/>
  <c r="E108" i="41"/>
  <c r="D24" i="43"/>
  <c r="I180" i="43"/>
  <c r="E108" i="42"/>
  <c r="E108" i="44"/>
  <c r="G52" i="41"/>
  <c r="E125" i="40"/>
  <c r="I180" i="40"/>
  <c r="D24" i="40"/>
  <c r="G74" i="39"/>
  <c r="I180" i="39"/>
  <c r="D24" i="39"/>
  <c r="E108" i="40"/>
  <c r="E165" i="40"/>
  <c r="D23" i="40"/>
  <c r="G52" i="39"/>
  <c r="E141" i="40"/>
  <c r="G52" i="40"/>
  <c r="F203" i="39"/>
  <c r="D25" i="39"/>
  <c r="E125" i="39"/>
  <c r="F203" i="40"/>
  <c r="D25" i="40"/>
  <c r="E165" i="39"/>
  <c r="D23" i="39"/>
  <c r="E165" i="38"/>
  <c r="D23" i="38"/>
  <c r="I180" i="38"/>
  <c r="D24" i="38"/>
  <c r="E141" i="38"/>
  <c r="E108" i="38"/>
  <c r="G52" i="38"/>
  <c r="E125" i="38"/>
  <c r="G74" i="38"/>
  <c r="F203" i="38"/>
  <c r="D25" i="38"/>
  <c r="E141" i="37"/>
  <c r="E165" i="37"/>
  <c r="D23" i="37"/>
  <c r="G52" i="37"/>
  <c r="G74" i="37"/>
  <c r="F203" i="37"/>
  <c r="D25" i="37"/>
  <c r="I180" i="37"/>
  <c r="D24" i="37"/>
  <c r="E108" i="37"/>
  <c r="E125" i="37"/>
  <c r="E108" i="36"/>
  <c r="E165" i="36"/>
  <c r="D23" i="36"/>
  <c r="D25" i="36"/>
  <c r="D24" i="36"/>
  <c r="E141" i="36"/>
  <c r="F203" i="36"/>
  <c r="G52" i="36"/>
  <c r="I180" i="36"/>
  <c r="D21" i="36"/>
  <c r="E125" i="36"/>
  <c r="D18" i="36"/>
  <c r="G74" i="36"/>
  <c r="D7" i="14" l="1"/>
  <c r="A24" i="10"/>
  <c r="B219" i="1"/>
  <c r="B218" i="1"/>
  <c r="B217" i="1"/>
  <c r="B216" i="1"/>
  <c r="B215" i="1"/>
  <c r="B214" i="1"/>
  <c r="B213" i="1"/>
  <c r="B212" i="1"/>
  <c r="B90" i="1"/>
  <c r="B89" i="1"/>
  <c r="B88" i="1"/>
  <c r="B87" i="1"/>
  <c r="B86" i="1"/>
  <c r="B85" i="1"/>
  <c r="B84" i="1"/>
  <c r="B83" i="1"/>
  <c r="C7" i="14" l="1"/>
  <c r="O9" i="13"/>
  <c r="O8" i="13"/>
  <c r="P8" i="13"/>
  <c r="P9" i="13"/>
  <c r="O4" i="13"/>
  <c r="N3" i="13"/>
  <c r="M3" i="13"/>
  <c r="N11" i="13"/>
  <c r="M11" i="13"/>
  <c r="L10" i="13"/>
  <c r="K10" i="13"/>
  <c r="K5" i="13"/>
  <c r="L5" i="13"/>
  <c r="V2" i="13"/>
  <c r="V3" i="13"/>
  <c r="V4" i="13"/>
  <c r="V5" i="13"/>
  <c r="V6" i="13"/>
  <c r="V7" i="13"/>
  <c r="V8" i="13"/>
  <c r="V9" i="13"/>
  <c r="V10" i="13"/>
  <c r="V11" i="13"/>
  <c r="D11" i="14"/>
  <c r="D10" i="14"/>
  <c r="D9" i="14"/>
  <c r="D8" i="14"/>
  <c r="D6" i="14"/>
  <c r="D5" i="14"/>
  <c r="D21" i="10"/>
  <c r="D5" i="10"/>
  <c r="A22" i="10"/>
  <c r="B81" i="50" l="1"/>
  <c r="C81" i="50" s="1"/>
  <c r="B81" i="46"/>
  <c r="C81" i="46" s="1"/>
  <c r="F17" i="44"/>
  <c r="B210" i="39"/>
  <c r="C210" i="39" s="1"/>
  <c r="B210" i="41"/>
  <c r="C210" i="41" s="1"/>
  <c r="B210" i="37"/>
  <c r="C210" i="37" s="1"/>
  <c r="F17" i="36"/>
  <c r="F17" i="40"/>
  <c r="B210" i="54"/>
  <c r="C210" i="54" s="1"/>
  <c r="B210" i="52"/>
  <c r="C210" i="52" s="1"/>
  <c r="B81" i="44"/>
  <c r="C81" i="44" s="1"/>
  <c r="B210" i="47"/>
  <c r="C210" i="47" s="1"/>
  <c r="B81" i="41"/>
  <c r="C81" i="41" s="1"/>
  <c r="F17" i="53"/>
  <c r="B210" i="50"/>
  <c r="C210" i="50" s="1"/>
  <c r="B210" i="48"/>
  <c r="C210" i="48" s="1"/>
  <c r="F17" i="42"/>
  <c r="B81" i="40"/>
  <c r="C81" i="40" s="1"/>
  <c r="F17" i="38"/>
  <c r="B81" i="36"/>
  <c r="C81" i="36" s="1"/>
  <c r="B210" i="45"/>
  <c r="C210" i="45" s="1"/>
  <c r="B81" i="53"/>
  <c r="C81" i="53" s="1"/>
  <c r="B81" i="42"/>
  <c r="C81" i="42" s="1"/>
  <c r="B81" i="51"/>
  <c r="C81" i="51" s="1"/>
  <c r="F17" i="51"/>
  <c r="B81" i="49"/>
  <c r="C81" i="49" s="1"/>
  <c r="F17" i="49"/>
  <c r="B210" i="46"/>
  <c r="C210" i="46" s="1"/>
  <c r="B81" i="38"/>
  <c r="C81" i="38" s="1"/>
  <c r="F17" i="50"/>
  <c r="B210" i="44"/>
  <c r="C210" i="44" s="1"/>
  <c r="B210" i="42"/>
  <c r="C210" i="42" s="1"/>
  <c r="B210" i="40"/>
  <c r="C210" i="40" s="1"/>
  <c r="F17" i="47"/>
  <c r="B81" i="45"/>
  <c r="C81" i="45" s="1"/>
  <c r="F17" i="43"/>
  <c r="F17" i="39"/>
  <c r="F17" i="46"/>
  <c r="B81" i="39"/>
  <c r="C81" i="39" s="1"/>
  <c r="F17" i="48"/>
  <c r="B210" i="51"/>
  <c r="C210" i="51" s="1"/>
  <c r="B81" i="47"/>
  <c r="C81" i="47" s="1"/>
  <c r="F17" i="45"/>
  <c r="B210" i="36"/>
  <c r="C210" i="36" s="1"/>
  <c r="F17" i="37"/>
  <c r="B210" i="53"/>
  <c r="C210" i="53" s="1"/>
  <c r="F17" i="52"/>
  <c r="B81" i="43"/>
  <c r="C81" i="43" s="1"/>
  <c r="B210" i="38"/>
  <c r="C210" i="38" s="1"/>
  <c r="B81" i="37"/>
  <c r="C81" i="37" s="1"/>
  <c r="B81" i="54"/>
  <c r="C81" i="54" s="1"/>
  <c r="B81" i="52"/>
  <c r="C81" i="52" s="1"/>
  <c r="B210" i="43"/>
  <c r="C210" i="43" s="1"/>
  <c r="B81" i="48"/>
  <c r="C81" i="48" s="1"/>
  <c r="F17" i="54"/>
  <c r="B210" i="49"/>
  <c r="C210" i="49" s="1"/>
  <c r="F17" i="41"/>
  <c r="B211" i="43"/>
  <c r="C211" i="43" s="1"/>
  <c r="B211" i="39"/>
  <c r="C211" i="39" s="1"/>
  <c r="B82" i="38"/>
  <c r="B211" i="53"/>
  <c r="C211" i="53" s="1"/>
  <c r="B82" i="42"/>
  <c r="F18" i="47"/>
  <c r="B82" i="44"/>
  <c r="B82" i="40"/>
  <c r="B82" i="50"/>
  <c r="B211" i="40"/>
  <c r="C211" i="40" s="1"/>
  <c r="F18" i="36"/>
  <c r="B82" i="53"/>
  <c r="F18" i="50"/>
  <c r="B211" i="46"/>
  <c r="C211" i="46" s="1"/>
  <c r="F18" i="38"/>
  <c r="F18" i="53"/>
  <c r="F18" i="48"/>
  <c r="F18" i="43"/>
  <c r="B82" i="36"/>
  <c r="B211" i="49"/>
  <c r="C211" i="49" s="1"/>
  <c r="B82" i="47"/>
  <c r="B211" i="37"/>
  <c r="C211" i="37" s="1"/>
  <c r="B82" i="45"/>
  <c r="F18" i="54"/>
  <c r="B211" i="52"/>
  <c r="C211" i="52" s="1"/>
  <c r="B82" i="37"/>
  <c r="B82" i="54"/>
  <c r="B211" i="44"/>
  <c r="C211" i="44" s="1"/>
  <c r="F18" i="41"/>
  <c r="F18" i="39"/>
  <c r="B82" i="48"/>
  <c r="F18" i="51"/>
  <c r="B211" i="47"/>
  <c r="C211" i="47" s="1"/>
  <c r="B82" i="41"/>
  <c r="B211" i="36"/>
  <c r="B82" i="51"/>
  <c r="B211" i="50"/>
  <c r="C211" i="50" s="1"/>
  <c r="F18" i="49"/>
  <c r="F18" i="46"/>
  <c r="B211" i="42"/>
  <c r="C211" i="42" s="1"/>
  <c r="F18" i="42"/>
  <c r="B211" i="38"/>
  <c r="C211" i="38" s="1"/>
  <c r="F18" i="52"/>
  <c r="B82" i="49"/>
  <c r="B211" i="48"/>
  <c r="C211" i="48" s="1"/>
  <c r="B211" i="45"/>
  <c r="C211" i="45" s="1"/>
  <c r="B82" i="43"/>
  <c r="B211" i="41"/>
  <c r="C211" i="41" s="1"/>
  <c r="B211" i="54"/>
  <c r="C211" i="54" s="1"/>
  <c r="B211" i="51"/>
  <c r="C211" i="51" s="1"/>
  <c r="B82" i="46"/>
  <c r="B82" i="39"/>
  <c r="B82" i="52"/>
  <c r="F18" i="44"/>
  <c r="F18" i="40"/>
  <c r="F18" i="45"/>
  <c r="F18" i="37"/>
  <c r="B82" i="1"/>
  <c r="B211" i="1"/>
  <c r="B81" i="1"/>
  <c r="B210" i="1"/>
  <c r="P10" i="13"/>
  <c r="O10" i="13"/>
  <c r="L9" i="13"/>
  <c r="K9" i="13"/>
  <c r="L8" i="13"/>
  <c r="K8" i="13"/>
  <c r="N7" i="13"/>
  <c r="L7" i="13"/>
  <c r="N6" i="13"/>
  <c r="M6" i="13"/>
  <c r="P4" i="13"/>
  <c r="L2" i="13"/>
  <c r="K2" i="13"/>
  <c r="C220" i="46" l="1"/>
  <c r="O31" i="10"/>
  <c r="D26" i="46"/>
  <c r="C220" i="44"/>
  <c r="D26" i="44"/>
  <c r="J31" i="10"/>
  <c r="C220" i="48"/>
  <c r="Q31" i="10"/>
  <c r="D26" i="48"/>
  <c r="C82" i="49"/>
  <c r="H17" i="49"/>
  <c r="H17" i="54"/>
  <c r="C82" i="54"/>
  <c r="D19" i="54" s="1"/>
  <c r="C82" i="53"/>
  <c r="D19" i="53" s="1"/>
  <c r="H17" i="53"/>
  <c r="H18" i="37"/>
  <c r="C82" i="37"/>
  <c r="D19" i="37" s="1"/>
  <c r="H17" i="37"/>
  <c r="C220" i="45"/>
  <c r="N31" i="10"/>
  <c r="D26" i="45"/>
  <c r="H31" i="10"/>
  <c r="D26" i="42"/>
  <c r="C220" i="42"/>
  <c r="C220" i="38"/>
  <c r="D26" i="38"/>
  <c r="M31" i="10"/>
  <c r="F31" i="10"/>
  <c r="D26" i="37"/>
  <c r="C220" i="37"/>
  <c r="C211" i="36"/>
  <c r="E31" i="10" s="1"/>
  <c r="R31" i="10"/>
  <c r="D26" i="49"/>
  <c r="C220" i="49"/>
  <c r="D26" i="53"/>
  <c r="C220" i="53"/>
  <c r="V31" i="10"/>
  <c r="D26" i="52"/>
  <c r="C220" i="52"/>
  <c r="U31" i="10"/>
  <c r="L31" i="10"/>
  <c r="D26" i="40"/>
  <c r="C220" i="40"/>
  <c r="C82" i="50"/>
  <c r="H17" i="50"/>
  <c r="C220" i="50"/>
  <c r="S31" i="10"/>
  <c r="D26" i="50"/>
  <c r="C82" i="39"/>
  <c r="D19" i="39" s="1"/>
  <c r="H17" i="39"/>
  <c r="C82" i="51"/>
  <c r="H17" i="51"/>
  <c r="C82" i="47"/>
  <c r="D19" i="47" s="1"/>
  <c r="H17" i="47"/>
  <c r="C82" i="42"/>
  <c r="H17" i="42"/>
  <c r="C82" i="46"/>
  <c r="D19" i="46" s="1"/>
  <c r="H17" i="46"/>
  <c r="C220" i="51"/>
  <c r="T31" i="10"/>
  <c r="D26" i="51"/>
  <c r="C82" i="41"/>
  <c r="H17" i="41"/>
  <c r="C82" i="36"/>
  <c r="D19" i="36" s="1"/>
  <c r="H17" i="36"/>
  <c r="C82" i="38"/>
  <c r="D19" i="38" s="1"/>
  <c r="H17" i="38"/>
  <c r="W31" i="10"/>
  <c r="C220" i="54"/>
  <c r="D26" i="54"/>
  <c r="D26" i="47"/>
  <c r="P31" i="10"/>
  <c r="C220" i="47"/>
  <c r="C82" i="45"/>
  <c r="H17" i="45"/>
  <c r="C82" i="44"/>
  <c r="D19" i="44" s="1"/>
  <c r="H17" i="44"/>
  <c r="H18" i="39"/>
  <c r="C220" i="39"/>
  <c r="K31" i="10"/>
  <c r="D26" i="39"/>
  <c r="D27" i="39" s="1"/>
  <c r="C82" i="40"/>
  <c r="D19" i="40" s="1"/>
  <c r="H17" i="40"/>
  <c r="H17" i="52"/>
  <c r="C82" i="52"/>
  <c r="D19" i="52" s="1"/>
  <c r="C220" i="41"/>
  <c r="G31" i="10"/>
  <c r="D26" i="41"/>
  <c r="C82" i="43"/>
  <c r="D19" i="43" s="1"/>
  <c r="H17" i="43"/>
  <c r="C82" i="48"/>
  <c r="D19" i="48" s="1"/>
  <c r="H17" i="48"/>
  <c r="C220" i="43"/>
  <c r="I31" i="10"/>
  <c r="D26" i="43"/>
  <c r="A16" i="1"/>
  <c r="S2" i="13"/>
  <c r="S3" i="13"/>
  <c r="S4" i="13"/>
  <c r="D27" i="43" l="1"/>
  <c r="I13" i="14" s="1"/>
  <c r="D27" i="37"/>
  <c r="C238" i="37" s="1"/>
  <c r="D27" i="54"/>
  <c r="W13" i="14" s="1"/>
  <c r="D27" i="44"/>
  <c r="J13" i="14" s="1"/>
  <c r="H18" i="41"/>
  <c r="H27" i="41" s="1"/>
  <c r="D19" i="41"/>
  <c r="D27" i="41" s="1"/>
  <c r="H18" i="50"/>
  <c r="H27" i="50" s="1"/>
  <c r="D19" i="50"/>
  <c r="D27" i="50" s="1"/>
  <c r="D27" i="40"/>
  <c r="C238" i="40" s="1"/>
  <c r="D27" i="38"/>
  <c r="M13" i="14" s="1"/>
  <c r="H18" i="49"/>
  <c r="H27" i="49" s="1"/>
  <c r="D19" i="49"/>
  <c r="D27" i="48"/>
  <c r="Q13" i="14" s="1"/>
  <c r="H18" i="45"/>
  <c r="H27" i="45" s="1"/>
  <c r="D19" i="45"/>
  <c r="D27" i="45" s="1"/>
  <c r="D27" i="47"/>
  <c r="P13" i="14" s="1"/>
  <c r="H18" i="42"/>
  <c r="H27" i="42" s="1"/>
  <c r="D19" i="42"/>
  <c r="D27" i="42" s="1"/>
  <c r="D27" i="52"/>
  <c r="U13" i="14" s="1"/>
  <c r="H18" i="51"/>
  <c r="H27" i="51" s="1"/>
  <c r="D19" i="51"/>
  <c r="D27" i="51" s="1"/>
  <c r="D27" i="53"/>
  <c r="V13" i="14" s="1"/>
  <c r="D27" i="46"/>
  <c r="C238" i="46" s="1"/>
  <c r="D27" i="49"/>
  <c r="R13" i="14" s="1"/>
  <c r="D26" i="36"/>
  <c r="D27" i="36" s="1"/>
  <c r="C238" i="36" s="1"/>
  <c r="C220" i="36"/>
  <c r="H18" i="53"/>
  <c r="H27" i="53" s="1"/>
  <c r="C91" i="53"/>
  <c r="V24" i="10"/>
  <c r="H18" i="52"/>
  <c r="U24" i="10"/>
  <c r="C91" i="52"/>
  <c r="O24" i="10"/>
  <c r="C91" i="46"/>
  <c r="R24" i="10"/>
  <c r="C91" i="49"/>
  <c r="H24" i="10"/>
  <c r="C91" i="42"/>
  <c r="H18" i="54"/>
  <c r="W24" i="10"/>
  <c r="C91" i="54"/>
  <c r="H18" i="40"/>
  <c r="H27" i="40" s="1"/>
  <c r="C91" i="40"/>
  <c r="L24" i="10"/>
  <c r="H18" i="47"/>
  <c r="H27" i="47" s="1"/>
  <c r="C91" i="47"/>
  <c r="P24" i="10"/>
  <c r="N24" i="10"/>
  <c r="C91" i="45"/>
  <c r="C91" i="51"/>
  <c r="T24" i="10"/>
  <c r="H27" i="39"/>
  <c r="C91" i="39"/>
  <c r="K24" i="10"/>
  <c r="S24" i="10"/>
  <c r="C91" i="50"/>
  <c r="K13" i="14"/>
  <c r="C238" i="39"/>
  <c r="H18" i="36"/>
  <c r="C91" i="36"/>
  <c r="E24" i="10"/>
  <c r="H27" i="37"/>
  <c r="H18" i="38"/>
  <c r="C91" i="38"/>
  <c r="M24" i="10"/>
  <c r="Q24" i="10"/>
  <c r="C91" i="48"/>
  <c r="C91" i="37"/>
  <c r="F24" i="10"/>
  <c r="H18" i="43"/>
  <c r="H27" i="43" s="1"/>
  <c r="I24" i="10"/>
  <c r="C91" i="43"/>
  <c r="H18" i="48"/>
  <c r="H18" i="44"/>
  <c r="H27" i="44" s="1"/>
  <c r="J24" i="10"/>
  <c r="C91" i="44"/>
  <c r="C91" i="41"/>
  <c r="G24" i="10"/>
  <c r="H18" i="46"/>
  <c r="H27" i="46" s="1"/>
  <c r="C8" i="14"/>
  <c r="A31" i="10"/>
  <c r="A30" i="10"/>
  <c r="A29" i="10"/>
  <c r="A28" i="10"/>
  <c r="A26" i="10"/>
  <c r="A25" i="10"/>
  <c r="A23" i="10"/>
  <c r="A17" i="1"/>
  <c r="A94" i="1" s="1"/>
  <c r="B26" i="1"/>
  <c r="B206" i="1" s="1"/>
  <c r="B25" i="1"/>
  <c r="B183" i="1" s="1"/>
  <c r="B24" i="1"/>
  <c r="B168" i="1" s="1"/>
  <c r="B23" i="1"/>
  <c r="B144" i="1" s="1"/>
  <c r="B22" i="1"/>
  <c r="B128" i="1" s="1"/>
  <c r="B21" i="1"/>
  <c r="B111" i="1" s="1"/>
  <c r="B20" i="1"/>
  <c r="B94" i="1" s="1"/>
  <c r="B19" i="1"/>
  <c r="B77" i="1" s="1"/>
  <c r="B18" i="1"/>
  <c r="B55" i="1" s="1"/>
  <c r="B17" i="1"/>
  <c r="B33" i="1" s="1"/>
  <c r="A23" i="1"/>
  <c r="A22" i="1"/>
  <c r="D19" i="10" s="1"/>
  <c r="A27" i="10" s="1"/>
  <c r="A21" i="1"/>
  <c r="A20" i="1"/>
  <c r="A19" i="1"/>
  <c r="A18" i="1"/>
  <c r="A26" i="1"/>
  <c r="A25" i="1"/>
  <c r="A24" i="1"/>
  <c r="B22" i="3"/>
  <c r="B8" i="10"/>
  <c r="B9" i="10"/>
  <c r="B10" i="10"/>
  <c r="B11" i="10"/>
  <c r="B12" i="10"/>
  <c r="J11" i="10" l="1"/>
  <c r="G11" i="10"/>
  <c r="V11" i="10"/>
  <c r="S11" i="10"/>
  <c r="O11" i="10"/>
  <c r="E11" i="10"/>
  <c r="K11" i="10"/>
  <c r="F11" i="10"/>
  <c r="U11" i="10"/>
  <c r="Q11" i="10"/>
  <c r="N11" i="10"/>
  <c r="I11" i="10"/>
  <c r="W11" i="10"/>
  <c r="T11" i="10"/>
  <c r="P11" i="10"/>
  <c r="H11" i="10"/>
  <c r="R11" i="10"/>
  <c r="M11" i="10"/>
  <c r="L11" i="10"/>
  <c r="D11" i="10"/>
  <c r="L10" i="10"/>
  <c r="K10" i="10"/>
  <c r="J10" i="10"/>
  <c r="I10" i="10"/>
  <c r="H10" i="10"/>
  <c r="G10" i="10"/>
  <c r="F10" i="10"/>
  <c r="W10" i="10"/>
  <c r="V10" i="10"/>
  <c r="U10" i="10"/>
  <c r="T10" i="10"/>
  <c r="S10" i="10"/>
  <c r="R10" i="10"/>
  <c r="Q10" i="10"/>
  <c r="P10" i="10"/>
  <c r="O10" i="10"/>
  <c r="N10" i="10"/>
  <c r="M10" i="10"/>
  <c r="E10" i="10"/>
  <c r="D10" i="10"/>
  <c r="L9" i="10"/>
  <c r="K9" i="10"/>
  <c r="J9" i="10"/>
  <c r="I9" i="10"/>
  <c r="H9" i="10"/>
  <c r="G9" i="10"/>
  <c r="F9" i="10"/>
  <c r="W9" i="10"/>
  <c r="V9" i="10"/>
  <c r="U9" i="10"/>
  <c r="T9" i="10"/>
  <c r="S9" i="10"/>
  <c r="R9" i="10"/>
  <c r="Q9" i="10"/>
  <c r="P9" i="10"/>
  <c r="O9" i="10"/>
  <c r="N9" i="10"/>
  <c r="M9" i="10"/>
  <c r="E9" i="10"/>
  <c r="D9" i="10"/>
  <c r="J8" i="10"/>
  <c r="I8" i="10"/>
  <c r="H8" i="10"/>
  <c r="G8" i="10"/>
  <c r="F8" i="10"/>
  <c r="W8" i="10"/>
  <c r="U8" i="10"/>
  <c r="T8" i="10"/>
  <c r="R8" i="10"/>
  <c r="Q8" i="10"/>
  <c r="O8" i="10"/>
  <c r="N8" i="10"/>
  <c r="K8" i="10"/>
  <c r="V8" i="10"/>
  <c r="S8" i="10"/>
  <c r="P8" i="10"/>
  <c r="M8" i="10"/>
  <c r="E8" i="10"/>
  <c r="L8" i="10"/>
  <c r="D8" i="10"/>
  <c r="L12" i="10"/>
  <c r="K12" i="10"/>
  <c r="J12" i="10"/>
  <c r="I12" i="10"/>
  <c r="H12" i="10"/>
  <c r="G12" i="10"/>
  <c r="F12" i="10"/>
  <c r="W12" i="10"/>
  <c r="V12" i="10"/>
  <c r="U12" i="10"/>
  <c r="T12" i="10"/>
  <c r="S12" i="10"/>
  <c r="R12" i="10"/>
  <c r="Q12" i="10"/>
  <c r="P12" i="10"/>
  <c r="O12" i="10"/>
  <c r="N12" i="10"/>
  <c r="M12" i="10"/>
  <c r="E12" i="10"/>
  <c r="D12" i="10"/>
  <c r="C238" i="48"/>
  <c r="D232" i="48" s="1"/>
  <c r="C238" i="43"/>
  <c r="C240" i="43" s="1"/>
  <c r="C29" i="43" s="1"/>
  <c r="F13" i="14"/>
  <c r="C238" i="52"/>
  <c r="D232" i="52" s="1"/>
  <c r="C238" i="44"/>
  <c r="D232" i="44" s="1"/>
  <c r="C238" i="49"/>
  <c r="C238" i="53"/>
  <c r="D233" i="53" s="1"/>
  <c r="C238" i="38"/>
  <c r="C240" i="38" s="1"/>
  <c r="O13" i="14"/>
  <c r="L13" i="14"/>
  <c r="E13" i="14"/>
  <c r="G13" i="14"/>
  <c r="C238" i="41"/>
  <c r="D230" i="41" s="1"/>
  <c r="C238" i="54"/>
  <c r="D234" i="54" s="1"/>
  <c r="H13" i="14"/>
  <c r="C238" i="42"/>
  <c r="D233" i="42" s="1"/>
  <c r="C238" i="45"/>
  <c r="D234" i="45" s="1"/>
  <c r="N13" i="14"/>
  <c r="C238" i="50"/>
  <c r="D231" i="50" s="1"/>
  <c r="S13" i="14"/>
  <c r="T13" i="14"/>
  <c r="C238" i="51"/>
  <c r="D234" i="51" s="1"/>
  <c r="C238" i="47"/>
  <c r="C240" i="47" s="1"/>
  <c r="C29" i="47" s="1"/>
  <c r="D236" i="40"/>
  <c r="D233" i="40"/>
  <c r="D231" i="40"/>
  <c r="C240" i="40"/>
  <c r="C29" i="40" s="1"/>
  <c r="D235" i="40"/>
  <c r="D234" i="40"/>
  <c r="D232" i="40"/>
  <c r="D230" i="40"/>
  <c r="D231" i="36"/>
  <c r="D236" i="36"/>
  <c r="D232" i="36"/>
  <c r="D235" i="36"/>
  <c r="D233" i="36"/>
  <c r="D234" i="36"/>
  <c r="D230" i="36"/>
  <c r="C240" i="36"/>
  <c r="H27" i="54"/>
  <c r="D234" i="39"/>
  <c r="D231" i="39"/>
  <c r="D230" i="39"/>
  <c r="C240" i="39"/>
  <c r="C29" i="39" s="1"/>
  <c r="D232" i="39"/>
  <c r="D236" i="39"/>
  <c r="D235" i="39"/>
  <c r="D233" i="39"/>
  <c r="D235" i="37"/>
  <c r="C240" i="37"/>
  <c r="C29" i="37" s="1"/>
  <c r="D234" i="37"/>
  <c r="D232" i="37"/>
  <c r="D231" i="37"/>
  <c r="D230" i="37"/>
  <c r="D236" i="37"/>
  <c r="D233" i="37"/>
  <c r="H27" i="48"/>
  <c r="H27" i="38"/>
  <c r="D235" i="46"/>
  <c r="D236" i="46"/>
  <c r="D234" i="46"/>
  <c r="D232" i="46"/>
  <c r="D230" i="46"/>
  <c r="C240" i="46"/>
  <c r="C29" i="46" s="1"/>
  <c r="D233" i="46"/>
  <c r="D231" i="46"/>
  <c r="D235" i="43"/>
  <c r="D233" i="43"/>
  <c r="D231" i="43"/>
  <c r="D236" i="43"/>
  <c r="D235" i="48"/>
  <c r="D230" i="48"/>
  <c r="C240" i="48"/>
  <c r="D236" i="48"/>
  <c r="H27" i="52"/>
  <c r="H27" i="36"/>
  <c r="C240" i="49"/>
  <c r="C29" i="49" s="1"/>
  <c r="D230" i="49"/>
  <c r="D236" i="49"/>
  <c r="D232" i="49"/>
  <c r="D235" i="49"/>
  <c r="D233" i="49"/>
  <c r="D234" i="49"/>
  <c r="D231" i="49"/>
  <c r="D234" i="47"/>
  <c r="C240" i="42"/>
  <c r="C29" i="42" s="1"/>
  <c r="C240" i="44"/>
  <c r="C29" i="44" s="1"/>
  <c r="D235" i="44"/>
  <c r="C240" i="51"/>
  <c r="C29" i="51" s="1"/>
  <c r="D235" i="51"/>
  <c r="D233" i="51"/>
  <c r="D236" i="51"/>
  <c r="D230" i="51"/>
  <c r="A111" i="1"/>
  <c r="B112" i="1" s="1"/>
  <c r="C12" i="10"/>
  <c r="C11" i="10"/>
  <c r="F24" i="1"/>
  <c r="H24" i="1" s="1"/>
  <c r="F23" i="1"/>
  <c r="H23" i="1" s="1"/>
  <c r="F17" i="1"/>
  <c r="F25" i="1"/>
  <c r="H25" i="1" s="1"/>
  <c r="F18" i="1"/>
  <c r="F26" i="1"/>
  <c r="H26" i="1" s="1"/>
  <c r="F19" i="1"/>
  <c r="H19" i="1" s="1"/>
  <c r="F20" i="1"/>
  <c r="H20" i="1" s="1"/>
  <c r="F21" i="1"/>
  <c r="H21" i="1" s="1"/>
  <c r="F22" i="1"/>
  <c r="H22" i="1" s="1"/>
  <c r="A144" i="1"/>
  <c r="A128" i="1"/>
  <c r="A168" i="1"/>
  <c r="A77" i="1"/>
  <c r="A55" i="1"/>
  <c r="A206" i="1"/>
  <c r="A33" i="1"/>
  <c r="B13" i="10"/>
  <c r="B6" i="10"/>
  <c r="B14" i="10"/>
  <c r="B7" i="10"/>
  <c r="W7" i="10" s="1"/>
  <c r="B15" i="10"/>
  <c r="D234" i="44" l="1"/>
  <c r="D233" i="44"/>
  <c r="D236" i="42"/>
  <c r="D231" i="42"/>
  <c r="D235" i="47"/>
  <c r="C240" i="53"/>
  <c r="C29" i="53" s="1"/>
  <c r="D232" i="43"/>
  <c r="D236" i="38"/>
  <c r="D233" i="52"/>
  <c r="D230" i="53"/>
  <c r="L13" i="10"/>
  <c r="K13" i="10"/>
  <c r="J13" i="10"/>
  <c r="I13" i="10"/>
  <c r="H13" i="10"/>
  <c r="G13" i="10"/>
  <c r="F13" i="10"/>
  <c r="W13" i="10"/>
  <c r="V13" i="10"/>
  <c r="U13" i="10"/>
  <c r="T13" i="10"/>
  <c r="S13" i="10"/>
  <c r="R13" i="10"/>
  <c r="Q13" i="10"/>
  <c r="P13" i="10"/>
  <c r="O13" i="10"/>
  <c r="N13" i="10"/>
  <c r="M13" i="10"/>
  <c r="E13" i="10"/>
  <c r="D13" i="10"/>
  <c r="L15" i="10"/>
  <c r="K15" i="10"/>
  <c r="J15" i="10"/>
  <c r="I15" i="10"/>
  <c r="H15" i="10"/>
  <c r="G15" i="10"/>
  <c r="F15" i="10"/>
  <c r="W15" i="10"/>
  <c r="V15" i="10"/>
  <c r="U15" i="10"/>
  <c r="T15" i="10"/>
  <c r="S15" i="10"/>
  <c r="R15" i="10"/>
  <c r="Q15" i="10"/>
  <c r="P15" i="10"/>
  <c r="O15" i="10"/>
  <c r="N15" i="10"/>
  <c r="M15" i="10"/>
  <c r="E15" i="10"/>
  <c r="D15" i="10"/>
  <c r="L14" i="10"/>
  <c r="K14" i="10"/>
  <c r="J14" i="10"/>
  <c r="I14" i="10"/>
  <c r="H14" i="10"/>
  <c r="G14" i="10"/>
  <c r="F14" i="10"/>
  <c r="W14" i="10"/>
  <c r="V14" i="10"/>
  <c r="U14" i="10"/>
  <c r="T14" i="10"/>
  <c r="S14" i="10"/>
  <c r="R14" i="10"/>
  <c r="Q14" i="10"/>
  <c r="P14" i="10"/>
  <c r="O14" i="10"/>
  <c r="N14" i="10"/>
  <c r="M14" i="10"/>
  <c r="E14" i="10"/>
  <c r="D14" i="10"/>
  <c r="D235" i="42"/>
  <c r="D234" i="48"/>
  <c r="D234" i="43"/>
  <c r="D230" i="42"/>
  <c r="D231" i="48"/>
  <c r="D230" i="43"/>
  <c r="D233" i="48"/>
  <c r="D232" i="42"/>
  <c r="D232" i="45"/>
  <c r="D232" i="53"/>
  <c r="D231" i="38"/>
  <c r="D234" i="38"/>
  <c r="D234" i="53"/>
  <c r="D231" i="52"/>
  <c r="C240" i="52"/>
  <c r="D230" i="44"/>
  <c r="D235" i="52"/>
  <c r="D236" i="44"/>
  <c r="D236" i="52"/>
  <c r="D234" i="52"/>
  <c r="D231" i="44"/>
  <c r="D230" i="52"/>
  <c r="D234" i="42"/>
  <c r="D235" i="38"/>
  <c r="D231" i="53"/>
  <c r="D236" i="53"/>
  <c r="D235" i="53"/>
  <c r="D233" i="38"/>
  <c r="D231" i="41"/>
  <c r="D233" i="41"/>
  <c r="D234" i="50"/>
  <c r="D230" i="38"/>
  <c r="C240" i="41"/>
  <c r="C29" i="41" s="1"/>
  <c r="D232" i="38"/>
  <c r="D235" i="41"/>
  <c r="D236" i="41"/>
  <c r="D232" i="41"/>
  <c r="D231" i="47"/>
  <c r="D230" i="50"/>
  <c r="G6" i="10"/>
  <c r="P6" i="10"/>
  <c r="R6" i="10"/>
  <c r="U6" i="10"/>
  <c r="M6" i="10"/>
  <c r="F6" i="10"/>
  <c r="I6" i="10"/>
  <c r="H6" i="10"/>
  <c r="N6" i="10"/>
  <c r="Q6" i="10"/>
  <c r="W6" i="10"/>
  <c r="E6" i="10"/>
  <c r="L6" i="10"/>
  <c r="O6" i="10"/>
  <c r="S6" i="10"/>
  <c r="T6" i="10"/>
  <c r="J6" i="10"/>
  <c r="V6" i="10"/>
  <c r="K6" i="10"/>
  <c r="D236" i="47"/>
  <c r="M7" i="10"/>
  <c r="D232" i="47"/>
  <c r="D234" i="41"/>
  <c r="D233" i="47"/>
  <c r="D230" i="47"/>
  <c r="D231" i="45"/>
  <c r="D233" i="45"/>
  <c r="D233" i="54"/>
  <c r="C240" i="54"/>
  <c r="C29" i="54" s="1"/>
  <c r="D232" i="54"/>
  <c r="D235" i="54"/>
  <c r="D230" i="54"/>
  <c r="D236" i="54"/>
  <c r="D231" i="54"/>
  <c r="D235" i="50"/>
  <c r="D236" i="50"/>
  <c r="C240" i="50"/>
  <c r="C29" i="50" s="1"/>
  <c r="D232" i="50"/>
  <c r="D233" i="50"/>
  <c r="D230" i="45"/>
  <c r="D231" i="51"/>
  <c r="D235" i="45"/>
  <c r="C240" i="45"/>
  <c r="C29" i="45" s="1"/>
  <c r="D232" i="51"/>
  <c r="D236" i="45"/>
  <c r="C29" i="38"/>
  <c r="C29" i="48"/>
  <c r="C29" i="36"/>
  <c r="V7" i="10"/>
  <c r="I7" i="10"/>
  <c r="P7" i="10"/>
  <c r="F7" i="10"/>
  <c r="N7" i="10"/>
  <c r="S7" i="10"/>
  <c r="H7" i="10"/>
  <c r="K7" i="10"/>
  <c r="G7" i="10"/>
  <c r="R7" i="10"/>
  <c r="T7" i="10"/>
  <c r="J7" i="10"/>
  <c r="U7" i="10"/>
  <c r="L7" i="10"/>
  <c r="O7" i="10"/>
  <c r="E7" i="10"/>
  <c r="Q7" i="10"/>
  <c r="C29" i="52"/>
  <c r="C219" i="1"/>
  <c r="C218" i="1"/>
  <c r="C217" i="1"/>
  <c r="C215" i="1"/>
  <c r="C214" i="1"/>
  <c r="C213" i="1"/>
  <c r="C212" i="1"/>
  <c r="C216" i="1"/>
  <c r="C90" i="1"/>
  <c r="C89" i="1"/>
  <c r="C88" i="1"/>
  <c r="C87" i="1"/>
  <c r="C86" i="1"/>
  <c r="C84" i="1"/>
  <c r="C83" i="1"/>
  <c r="C85" i="1"/>
  <c r="G60" i="1"/>
  <c r="G61" i="1"/>
  <c r="G62" i="1"/>
  <c r="G63" i="1"/>
  <c r="G59" i="1"/>
  <c r="G64" i="1"/>
  <c r="G65" i="1"/>
  <c r="G66" i="1"/>
  <c r="G67" i="1"/>
  <c r="G68" i="1"/>
  <c r="G69" i="1"/>
  <c r="G70" i="1"/>
  <c r="G71" i="1"/>
  <c r="G72" i="1"/>
  <c r="G73" i="1"/>
  <c r="G51" i="1"/>
  <c r="G50" i="1"/>
  <c r="G49" i="1"/>
  <c r="G48" i="1"/>
  <c r="G47" i="1"/>
  <c r="G46" i="1"/>
  <c r="G45" i="1"/>
  <c r="G44" i="1"/>
  <c r="G43" i="1"/>
  <c r="G42" i="1"/>
  <c r="G41" i="1"/>
  <c r="G40" i="1"/>
  <c r="G39" i="1"/>
  <c r="G38" i="1"/>
  <c r="G37" i="1"/>
  <c r="E115" i="1"/>
  <c r="C210" i="1" s="1"/>
  <c r="E116" i="1"/>
  <c r="E117" i="1"/>
  <c r="E118" i="1"/>
  <c r="E122" i="1"/>
  <c r="E119" i="1"/>
  <c r="E120" i="1"/>
  <c r="E121" i="1"/>
  <c r="E123" i="1"/>
  <c r="E124" i="1"/>
  <c r="E107" i="1"/>
  <c r="E106" i="1"/>
  <c r="E105" i="1"/>
  <c r="E104" i="1"/>
  <c r="E103" i="1"/>
  <c r="E102" i="1"/>
  <c r="E101" i="1"/>
  <c r="E100" i="1"/>
  <c r="E99" i="1"/>
  <c r="E98" i="1"/>
  <c r="E160" i="1"/>
  <c r="E161" i="1"/>
  <c r="E162" i="1"/>
  <c r="E163" i="1"/>
  <c r="E164" i="1"/>
  <c r="E149" i="1"/>
  <c r="E148" i="1"/>
  <c r="E150" i="1"/>
  <c r="E151" i="1"/>
  <c r="E152" i="1"/>
  <c r="E153" i="1"/>
  <c r="E154" i="1"/>
  <c r="E155" i="1"/>
  <c r="E156" i="1"/>
  <c r="E157" i="1"/>
  <c r="E158" i="1"/>
  <c r="E159" i="1"/>
  <c r="C13" i="10"/>
  <c r="C15" i="10"/>
  <c r="C14" i="10"/>
  <c r="I172" i="1"/>
  <c r="I179" i="1"/>
  <c r="I178" i="1"/>
  <c r="I177" i="1"/>
  <c r="I176" i="1"/>
  <c r="I175" i="1"/>
  <c r="I174" i="1"/>
  <c r="I173" i="1"/>
  <c r="E134" i="1"/>
  <c r="E133" i="1"/>
  <c r="E140" i="1"/>
  <c r="E132" i="1"/>
  <c r="E139" i="1"/>
  <c r="E136" i="1"/>
  <c r="E138" i="1"/>
  <c r="E137" i="1"/>
  <c r="E135" i="1"/>
  <c r="W12" i="14"/>
  <c r="W14" i="14" s="1"/>
  <c r="V12" i="14"/>
  <c r="V14" i="14" s="1"/>
  <c r="U12" i="14"/>
  <c r="U14" i="14" s="1"/>
  <c r="T12" i="14"/>
  <c r="T14" i="14" s="1"/>
  <c r="S12" i="14"/>
  <c r="S14" i="14" s="1"/>
  <c r="R12" i="14"/>
  <c r="R14" i="14" s="1"/>
  <c r="Q12" i="14"/>
  <c r="Q14" i="14" s="1"/>
  <c r="P12" i="14"/>
  <c r="P14" i="14" s="1"/>
  <c r="O12" i="14"/>
  <c r="O14" i="14" s="1"/>
  <c r="N12" i="14"/>
  <c r="N14" i="14" s="1"/>
  <c r="M12" i="14"/>
  <c r="M14" i="14" s="1"/>
  <c r="L12" i="14"/>
  <c r="L14" i="14" s="1"/>
  <c r="K12" i="14"/>
  <c r="K14" i="14" s="1"/>
  <c r="J12" i="14"/>
  <c r="J14" i="14" s="1"/>
  <c r="I12" i="14"/>
  <c r="I14" i="14" s="1"/>
  <c r="H12" i="14"/>
  <c r="H14" i="14" s="1"/>
  <c r="G12" i="14"/>
  <c r="G14" i="14" s="1"/>
  <c r="F12" i="14"/>
  <c r="F14" i="14" s="1"/>
  <c r="E12" i="14"/>
  <c r="S32" i="10"/>
  <c r="T32" i="10"/>
  <c r="U32" i="10"/>
  <c r="V32" i="10"/>
  <c r="W32" i="10"/>
  <c r="A183" i="1"/>
  <c r="C82" i="1" l="1"/>
  <c r="C211" i="1"/>
  <c r="D26" i="1" s="1"/>
  <c r="D27" i="10"/>
  <c r="D26" i="10"/>
  <c r="D29" i="10"/>
  <c r="E14" i="14"/>
  <c r="D18" i="1"/>
  <c r="D21" i="1"/>
  <c r="D17" i="1"/>
  <c r="D24" i="1"/>
  <c r="F198" i="1"/>
  <c r="F197" i="1"/>
  <c r="F189" i="1"/>
  <c r="F196" i="1"/>
  <c r="F187" i="1"/>
  <c r="F195" i="1"/>
  <c r="F199" i="1"/>
  <c r="F194" i="1"/>
  <c r="F201" i="1"/>
  <c r="F193" i="1"/>
  <c r="F200" i="1"/>
  <c r="F192" i="1"/>
  <c r="F190" i="1"/>
  <c r="F191" i="1"/>
  <c r="F188" i="1"/>
  <c r="F202" i="1"/>
  <c r="E125" i="1"/>
  <c r="V16" i="10"/>
  <c r="V36" i="10" s="1"/>
  <c r="T16" i="10"/>
  <c r="T36" i="10" s="1"/>
  <c r="G52" i="1"/>
  <c r="D22" i="1"/>
  <c r="G74" i="1"/>
  <c r="D23" i="1"/>
  <c r="C10" i="14"/>
  <c r="C9" i="14"/>
  <c r="C81" i="1" l="1"/>
  <c r="H17" i="1" s="1"/>
  <c r="D6" i="10" s="1"/>
  <c r="H18" i="1"/>
  <c r="D7" i="10" s="1"/>
  <c r="C7" i="10" s="1"/>
  <c r="C220" i="1"/>
  <c r="C10" i="10"/>
  <c r="D20" i="1"/>
  <c r="D25" i="1"/>
  <c r="F203" i="1"/>
  <c r="C11" i="14"/>
  <c r="D19" i="1" l="1"/>
  <c r="C91" i="1"/>
  <c r="C9" i="10"/>
  <c r="C8" i="10"/>
  <c r="C6" i="10"/>
  <c r="C236" i="1"/>
  <c r="R32" i="10" l="1"/>
  <c r="Q32" i="10"/>
  <c r="P32" i="10"/>
  <c r="O32" i="10"/>
  <c r="N32" i="10"/>
  <c r="M32" i="10"/>
  <c r="L32" i="10"/>
  <c r="K32" i="10"/>
  <c r="J32" i="10"/>
  <c r="I32" i="10"/>
  <c r="H32" i="10"/>
  <c r="G32" i="10"/>
  <c r="F32" i="10"/>
  <c r="E32" i="10"/>
  <c r="R16" i="10"/>
  <c r="P16" i="10"/>
  <c r="N16" i="10"/>
  <c r="L16" i="10"/>
  <c r="J16" i="10"/>
  <c r="H16" i="10"/>
  <c r="F16" i="10"/>
  <c r="R36" i="10" l="1"/>
  <c r="J36" i="10"/>
  <c r="F36" i="10"/>
  <c r="N36" i="10"/>
  <c r="L36" i="10"/>
  <c r="H36" i="10"/>
  <c r="P36" i="10"/>
  <c r="C6" i="14"/>
  <c r="D12" i="14" l="1"/>
  <c r="C12" i="14" l="1"/>
  <c r="B78" i="1"/>
  <c r="B34" i="1" l="1"/>
  <c r="B145" i="1"/>
  <c r="B169" i="1"/>
  <c r="B129" i="1"/>
  <c r="B95" i="1"/>
  <c r="B56" i="1"/>
  <c r="B207" i="1"/>
  <c r="B184" i="1"/>
  <c r="I180" i="1" l="1"/>
  <c r="E165" i="1"/>
  <c r="E141" i="1"/>
  <c r="C27" i="10"/>
  <c r="D22" i="10"/>
  <c r="D28" i="10"/>
  <c r="D31" i="10"/>
  <c r="C31" i="10" s="1"/>
  <c r="D23" i="10"/>
  <c r="C23" i="10" s="1"/>
  <c r="C26" i="10"/>
  <c r="D30" i="10"/>
  <c r="C30" i="10" s="1"/>
  <c r="E108" i="1" l="1"/>
  <c r="D25" i="10"/>
  <c r="H27" i="1" l="1"/>
  <c r="D24" i="10"/>
  <c r="D27" i="1"/>
  <c r="D13" i="14" l="1"/>
  <c r="D32" i="10"/>
  <c r="C24" i="10"/>
  <c r="C32" i="10" s="1"/>
  <c r="C238" i="1"/>
  <c r="D231" i="1" l="1"/>
  <c r="C240" i="1"/>
  <c r="C29" i="1" s="1"/>
  <c r="W33" i="10"/>
  <c r="O33" i="10"/>
  <c r="G33" i="10"/>
  <c r="V33" i="10"/>
  <c r="N33" i="10"/>
  <c r="F33" i="10"/>
  <c r="U33" i="10"/>
  <c r="M33" i="10"/>
  <c r="E33" i="10"/>
  <c r="T33" i="10"/>
  <c r="L33" i="10"/>
  <c r="C33" i="10"/>
  <c r="S33" i="10"/>
  <c r="K33" i="10"/>
  <c r="R33" i="10"/>
  <c r="J33" i="10"/>
  <c r="H33" i="10"/>
  <c r="Q33" i="10"/>
  <c r="I33" i="10"/>
  <c r="P33" i="10"/>
  <c r="D33" i="10"/>
  <c r="D236" i="1"/>
  <c r="D234" i="1"/>
  <c r="D233" i="1"/>
  <c r="D232" i="1"/>
  <c r="D235" i="1"/>
  <c r="D230" i="1"/>
  <c r="D16" i="10"/>
  <c r="D36" i="10" s="1"/>
  <c r="C13" i="14"/>
  <c r="C14" i="14" s="1"/>
  <c r="D14" i="14"/>
  <c r="U16" i="10" l="1"/>
  <c r="U36" i="10" s="1"/>
  <c r="E16" i="10"/>
  <c r="E36" i="10" s="1"/>
  <c r="K16" i="10"/>
  <c r="M16" i="10"/>
  <c r="M36" i="10" s="1"/>
  <c r="W16" i="10"/>
  <c r="W36" i="10" s="1"/>
  <c r="I16" i="10"/>
  <c r="I36" i="10" s="1"/>
  <c r="O16" i="10"/>
  <c r="O36" i="10" s="1"/>
  <c r="S16" i="10"/>
  <c r="S36" i="10" s="1"/>
  <c r="G16" i="10"/>
  <c r="G36" i="10" s="1"/>
  <c r="Q16" i="10"/>
  <c r="Q36" i="10" s="1"/>
  <c r="C16" i="10" l="1"/>
  <c r="K17" i="10" s="1"/>
  <c r="K36" i="10"/>
  <c r="J17" i="10" l="1"/>
  <c r="W17" i="10"/>
  <c r="I17" i="10"/>
  <c r="C17" i="10"/>
  <c r="E17" i="10"/>
  <c r="M17" i="10"/>
  <c r="P17" i="10"/>
  <c r="S17" i="10"/>
  <c r="G17" i="10"/>
  <c r="V17" i="10"/>
  <c r="T17" i="10"/>
  <c r="H17" i="10"/>
  <c r="L17" i="10"/>
  <c r="Q17" i="10"/>
  <c r="D17" i="10"/>
  <c r="F17" i="10"/>
  <c r="O17" i="10"/>
  <c r="N17" i="10"/>
  <c r="C36" i="10"/>
  <c r="U17" i="10"/>
  <c r="R17" i="10"/>
</calcChain>
</file>

<file path=xl/sharedStrings.xml><?xml version="1.0" encoding="utf-8"?>
<sst xmlns="http://schemas.openxmlformats.org/spreadsheetml/2006/main" count="2032" uniqueCount="189">
  <si>
    <t>Instructie begrotingsformat GLB-aanvraag 2023-2027</t>
  </si>
  <si>
    <t>Versie september 2023</t>
  </si>
  <si>
    <t>Kostensoort</t>
  </si>
  <si>
    <t>Toelichting</t>
  </si>
  <si>
    <t>Loonkosten inclusief overhead</t>
  </si>
  <si>
    <t>Loonkosten plus vast % (44,2% werkgeverslasten en 15% overhead)</t>
  </si>
  <si>
    <t>Als in de begroting loonkosten worden begroot, dan worden deze berekend door het aantal aan het project bestede uren te vermenigvuldigen met een per medewerker bepaald individueel uurtarief, inclusief een opslag van 15% voor overhead. Het uurtarief wordt berekend door het bruto jaarloon, vermeerderd met 44,2% voor werkgeverslasten en hierover een toeslag van 15% overhead, te delen door 1.720 uur op basis van een 40-urige werkweek. In het geval van een niet volledig gewerkt jaar of een medewerker die werkzaam is in deeltijd, wordt dit een naar rato toegepast aantal uren. In het geval van loonkosten per medewerker kan het totale aantal te subsidiëren uren voor een bepaald jaar niet meer bedragen dan 1.720 uur bij een voltijd dienstverband of een evenredig deel daarvan bij een deeltijd dienstverband.</t>
  </si>
  <si>
    <t>IKS voor kennisinstellingen</t>
  </si>
  <si>
    <t xml:space="preserve">De Integrale Kostensystematiek (IKS) is een manier om directe en indirecte kosten toe te rekenen aan arbeidsuren. Deze kostensoort kan uitsluitend worden begroot door kennisinstellingen en alleen indien de systematiek van de organisatie door RVO is goedgekeurd. De totale loonkosten per medewerker worden berekend door het IKS-tarief voor de medewerker/functiegroep te vermenigvuldigen met het aantal begrote/gerealiseerde projecturen. </t>
  </si>
  <si>
    <t>Forfait 23% voor loonkosten en eigen arbeid</t>
  </si>
  <si>
    <t>Met deze kostensoort worden de directe loonkosten en overheadkosten van het project bepaald door toepassing van een vaste opslag van 23% over de begrote overige directe kosten van het project.</t>
  </si>
  <si>
    <t>Loonkosten exclusief overhead</t>
  </si>
  <si>
    <t>Loonkosten plus vast % (44,2% werkgeverslasten)</t>
  </si>
  <si>
    <t>Indien er in de begroting kosten worden begroot met vereenvoudigde kostenoptie voor de overige kosten, dan worden de loonkosten berekend door het aantal aan het project bestede uren te vermenigvuldigen met een per medewerker bepaald individueel uurtarief. Het uurtarief wordt berekend door het bruto jaarloon, vermeerderd met 44,2% voor werkgeverslasten, te delen door 1.720 uur op basis van een 40-urige werkweek, of, in geval van een niet volledig gewerkt jaar of een medewerker die werkzaam is in deeltijd, een naar rato toegepast aantal uren. In het geval van loonkosten per medewerker kan het totale aantal te subsidiëren uren, voor een bepaald jaar, niet meer bedragen dan 1.720 uur bij een voltijd dienstverband of een evenredig deel daarvan bij een deeltijd dienstverband.</t>
  </si>
  <si>
    <t>Eigen arbeid</t>
  </si>
  <si>
    <t>Vast uurtarief eigen arbeid (€ 50)</t>
  </si>
  <si>
    <t xml:space="preserve">Indien er in de begroting kosten worden begroot zonder vereenvoudigde kostenoptie, dan worden de kosten,  in het geval van eigen arbeid, berekend door, het aantal aan het project bestede uren te vermenigvuldigen met een uurtarief van € 50,-. In het geval van eigen arbeid kan het totale aantal te subsidiëren uren voor een bepaald jaar niet meer bedragen dan 1.372 uur. </t>
  </si>
  <si>
    <t>Vast uurtarief eigen arbeid (€ 43)</t>
  </si>
  <si>
    <t>Indien er in de begroting kosten worden begroot met vereenvoudigde kostenoptie voor de overige kosten derden , dan worden de kosten,  in het geval van eigen arbeid, berekend door, het aantal aan het project bestede uren te vermenigvuldigen met een uurtarief van € 43,-. In het geval van eigen arbeid kan het totale aantal te subsidiëren uren, voor een bepaald jaar, niet meer bedragen dan 1.372 uur.</t>
  </si>
  <si>
    <t>Overige kosten</t>
  </si>
  <si>
    <t>Afschrijvingskosten</t>
  </si>
  <si>
    <t>Afschrijvingskosten betreffen zaken die in het bezit zijn van de subsidieontvanger en die ten behoeve van het project worden gebruikt. Voor de onderbouwing van die kosten moet van de gangbare afschrijvingsperiode en van de gangbare bedrijfseconomisch aanvaarde uitgangspunten worden uitgegaan. De afschrijvingskosten zijn slechts subsidiabel voor zover zij zijn toe te rekenen aan de subsidiabele activiteiten. Toerekening geschiedt naar evenredigheid van de tijd gedurende welke het actief wordt gebruikt voor het project, gerelateerd aan de normale bezetting. Met ‘normale bezetting’ wordt bedoeld het aantal prestatie-eenheden dat het betreffende actief, volgens een realistische inschatting van de subsidieontvanger over de totale levensduur van het actief jaarlijks levert.</t>
  </si>
  <si>
    <t>Bijdragen in natura</t>
  </si>
  <si>
    <t>Bijdragen in natura betreffen op geld te waarderen inbreng van producten of diensten waar geen bonnen en betaalbewijzen voor beschikbaar zijn. Bijdragen in natura  kunnen voorkomen in de vorm van goederen, diensten en grond/onroerend goed. Goederen, grond of onroerende goederen die reeds vóór aanvang van de projectactiviteiten in bezit zijn van de subsidieontvanger kunnen als bijdrage in natura in het project worden ingebracht als hierover niet (meer) wordt afgeschreven. De waarde moet op onafhankelijke wijze worden bepaald. Daarnaast moet bij inbreng van apparatuur een toerekening plaatsvinden die is gebaseerd op het gebruik binnen het project ten opzichte van de werkelijke bezetting. De waarde van ingebrachte grond of onroerend goed mag niet hoger zijn dan de normale marktwaarde die objectief is bepaald, bijvoorbeeld op basis van de WOZ-waarde op het moment van inbreng of op basis van een verklaring van een onafhankelijke en professionele deskundige. Als een gemeente grond inbrengt kan de waarde ook gebaseerd worden op een recent raadsbesluit waarin grondprijs is vastgesteld</t>
  </si>
  <si>
    <t>Overige kosten derden</t>
  </si>
  <si>
    <t>Alle direct aan de uitvoering van de projectactiviteiten gerelateerde uitgaven op basis van betaalde facturen en prestatiebewijzen. Hieronder vallen bijvoorbeeld de inhuur van externen, de aankoop van machines en materialen, kosten voor communicatie-activiteiten en toerekenbare kosten van personeelsdeclaraties voor reis- en verblijfskosten.</t>
  </si>
  <si>
    <t>Forfait van 40% voor overige kosten</t>
  </si>
  <si>
    <t>Met deze kostensoort worden de overige kosten van het project bepaald, door toepassing van een vaste opslag van 40%, over de begrote loonkosten plus vast percentage voor werkgeverslasten en kosten eigen arbeid.</t>
  </si>
  <si>
    <t>Invoervelden</t>
  </si>
  <si>
    <t>Projectnaam:</t>
  </si>
  <si>
    <t>Selectievelden</t>
  </si>
  <si>
    <t>Doorrekenvelden</t>
  </si>
  <si>
    <t>Werkpakketnummer</t>
  </si>
  <si>
    <t>Werkpakketnaam</t>
  </si>
  <si>
    <t>Optie 1: Subsidiabele kosten zonder vereenvoudigde kostenoptie</t>
  </si>
  <si>
    <t>TOTALE BEGROTING</t>
  </si>
  <si>
    <t>LET OP: DIT TABBLAD WORDT AUTOMATISCH GEVULD. 
U HOEFT HIER NIETS IN TE VULLEN!</t>
  </si>
  <si>
    <t>Totale begroting</t>
  </si>
  <si>
    <t>Penvoerder</t>
  </si>
  <si>
    <t>Projectpartner 2</t>
  </si>
  <si>
    <t>Projectpartner 3</t>
  </si>
  <si>
    <t>Projectpartner 4</t>
  </si>
  <si>
    <t>Projectpartner 5</t>
  </si>
  <si>
    <t>Projectpartner 6</t>
  </si>
  <si>
    <t>Projectpartner 7</t>
  </si>
  <si>
    <t>Projectpartner 8</t>
  </si>
  <si>
    <t>Projectpartner 9</t>
  </si>
  <si>
    <t>Projectpartner 10</t>
  </si>
  <si>
    <t>Projectpartner 11</t>
  </si>
  <si>
    <t>Projectpartner 12</t>
  </si>
  <si>
    <t>Projectpartner 13</t>
  </si>
  <si>
    <t>Projectpartner 14</t>
  </si>
  <si>
    <t>Projectpartner 15</t>
  </si>
  <si>
    <t>Projectpartner 16</t>
  </si>
  <si>
    <t>Projectpartner 17</t>
  </si>
  <si>
    <t>Projectpartner 18</t>
  </si>
  <si>
    <t>Projectpartner 19</t>
  </si>
  <si>
    <t>Projectpartner 20</t>
  </si>
  <si>
    <t>Werkpakket</t>
  </si>
  <si>
    <t>Totaal</t>
  </si>
  <si>
    <t>% van totale kosten</t>
  </si>
  <si>
    <t>Loonkosten plus vast % (44,2% + 15%)</t>
  </si>
  <si>
    <t>Loonkosten plus vast % (44,2%)</t>
  </si>
  <si>
    <t>Forfait van 23% voor loonkosten en eigen arbeid</t>
  </si>
  <si>
    <t>Vast uurtarief eigen arbeid - € 50,-</t>
  </si>
  <si>
    <t>Vast uurtarief eigen arbeid - € 43,-</t>
  </si>
  <si>
    <t xml:space="preserve">Overige kosten </t>
  </si>
  <si>
    <t xml:space="preserve">Forfait van 40% voor overige kosten </t>
  </si>
  <si>
    <t>Kostensoorten die niet van toepassing zijn op basis van de gekozen verantwoordingsoptie zijn per partner uitgegrijsd en bevatten geen kosten.</t>
  </si>
  <si>
    <t>Totalen werkpakketten en kostensoorten gelijk?</t>
  </si>
  <si>
    <t>Sluit het totaal van de werkpakketten niet aan op het totaal van de kostensoorten? Ga dan voor de betreffende partner na of bij de kostenregels alle werkpakketten zijn ingevuld, of dat een werkpakketnaam is aangepast.</t>
  </si>
  <si>
    <t>TOTALE FINANCIERING</t>
  </si>
  <si>
    <t>LET OP: DIT TABBLAD WORDT AUTOMATISCH GEVULD. U HOEFT HIER NIETS IN TE VULLEN!</t>
  </si>
  <si>
    <t>Totale financiering</t>
  </si>
  <si>
    <t>Financier</t>
  </si>
  <si>
    <t>Gevraagde subsidie - GLB</t>
  </si>
  <si>
    <t>Gevraagde subsidie - provinciale cofinanciering</t>
  </si>
  <si>
    <t>Eigen bijdrage publiek</t>
  </si>
  <si>
    <t>Eigen bijdrage privaat</t>
  </si>
  <si>
    <t>Overige publieke financiering</t>
  </si>
  <si>
    <t>Overige private financiering</t>
  </si>
  <si>
    <t>Totale kosten</t>
  </si>
  <si>
    <t>Sluitende financiering?</t>
  </si>
  <si>
    <t>Naam Penvoerder:</t>
  </si>
  <si>
    <t>Vestigingsplaats:</t>
  </si>
  <si>
    <t>.</t>
  </si>
  <si>
    <t>KVK-nummer:</t>
  </si>
  <si>
    <t>Type organisatie:</t>
  </si>
  <si>
    <t>Omvang organisatie:</t>
  </si>
  <si>
    <t>Niet van toepassing</t>
  </si>
  <si>
    <r>
      <rPr>
        <b/>
        <sz val="18"/>
        <rFont val="Trebuchet MS"/>
        <family val="2"/>
      </rPr>
      <t>Samenvatting kostenbegroting</t>
    </r>
    <r>
      <rPr>
        <b/>
        <sz val="14"/>
        <rFont val="Trebuchet MS"/>
        <family val="2"/>
      </rPr>
      <t xml:space="preserve">
</t>
    </r>
    <r>
      <rPr>
        <sz val="14"/>
        <rFont val="Trebuchet MS"/>
        <family val="2"/>
      </rPr>
      <t>(deze twee tabellen worden automatisch gevuld, u hoeft hier niets in te vullen!)</t>
    </r>
  </si>
  <si>
    <t>Kostensoorten</t>
  </si>
  <si>
    <t>TOTAAL</t>
  </si>
  <si>
    <t>CHECK:</t>
  </si>
  <si>
    <t>Kostenbegroting invoertabellen</t>
  </si>
  <si>
    <t>Functie medewerker(s)</t>
  </si>
  <si>
    <t>Jaar</t>
  </si>
  <si>
    <t>Uurtarief (incl. 15% overhead)</t>
  </si>
  <si>
    <t>Aantal uren</t>
  </si>
  <si>
    <t>Uurtarief</t>
  </si>
  <si>
    <t>Aantal uren totaal</t>
  </si>
  <si>
    <t>Omschrijving kosten</t>
  </si>
  <si>
    <t>Bedrag</t>
  </si>
  <si>
    <t>Toelichting bijdrage in natura</t>
  </si>
  <si>
    <t>Omschrijving investering</t>
  </si>
  <si>
    <t>Aanschafwaarde</t>
  </si>
  <si>
    <t>Restwaarde</t>
  </si>
  <si>
    <t>Afschrijvingstermijn in maanden</t>
  </si>
  <si>
    <t>Aantal maanden gebruik binnen de projectperiode</t>
  </si>
  <si>
    <t>% toerekening aan project</t>
  </si>
  <si>
    <t>Eenheid/aantal</t>
  </si>
  <si>
    <t>Tarief/prijs</t>
  </si>
  <si>
    <t>FINANCIERING</t>
  </si>
  <si>
    <t>Financiering</t>
  </si>
  <si>
    <t>Gebruik de aangegeven financieringscategorieën om de voorziene financiering van je kosten weer te geven. Voeg geen eigen categorieën toe.  
- Met 'gevraagde subsidie' wordt de subsidie bedoeld die je met dit project bij het programma aanvraagt. 
- Met 'eigen bijdrage' wordt de bijdrage bedoeld die je als projectdeelnemer uit eigen middelen financiert. Ben je een publiekrechtelijke organisatie? Vul dit bedrag dan in bij 'Eigen bijdrage publiek'. Ben je een privaatrechtelijke organisatie? Vul dit bedrag dan in bij 'Eigen bijdrage privaat'.
- Met 'Overige publieke financiering' wordt bedoeld een bijdrage van publiekrechtelijke organisaties die geen deelnemer in het project zijn (en dus geen kosten opvoeren voor subsidie), anders dan de in deze aanvraag aangevraagde subsidie. Dit kan bijvoorbeeld een bijdrage van andere overheden zijn in de vorm van subsidie, of een externe bijdrage van een kennisinstelling die geen deelnemer is in het project.
- Met ‘Overige private financiering’ wordt bedoeld een bijdrage (om-niet) van private partijen die geen deelnemer in het project zijn (en dus geen kosten opvoeren voor subsidie).
Let op: de financiering kan in een openstelling gemaximeerd zijn op een percentage van de kosten of een absoluut bedrag. Dergelijke restricties zijn niet in het format verwerkt.</t>
  </si>
  <si>
    <t>Toelichting (optioneel)</t>
  </si>
  <si>
    <t>Financiering gelijk aan kosten?</t>
  </si>
  <si>
    <t>Naam Partner 2:</t>
  </si>
  <si>
    <t>Naam Partner 3:</t>
  </si>
  <si>
    <t>Naam Partner 4:</t>
  </si>
  <si>
    <r>
      <t xml:space="preserve">Gebruik de aangegeven financieringscategorieën om de voorziene financiering van uw kosten weer te geven. Voeg geen eigen categorieën toe.  
- Met 'gevraagde subsidie' wordt de subsidie bedoeld die u met dit project bij het programma aanvraagt. 
- Met 'eigen bijdrage' wordt de bijdrage bedoeld die u als projectdeelnemer uit eigen middelen financiert. Bent u een publiekrechtelijke organisatie? Vul dit bedrag dan in bij 'Eigen bijdrage publiek'. Bent u een privaatrechtelijke organisatie? Vul dit bedrag dan in bij 'Eigen bijdrage privaat'.
- Met 'Overige publieke financiering' wordt bedoeld een bijdrage van publiekrechtelijke organisaties die geen deelnemer in het project zijn (en dus geen kosten opvoeren voor subsidie), anders dan de in deze aanvraag aangevraagde subsidie. Dit kan bijvoorbeeld een bijdrage van andere overheden zijn in de vorm van subsidie, of een externe bijdrage van een kennisinstelling die geen deelnemer is in het project.
- Met ‘Overige private financiering’ wordt bedoeld een bijdrage (om-niet) van private partijen die geen deelnemer in het project zijn (en dus geen kosten opvoeren voor subsidie).
</t>
    </r>
    <r>
      <rPr>
        <u/>
        <sz val="10"/>
        <color theme="1" tint="0.249977111117893"/>
        <rFont val="Trebuchet MS"/>
        <family val="2"/>
      </rPr>
      <t>Let op</t>
    </r>
    <r>
      <rPr>
        <sz val="10"/>
        <color theme="1" tint="0.249977111117893"/>
        <rFont val="Trebuchet MS"/>
        <family val="2"/>
      </rPr>
      <t>: de financiering kan in een openstelling gemaximeerd zijn op een percentage van de kosten of een absoluut bedrag. Dergelijke restricties zijn niet in het format verwerkt.</t>
    </r>
  </si>
  <si>
    <t>Naam Partner 5:</t>
  </si>
  <si>
    <t>Naam Partner 6:</t>
  </si>
  <si>
    <t>Naam Partner 7:</t>
  </si>
  <si>
    <t>Naam Partner 8:</t>
  </si>
  <si>
    <t>Naam Partner 9:</t>
  </si>
  <si>
    <t>Naam Partner 10:</t>
  </si>
  <si>
    <t>Naam Partner 11:</t>
  </si>
  <si>
    <t>Naam Partner 12:</t>
  </si>
  <si>
    <t>Naam Partner 13:</t>
  </si>
  <si>
    <t>Naam Partner 14:</t>
  </si>
  <si>
    <t>Naam Partner 15:</t>
  </si>
  <si>
    <t>Naam Partner 16:</t>
  </si>
  <si>
    <t>Naam Partner 17:</t>
  </si>
  <si>
    <t>Naam Partner 18:</t>
  </si>
  <si>
    <t>Naam Partner 19:</t>
  </si>
  <si>
    <t>Naam Partner 20:</t>
  </si>
  <si>
    <t>Type organisatie</t>
  </si>
  <si>
    <t>Omvang organisatie</t>
  </si>
  <si>
    <t>Staatssteunartikel</t>
  </si>
  <si>
    <t>Volgorde</t>
  </si>
  <si>
    <t>Optie 1</t>
  </si>
  <si>
    <t>Optie 1K</t>
  </si>
  <si>
    <t>Optie 2</t>
  </si>
  <si>
    <t>Optie 2K</t>
  </si>
  <si>
    <t>Optie 3</t>
  </si>
  <si>
    <t>Optie 3K</t>
  </si>
  <si>
    <t>Keuzeopties</t>
  </si>
  <si>
    <t>Consequentie</t>
  </si>
  <si>
    <t>Optie</t>
  </si>
  <si>
    <t>Nummer en naam werkpakket</t>
  </si>
  <si>
    <t>Besloten vennootschap</t>
  </si>
  <si>
    <t>Micro</t>
  </si>
  <si>
    <t>Artikel 25, 2e lid, onder b</t>
  </si>
  <si>
    <t>Toelichting: Zie voor berekening tabblad 'Instructie'</t>
  </si>
  <si>
    <t>Commanditair vennootschap (CV)</t>
  </si>
  <si>
    <t>Klein</t>
  </si>
  <si>
    <t>Artikel 25, 2e lid, onder c</t>
  </si>
  <si>
    <t>Optie 2: Subsidiabele kosten met vereenvoudigde kostenoptie voor overige kosten</t>
  </si>
  <si>
    <t>Coöperatie en onderlinge waarborgmaatschappij</t>
  </si>
  <si>
    <t>Middel</t>
  </si>
  <si>
    <t>Artikel 25, 2e lid, onder d</t>
  </si>
  <si>
    <t>Toelichting: Dit forfait wordt automatisch berekend over de 'Bijdragen in natura', 'Afschrijvingskosten' en 'Overige kosten'. U hoeft deze tabel niet zelf in te vullen.</t>
  </si>
  <si>
    <t>Optie 3: Subsidiabele kosten met vereenvoudigde kostenoptie voor arbeidskosten</t>
  </si>
  <si>
    <t>Eenmanszaak</t>
  </si>
  <si>
    <t>Groot</t>
  </si>
  <si>
    <t>Andere vrijstelling (licht toe)</t>
  </si>
  <si>
    <t>Vast uurtarief eigen arbeid - € 50</t>
  </si>
  <si>
    <t>Europees economisch samenwerkingsverband (EESV)</t>
  </si>
  <si>
    <t>Vast uurtarief eigen arbeid - € 43</t>
  </si>
  <si>
    <t>Europese coöperatieve vennootschap (SCE)</t>
  </si>
  <si>
    <t>Toelichting: Deze kostensoort is alleen te hanteren voor kennisinstellingen.</t>
  </si>
  <si>
    <t>Europese naamloze vennootschap (SE)</t>
  </si>
  <si>
    <t>Gemeente</t>
  </si>
  <si>
    <t>Kennisinstelling</t>
  </si>
  <si>
    <t>Kerkgenootschap</t>
  </si>
  <si>
    <t>Forfait 40% voor overige kosten</t>
  </si>
  <si>
    <t>Toelichting: Dit forfait wordt automatisch berekend over de 'Loonkosten plus vast % (44,2%)' en 'Vast uurtarief eigen arbeid - € 43'. U hoeft deze tabel niet zelf in te vullen.</t>
  </si>
  <si>
    <t>Maatschap</t>
  </si>
  <si>
    <t>nvt</t>
  </si>
  <si>
    <r>
      <t xml:space="preserve">Op basis van de gekozen keuzeoptie kunt u deze kostensoort </t>
    </r>
    <r>
      <rPr>
        <u/>
        <sz val="11"/>
        <color theme="1"/>
        <rFont val="Calibri"/>
        <family val="2"/>
        <scheme val="minor"/>
      </rPr>
      <t>niet</t>
    </r>
    <r>
      <rPr>
        <sz val="11"/>
        <color theme="1"/>
        <rFont val="Calibri"/>
        <family val="2"/>
        <scheme val="minor"/>
      </rPr>
      <t xml:space="preserve"> hanteren. </t>
    </r>
  </si>
  <si>
    <t>Naamloze vennootschap (NV)</t>
  </si>
  <si>
    <t>Provincie</t>
  </si>
  <si>
    <t>Stichting</t>
  </si>
  <si>
    <t>Vennootschap onder firma (VOF)</t>
  </si>
  <si>
    <t>Vereniging</t>
  </si>
  <si>
    <t>Waterschap</t>
  </si>
  <si>
    <t>Overige private organisatie</t>
  </si>
  <si>
    <t>Overige publieke organisatie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</si>
</sst>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
    <numFmt numFmtId="166" formatCode="_ * #,##0_ ;_ * \-#,##0_ ;_ * &quot;-&quot;??_ ;_ @_ "/>
  </numFmts>
  <fonts count="45">
    <font>
      <sz val="11"/>
      <color theme="1"/>
      <name val="Calibri"/>
      <family val="2"/>
      <scheme val="minor"/>
    </font>
    <font>
      <sz val="11"/>
      <color theme="1"/>
      <name val="Calibri"/>
      <family val="2"/>
      <scheme val="minor"/>
    </font>
    <font>
      <b/>
      <sz val="11"/>
      <color theme="1"/>
      <name val="Calibri"/>
      <family val="2"/>
      <scheme val="minor"/>
    </font>
    <font>
      <sz val="10"/>
      <color theme="1"/>
      <name val="Trebuchet MS"/>
      <family val="2"/>
    </font>
    <font>
      <b/>
      <u/>
      <sz val="10"/>
      <name val="Trebuchet MS"/>
      <family val="2"/>
    </font>
    <font>
      <sz val="10"/>
      <name val="Trebuchet MS"/>
      <family val="2"/>
    </font>
    <font>
      <sz val="10"/>
      <color theme="1"/>
      <name val="Arial"/>
      <family val="2"/>
    </font>
    <font>
      <b/>
      <sz val="10"/>
      <color theme="1"/>
      <name val="Trebuchet MS"/>
      <family val="2"/>
    </font>
    <font>
      <b/>
      <sz val="10"/>
      <name val="Trebuchet MS"/>
      <family val="2"/>
    </font>
    <font>
      <sz val="10"/>
      <color theme="0"/>
      <name val="Trebuchet MS"/>
      <family val="2"/>
    </font>
    <font>
      <sz val="8"/>
      <name val="Calibri"/>
      <family val="2"/>
      <scheme val="minor"/>
    </font>
    <font>
      <b/>
      <u/>
      <sz val="14"/>
      <name val="Trebuchet MS"/>
      <family val="2"/>
    </font>
    <font>
      <sz val="11"/>
      <color theme="0"/>
      <name val="Calibri"/>
      <family val="2"/>
      <scheme val="minor"/>
    </font>
    <font>
      <b/>
      <sz val="10"/>
      <color theme="0"/>
      <name val="Trebuchet MS"/>
      <family val="2"/>
    </font>
    <font>
      <u/>
      <sz val="11"/>
      <color theme="1"/>
      <name val="Calibri"/>
      <family val="2"/>
      <scheme val="minor"/>
    </font>
    <font>
      <i/>
      <sz val="10"/>
      <color theme="1"/>
      <name val="Trebuchet MS"/>
      <family val="2"/>
    </font>
    <font>
      <i/>
      <sz val="11"/>
      <color theme="1"/>
      <name val="Calibri"/>
      <family val="2"/>
      <scheme val="minor"/>
    </font>
    <font>
      <b/>
      <sz val="11"/>
      <color theme="1"/>
      <name val="Trebuchet MS"/>
      <family val="2"/>
    </font>
    <font>
      <sz val="11"/>
      <color theme="1"/>
      <name val="Trebuchet MS"/>
      <family val="2"/>
    </font>
    <font>
      <b/>
      <sz val="14"/>
      <name val="Trebuchet MS"/>
      <family val="2"/>
    </font>
    <font>
      <b/>
      <sz val="14"/>
      <color theme="1"/>
      <name val="Calibri"/>
      <family val="2"/>
      <scheme val="minor"/>
    </font>
    <font>
      <b/>
      <sz val="14"/>
      <name val="Calibri"/>
      <family val="2"/>
      <scheme val="minor"/>
    </font>
    <font>
      <sz val="11"/>
      <color theme="0"/>
      <name val="Trebuchet MS"/>
      <family val="2"/>
    </font>
    <font>
      <b/>
      <sz val="14"/>
      <color theme="1"/>
      <name val="Trebuchet MS"/>
      <family val="2"/>
    </font>
    <font>
      <b/>
      <sz val="16"/>
      <color theme="0"/>
      <name val="Trebuchet MS"/>
      <family val="2"/>
    </font>
    <font>
      <sz val="9"/>
      <color theme="1" tint="0.249977111117893"/>
      <name val="Trebuchet MS"/>
      <family val="2"/>
    </font>
    <font>
      <i/>
      <sz val="11"/>
      <color theme="0"/>
      <name val="Calibri"/>
      <family val="2"/>
      <scheme val="minor"/>
    </font>
    <font>
      <b/>
      <sz val="13"/>
      <name val="Trebuchet MS"/>
      <family val="2"/>
    </font>
    <font>
      <sz val="14"/>
      <name val="Trebuchet MS"/>
      <family val="2"/>
    </font>
    <font>
      <b/>
      <sz val="18"/>
      <name val="Trebuchet MS"/>
      <family val="2"/>
    </font>
    <font>
      <i/>
      <sz val="13"/>
      <color theme="1"/>
      <name val="Calibri"/>
      <family val="2"/>
      <scheme val="minor"/>
    </font>
    <font>
      <sz val="13"/>
      <name val="Trebuchet MS"/>
      <family val="2"/>
    </font>
    <font>
      <b/>
      <sz val="12"/>
      <name val="Trebuchet MS"/>
      <family val="2"/>
    </font>
    <font>
      <sz val="10"/>
      <color theme="1" tint="0.249977111117893"/>
      <name val="Trebuchet MS"/>
      <family val="2"/>
    </font>
    <font>
      <b/>
      <sz val="18"/>
      <color theme="1"/>
      <name val="Trebuchet MS"/>
      <family val="2"/>
    </font>
    <font>
      <i/>
      <sz val="12"/>
      <color theme="1"/>
      <name val="Calibri"/>
      <family val="2"/>
      <scheme val="minor"/>
    </font>
    <font>
      <i/>
      <sz val="11"/>
      <color theme="1" tint="0.249977111117893"/>
      <name val="Calibri"/>
      <family val="2"/>
      <scheme val="minor"/>
    </font>
    <font>
      <b/>
      <sz val="14"/>
      <color theme="0"/>
      <name val="Calibri"/>
      <family val="2"/>
      <scheme val="minor"/>
    </font>
    <font>
      <sz val="14"/>
      <color theme="0"/>
      <name val="Trebuchet MS"/>
      <family val="2"/>
    </font>
    <font>
      <sz val="12"/>
      <color theme="0"/>
      <name val="Calibri"/>
      <family val="2"/>
      <scheme val="minor"/>
    </font>
    <font>
      <u/>
      <sz val="10"/>
      <color theme="1" tint="0.249977111117893"/>
      <name val="Trebuchet MS"/>
      <family val="2"/>
    </font>
    <font>
      <b/>
      <sz val="16"/>
      <color theme="1"/>
      <name val="Trebuchet MS"/>
      <family val="2"/>
    </font>
    <font>
      <sz val="11"/>
      <name val="Calibri"/>
      <family val="2"/>
      <scheme val="minor"/>
    </font>
    <font>
      <sz val="10"/>
      <color theme="0" tint="-0.14999847407452621"/>
      <name val="Trebuchet MS"/>
      <family val="2"/>
    </font>
    <font>
      <sz val="12"/>
      <color theme="0" tint="-0.34998626667073579"/>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theme="9" tint="0.79998168889431442"/>
      </patternFill>
    </fill>
    <fill>
      <patternFill patternType="solid">
        <fgColor theme="9" tint="-0.249977111117893"/>
        <bgColor theme="9"/>
      </patternFill>
    </fill>
    <fill>
      <patternFill patternType="solid">
        <fgColor theme="9" tint="-0.249977111117893"/>
        <bgColor indexed="64"/>
      </patternFill>
    </fill>
    <fill>
      <patternFill patternType="solid">
        <fgColor theme="9" tint="-0.249977111117893"/>
        <bgColor theme="9" tint="0.79998168889431442"/>
      </patternFill>
    </fill>
    <fill>
      <patternFill patternType="solid">
        <fgColor theme="9" tint="0.39997558519241921"/>
        <bgColor theme="9" tint="0.79998168889431442"/>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theme="9" tint="0.79998168889431442"/>
      </patternFill>
    </fill>
  </fills>
  <borders count="42">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theme="0"/>
      </left>
      <right/>
      <top/>
      <bottom style="thick">
        <color theme="0"/>
      </bottom>
      <diagonal/>
    </border>
    <border>
      <left style="thin">
        <color theme="0"/>
      </left>
      <right/>
      <top style="thin">
        <color theme="0"/>
      </top>
      <bottom style="thin">
        <color theme="0"/>
      </bottom>
      <diagonal/>
    </border>
    <border>
      <left/>
      <right/>
      <top/>
      <bottom style="thick">
        <color theme="0"/>
      </bottom>
      <diagonal/>
    </border>
    <border>
      <left style="thin">
        <color theme="0"/>
      </left>
      <right/>
      <top style="thick">
        <color theme="0"/>
      </top>
      <bottom style="thin">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style="thin">
        <color theme="0"/>
      </left>
      <right/>
      <top style="thin">
        <color theme="0"/>
      </top>
      <bottom/>
      <diagonal/>
    </border>
    <border>
      <left style="thin">
        <color theme="0"/>
      </left>
      <right/>
      <top style="thick">
        <color theme="0"/>
      </top>
      <bottom/>
      <diagonal/>
    </border>
    <border>
      <left/>
      <right/>
      <top style="thick">
        <color theme="0"/>
      </top>
      <bottom/>
      <diagonal/>
    </border>
    <border>
      <left style="thin">
        <color theme="0"/>
      </left>
      <right/>
      <top style="thin">
        <color theme="0"/>
      </top>
      <bottom style="double">
        <color theme="0"/>
      </bottom>
      <diagonal/>
    </border>
    <border>
      <left/>
      <right/>
      <top style="double">
        <color theme="0"/>
      </top>
      <bottom/>
      <diagonal/>
    </border>
    <border>
      <left/>
      <right/>
      <top style="thin">
        <color theme="0"/>
      </top>
      <bottom style="double">
        <color theme="0"/>
      </bottom>
      <diagonal/>
    </border>
    <border>
      <left style="thin">
        <color theme="0"/>
      </left>
      <right style="thin">
        <color theme="0"/>
      </right>
      <top style="thin">
        <color theme="0"/>
      </top>
      <bottom style="double">
        <color theme="0"/>
      </bottom>
      <diagonal/>
    </border>
    <border>
      <left/>
      <right style="thin">
        <color theme="0"/>
      </right>
      <top style="thin">
        <color theme="0"/>
      </top>
      <bottom style="double">
        <color theme="0"/>
      </bottom>
      <diagonal/>
    </border>
    <border>
      <left/>
      <right style="thin">
        <color theme="0"/>
      </right>
      <top style="thick">
        <color theme="0"/>
      </top>
      <bottom style="double">
        <color theme="0"/>
      </bottom>
      <diagonal/>
    </border>
    <border>
      <left style="thin">
        <color theme="0"/>
      </left>
      <right style="thin">
        <color theme="0"/>
      </right>
      <top style="thick">
        <color theme="0"/>
      </top>
      <bottom style="double">
        <color theme="0"/>
      </bottom>
      <diagonal/>
    </border>
    <border>
      <left/>
      <right/>
      <top style="double">
        <color theme="0"/>
      </top>
      <bottom style="thick">
        <color theme="0"/>
      </bottom>
      <diagonal/>
    </border>
    <border>
      <left/>
      <right style="thin">
        <color theme="0"/>
      </right>
      <top style="double">
        <color theme="0"/>
      </top>
      <bottom style="thick">
        <color theme="0"/>
      </bottom>
      <diagonal/>
    </border>
    <border>
      <left/>
      <right/>
      <top/>
      <bottom style="thin">
        <color theme="0"/>
      </bottom>
      <diagonal/>
    </border>
    <border>
      <left style="thin">
        <color theme="0"/>
      </left>
      <right/>
      <top/>
      <bottom style="thin">
        <color theme="0"/>
      </bottom>
      <diagonal/>
    </border>
    <border>
      <left/>
      <right/>
      <top/>
      <bottom style="thick">
        <color rgb="FFF8F8F8"/>
      </bottom>
      <diagonal/>
    </border>
    <border>
      <left style="thin">
        <color theme="0"/>
      </left>
      <right/>
      <top/>
      <bottom style="thick">
        <color rgb="FFF8F8F8"/>
      </bottom>
      <diagonal/>
    </border>
    <border>
      <left/>
      <right style="thin">
        <color theme="0"/>
      </right>
      <top/>
      <bottom style="thin">
        <color theme="0"/>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cellStyleXfs>
  <cellXfs count="257">
    <xf numFmtId="0" fontId="0" fillId="0" borderId="0" xfId="0"/>
    <xf numFmtId="0" fontId="3" fillId="0" borderId="0" xfId="0" applyFont="1"/>
    <xf numFmtId="0" fontId="2" fillId="0" borderId="0" xfId="0" applyFont="1"/>
    <xf numFmtId="0" fontId="4" fillId="0" borderId="0" xfId="0" applyFont="1"/>
    <xf numFmtId="0" fontId="5" fillId="0" borderId="0" xfId="0" applyFont="1"/>
    <xf numFmtId="0" fontId="12" fillId="0" borderId="0" xfId="0" applyFont="1"/>
    <xf numFmtId="0" fontId="13" fillId="0" borderId="0" xfId="0" applyFont="1"/>
    <xf numFmtId="44" fontId="7" fillId="0" borderId="0" xfId="0" applyNumberFormat="1" applyFont="1" applyAlignment="1">
      <alignment horizontal="right"/>
    </xf>
    <xf numFmtId="44" fontId="2" fillId="0" borderId="0" xfId="0" applyNumberFormat="1" applyFont="1"/>
    <xf numFmtId="44" fontId="3" fillId="0" borderId="0" xfId="0" applyNumberFormat="1" applyFont="1"/>
    <xf numFmtId="44" fontId="0" fillId="0" borderId="0" xfId="0" applyNumberFormat="1"/>
    <xf numFmtId="44" fontId="7" fillId="0" borderId="0" xfId="0" applyNumberFormat="1" applyFont="1"/>
    <xf numFmtId="164" fontId="3" fillId="0" borderId="0" xfId="0" applyNumberFormat="1" applyFont="1" applyAlignment="1">
      <alignment horizontal="center"/>
    </xf>
    <xf numFmtId="164" fontId="7" fillId="0" borderId="0" xfId="0" applyNumberFormat="1" applyFont="1" applyAlignment="1">
      <alignment horizontal="right"/>
    </xf>
    <xf numFmtId="44" fontId="2" fillId="0" borderId="0" xfId="0" applyNumberFormat="1" applyFont="1" applyAlignment="1">
      <alignment horizontal="right"/>
    </xf>
    <xf numFmtId="0" fontId="3" fillId="2" borderId="0" xfId="0" applyFont="1" applyFill="1"/>
    <xf numFmtId="44" fontId="13" fillId="0" borderId="0" xfId="0" applyNumberFormat="1" applyFont="1"/>
    <xf numFmtId="0" fontId="11" fillId="0" borderId="0" xfId="0" applyFont="1"/>
    <xf numFmtId="0" fontId="3" fillId="0" borderId="0" xfId="3" applyFont="1"/>
    <xf numFmtId="44" fontId="3" fillId="0" borderId="0" xfId="3" applyNumberFormat="1" applyFont="1"/>
    <xf numFmtId="10" fontId="15" fillId="0" borderId="0" xfId="3" applyNumberFormat="1" applyFont="1"/>
    <xf numFmtId="0" fontId="16" fillId="0" borderId="0" xfId="0" applyFont="1"/>
    <xf numFmtId="0" fontId="7" fillId="2" borderId="0" xfId="0" applyFont="1" applyFill="1"/>
    <xf numFmtId="0" fontId="3" fillId="0" borderId="0" xfId="0" applyFont="1" applyAlignment="1">
      <alignment horizontal="left"/>
    </xf>
    <xf numFmtId="0" fontId="23" fillId="2" borderId="0" xfId="0" applyFont="1" applyFill="1"/>
    <xf numFmtId="0" fontId="26" fillId="0" borderId="0" xfId="0" applyFont="1"/>
    <xf numFmtId="0" fontId="18" fillId="2" borderId="0" xfId="0" applyFont="1" applyFill="1"/>
    <xf numFmtId="0" fontId="20" fillId="0" borderId="0" xfId="0" applyFont="1"/>
    <xf numFmtId="0" fontId="20" fillId="0" borderId="0" xfId="0" applyFont="1" applyAlignment="1">
      <alignment horizontal="left"/>
    </xf>
    <xf numFmtId="44" fontId="21" fillId="0" borderId="0" xfId="0" applyNumberFormat="1" applyFont="1" applyAlignment="1">
      <alignment vertical="center"/>
    </xf>
    <xf numFmtId="0" fontId="27" fillId="0" borderId="17" xfId="0" applyFont="1" applyBorder="1" applyAlignment="1">
      <alignment horizontal="left" vertical="top" wrapText="1"/>
    </xf>
    <xf numFmtId="0" fontId="32" fillId="0" borderId="0" xfId="3" applyFont="1" applyAlignment="1">
      <alignment vertical="center" wrapText="1"/>
    </xf>
    <xf numFmtId="0" fontId="30" fillId="0" borderId="0" xfId="0" applyFont="1" applyAlignment="1">
      <alignment horizontal="left" vertical="top" wrapText="1"/>
    </xf>
    <xf numFmtId="0" fontId="4" fillId="0" borderId="17" xfId="0" applyFont="1" applyBorder="1"/>
    <xf numFmtId="0" fontId="3" fillId="0" borderId="17" xfId="0" applyFont="1" applyBorder="1"/>
    <xf numFmtId="44" fontId="3" fillId="0" borderId="17" xfId="0" applyNumberFormat="1" applyFont="1" applyBorder="1"/>
    <xf numFmtId="44" fontId="0" fillId="0" borderId="17" xfId="0" applyNumberFormat="1" applyBorder="1"/>
    <xf numFmtId="0" fontId="24" fillId="8" borderId="0" xfId="0" applyFont="1" applyFill="1"/>
    <xf numFmtId="0" fontId="13" fillId="8" borderId="9" xfId="0" applyFont="1" applyFill="1" applyBorder="1"/>
    <xf numFmtId="0" fontId="13" fillId="8" borderId="10" xfId="0" applyFont="1" applyFill="1" applyBorder="1" applyAlignment="1">
      <alignment wrapText="1"/>
    </xf>
    <xf numFmtId="0" fontId="3" fillId="3" borderId="0" xfId="0" applyFont="1" applyFill="1" applyAlignment="1">
      <alignment horizontal="left" vertical="center"/>
    </xf>
    <xf numFmtId="0" fontId="3" fillId="6" borderId="0" xfId="0" applyFont="1" applyFill="1" applyAlignment="1">
      <alignment horizontal="left" vertical="center"/>
    </xf>
    <xf numFmtId="0" fontId="24" fillId="8" borderId="9" xfId="0" applyFont="1" applyFill="1" applyBorder="1" applyAlignment="1">
      <alignment wrapText="1"/>
    </xf>
    <xf numFmtId="0" fontId="13" fillId="8" borderId="9" xfId="0" applyFont="1" applyFill="1" applyBorder="1" applyAlignment="1">
      <alignment wrapText="1"/>
    </xf>
    <xf numFmtId="0" fontId="13" fillId="10" borderId="12" xfId="0" applyFont="1" applyFill="1" applyBorder="1"/>
    <xf numFmtId="0" fontId="13" fillId="10" borderId="31" xfId="0" applyFont="1" applyFill="1" applyBorder="1"/>
    <xf numFmtId="165" fontId="37" fillId="9" borderId="4" xfId="0" applyNumberFormat="1" applyFont="1" applyFill="1" applyBorder="1" applyAlignment="1">
      <alignment vertical="top"/>
    </xf>
    <xf numFmtId="0" fontId="38" fillId="9" borderId="5" xfId="0" applyFont="1" applyFill="1" applyBorder="1"/>
    <xf numFmtId="165" fontId="37" fillId="9" borderId="6" xfId="0" applyNumberFormat="1" applyFont="1" applyFill="1" applyBorder="1" applyAlignment="1">
      <alignment vertical="top"/>
    </xf>
    <xf numFmtId="165" fontId="39" fillId="9" borderId="0" xfId="0" applyNumberFormat="1" applyFont="1" applyFill="1" applyAlignment="1">
      <alignment vertical="center"/>
    </xf>
    <xf numFmtId="0" fontId="39" fillId="9" borderId="0" xfId="0" applyFont="1" applyFill="1" applyAlignment="1">
      <alignment horizontal="left"/>
    </xf>
    <xf numFmtId="0" fontId="39" fillId="9" borderId="17" xfId="0" applyFont="1" applyFill="1" applyBorder="1" applyAlignment="1">
      <alignment horizontal="left"/>
    </xf>
    <xf numFmtId="0" fontId="37" fillId="9" borderId="2" xfId="0" applyFont="1" applyFill="1" applyBorder="1"/>
    <xf numFmtId="0" fontId="37" fillId="9" borderId="1" xfId="0" applyFont="1" applyFill="1" applyBorder="1" applyAlignment="1">
      <alignment horizontal="left"/>
    </xf>
    <xf numFmtId="0" fontId="3" fillId="0" borderId="0" xfId="0" applyFont="1" applyAlignment="1">
      <alignment horizontal="left" vertical="center"/>
    </xf>
    <xf numFmtId="0" fontId="9" fillId="9" borderId="0" xfId="0" applyFont="1" applyFill="1" applyAlignment="1">
      <alignment horizontal="left" vertical="center"/>
    </xf>
    <xf numFmtId="0" fontId="13" fillId="9" borderId="0" xfId="0" applyFont="1" applyFill="1"/>
    <xf numFmtId="0" fontId="13" fillId="9" borderId="15" xfId="0" applyFont="1" applyFill="1" applyBorder="1" applyAlignment="1">
      <alignment wrapText="1"/>
    </xf>
    <xf numFmtId="0" fontId="13" fillId="9" borderId="29" xfId="0" applyFont="1" applyFill="1" applyBorder="1"/>
    <xf numFmtId="0" fontId="13" fillId="8" borderId="35" xfId="0" applyFont="1" applyFill="1" applyBorder="1"/>
    <xf numFmtId="0" fontId="13" fillId="8" borderId="21" xfId="0" applyFont="1" applyFill="1" applyBorder="1"/>
    <xf numFmtId="0" fontId="13" fillId="8" borderId="36" xfId="0" applyFont="1" applyFill="1" applyBorder="1"/>
    <xf numFmtId="0" fontId="20" fillId="12" borderId="0" xfId="0" applyFont="1" applyFill="1"/>
    <xf numFmtId="0" fontId="20" fillId="12" borderId="0" xfId="0" applyFont="1" applyFill="1" applyAlignment="1">
      <alignment horizontal="left"/>
    </xf>
    <xf numFmtId="44" fontId="21" fillId="12" borderId="0" xfId="0" applyNumberFormat="1" applyFont="1" applyFill="1" applyAlignment="1">
      <alignment vertical="center"/>
    </xf>
    <xf numFmtId="0" fontId="0" fillId="12" borderId="0" xfId="0" applyFill="1"/>
    <xf numFmtId="0" fontId="30" fillId="12" borderId="17" xfId="0" applyFont="1" applyFill="1" applyBorder="1" applyAlignment="1">
      <alignment horizontal="right" vertical="top" wrapText="1"/>
    </xf>
    <xf numFmtId="0" fontId="19" fillId="12" borderId="0" xfId="0" applyFont="1" applyFill="1" applyAlignment="1">
      <alignment horizontal="left" vertical="top" wrapText="1"/>
    </xf>
    <xf numFmtId="0" fontId="11" fillId="12" borderId="0" xfId="0" applyFont="1" applyFill="1"/>
    <xf numFmtId="0" fontId="5" fillId="12" borderId="0" xfId="0" applyFont="1" applyFill="1"/>
    <xf numFmtId="0" fontId="18" fillId="3" borderId="0" xfId="0" applyFont="1" applyFill="1" applyProtection="1">
      <protection locked="0"/>
    </xf>
    <xf numFmtId="49" fontId="18" fillId="3" borderId="0" xfId="0" applyNumberFormat="1" applyFont="1" applyFill="1" applyProtection="1">
      <protection locked="0"/>
    </xf>
    <xf numFmtId="0" fontId="18" fillId="6" borderId="0" xfId="0" applyFont="1" applyFill="1" applyProtection="1">
      <protection locked="0"/>
    </xf>
    <xf numFmtId="0" fontId="5" fillId="6" borderId="14" xfId="0" applyFont="1" applyFill="1" applyBorder="1" applyProtection="1">
      <protection locked="0"/>
    </xf>
    <xf numFmtId="0" fontId="5" fillId="7" borderId="25" xfId="0" applyFont="1" applyFill="1" applyBorder="1" applyProtection="1">
      <protection locked="0"/>
    </xf>
    <xf numFmtId="0" fontId="3" fillId="6" borderId="14" xfId="0" applyFont="1" applyFill="1" applyBorder="1" applyProtection="1">
      <protection locked="0"/>
    </xf>
    <xf numFmtId="44" fontId="5" fillId="7" borderId="25" xfId="0" applyNumberFormat="1" applyFont="1" applyFill="1" applyBorder="1" applyProtection="1">
      <protection locked="0"/>
    </xf>
    <xf numFmtId="0" fontId="3" fillId="7" borderId="25" xfId="0" applyFont="1" applyFill="1" applyBorder="1" applyAlignment="1" applyProtection="1">
      <alignment horizontal="center"/>
      <protection locked="0"/>
    </xf>
    <xf numFmtId="0" fontId="3" fillId="7" borderId="14" xfId="0" applyFont="1" applyFill="1" applyBorder="1" applyAlignment="1" applyProtection="1">
      <alignment horizontal="center"/>
      <protection locked="0"/>
    </xf>
    <xf numFmtId="0" fontId="5" fillId="7" borderId="25" xfId="0" applyFont="1" applyFill="1" applyBorder="1" applyAlignment="1" applyProtection="1">
      <alignment wrapText="1"/>
      <protection locked="0"/>
    </xf>
    <xf numFmtId="44" fontId="5" fillId="7" borderId="25" xfId="1" applyFont="1" applyFill="1" applyBorder="1" applyProtection="1">
      <protection locked="0"/>
    </xf>
    <xf numFmtId="44" fontId="5" fillId="7" borderId="12" xfId="0" applyNumberFormat="1" applyFont="1" applyFill="1" applyBorder="1" applyProtection="1">
      <protection locked="0"/>
    </xf>
    <xf numFmtId="44" fontId="5" fillId="7" borderId="31" xfId="0" applyNumberFormat="1" applyFont="1" applyFill="1" applyBorder="1" applyProtection="1">
      <protection locked="0"/>
    </xf>
    <xf numFmtId="0" fontId="5" fillId="7" borderId="22" xfId="0" applyFont="1" applyFill="1" applyBorder="1" applyProtection="1">
      <protection locked="0"/>
    </xf>
    <xf numFmtId="0" fontId="5" fillId="7" borderId="23" xfId="0" applyFont="1" applyFill="1" applyBorder="1" applyProtection="1">
      <protection locked="0"/>
    </xf>
    <xf numFmtId="0" fontId="5" fillId="7" borderId="24" xfId="0" applyFont="1" applyFill="1" applyBorder="1" applyProtection="1">
      <protection locked="0"/>
    </xf>
    <xf numFmtId="0" fontId="5" fillId="7" borderId="20" xfId="0" applyFont="1" applyFill="1" applyBorder="1" applyProtection="1">
      <protection locked="0"/>
    </xf>
    <xf numFmtId="0" fontId="5" fillId="7" borderId="13" xfId="0" applyFont="1" applyFill="1" applyBorder="1" applyProtection="1">
      <protection locked="0"/>
    </xf>
    <xf numFmtId="0" fontId="5" fillId="7" borderId="11" xfId="0" applyFont="1" applyFill="1" applyBorder="1" applyProtection="1">
      <protection locked="0"/>
    </xf>
    <xf numFmtId="0" fontId="5" fillId="7" borderId="28" xfId="0" applyFont="1" applyFill="1" applyBorder="1" applyProtection="1">
      <protection locked="0"/>
    </xf>
    <xf numFmtId="0" fontId="5" fillId="7" borderId="30" xfId="0" applyFont="1" applyFill="1" applyBorder="1" applyProtection="1">
      <protection locked="0"/>
    </xf>
    <xf numFmtId="0" fontId="5" fillId="7" borderId="32" xfId="0" applyFont="1" applyFill="1" applyBorder="1" applyProtection="1">
      <protection locked="0"/>
    </xf>
    <xf numFmtId="0" fontId="3" fillId="2" borderId="0" xfId="3" applyFont="1" applyFill="1"/>
    <xf numFmtId="0" fontId="8" fillId="0" borderId="0" xfId="3" applyFont="1" applyAlignment="1">
      <alignment wrapText="1"/>
    </xf>
    <xf numFmtId="0" fontId="12" fillId="0" borderId="0" xfId="0" applyFont="1" applyProtection="1">
      <protection locked="0"/>
    </xf>
    <xf numFmtId="0" fontId="0" fillId="0" borderId="0" xfId="0" applyProtection="1">
      <protection locked="0"/>
    </xf>
    <xf numFmtId="0" fontId="3" fillId="0" borderId="0" xfId="3" applyFont="1" applyProtection="1">
      <protection locked="0"/>
    </xf>
    <xf numFmtId="44" fontId="3" fillId="0" borderId="0" xfId="3" applyNumberFormat="1" applyFont="1" applyProtection="1">
      <protection locked="0"/>
    </xf>
    <xf numFmtId="0" fontId="5" fillId="7" borderId="24" xfId="0" applyFont="1" applyFill="1" applyBorder="1"/>
    <xf numFmtId="0" fontId="5" fillId="7" borderId="11" xfId="0" applyFont="1" applyFill="1" applyBorder="1"/>
    <xf numFmtId="0" fontId="5" fillId="7" borderId="32" xfId="0" applyFont="1" applyFill="1" applyBorder="1"/>
    <xf numFmtId="0" fontId="5" fillId="7" borderId="33" xfId="0" applyFont="1" applyFill="1" applyBorder="1"/>
    <xf numFmtId="0" fontId="41" fillId="0" borderId="0" xfId="0" applyFont="1"/>
    <xf numFmtId="0" fontId="13" fillId="9" borderId="9" xfId="3" applyFont="1" applyFill="1" applyBorder="1"/>
    <xf numFmtId="1" fontId="3" fillId="7" borderId="11" xfId="3" applyNumberFormat="1" applyFont="1" applyFill="1" applyBorder="1" applyAlignment="1">
      <alignment horizontal="left" vertical="top" wrapText="1" indent="1"/>
    </xf>
    <xf numFmtId="0" fontId="3" fillId="7" borderId="20" xfId="3" applyFont="1" applyFill="1" applyBorder="1" applyAlignment="1">
      <alignment horizontal="left" vertical="top" wrapText="1"/>
    </xf>
    <xf numFmtId="0" fontId="3" fillId="7" borderId="20" xfId="3" applyFont="1" applyFill="1" applyBorder="1" applyAlignment="1">
      <alignment vertical="top" wrapText="1"/>
    </xf>
    <xf numFmtId="0" fontId="18" fillId="0" borderId="0" xfId="0" applyFont="1" applyProtection="1">
      <protection locked="0"/>
    </xf>
    <xf numFmtId="0" fontId="0" fillId="13" borderId="0" xfId="0" applyFill="1"/>
    <xf numFmtId="10" fontId="5" fillId="7" borderId="25" xfId="2" applyNumberFormat="1" applyFont="1" applyFill="1" applyBorder="1" applyProtection="1">
      <protection locked="0"/>
    </xf>
    <xf numFmtId="0" fontId="13" fillId="9" borderId="19" xfId="0" applyFont="1" applyFill="1" applyBorder="1" applyAlignment="1">
      <alignment wrapText="1"/>
    </xf>
    <xf numFmtId="0" fontId="3" fillId="7" borderId="25" xfId="0" applyFont="1" applyFill="1" applyBorder="1" applyAlignment="1" applyProtection="1">
      <alignment horizontal="left" wrapText="1"/>
      <protection locked="0"/>
    </xf>
    <xf numFmtId="0" fontId="3" fillId="7" borderId="14" xfId="0" applyFont="1" applyFill="1" applyBorder="1" applyAlignment="1" applyProtection="1">
      <alignment horizontal="left" wrapText="1"/>
      <protection locked="0"/>
    </xf>
    <xf numFmtId="0" fontId="39" fillId="9" borderId="0" xfId="0" applyFont="1" applyFill="1" applyAlignment="1">
      <alignment wrapText="1"/>
    </xf>
    <xf numFmtId="0" fontId="13" fillId="8" borderId="0" xfId="0" applyFont="1" applyFill="1" applyAlignment="1">
      <alignment wrapText="1"/>
    </xf>
    <xf numFmtId="0" fontId="13" fillId="8" borderId="15" xfId="0" applyFont="1" applyFill="1" applyBorder="1"/>
    <xf numFmtId="0" fontId="27" fillId="12" borderId="17" xfId="0" applyFont="1" applyFill="1" applyBorder="1" applyAlignment="1">
      <alignment horizontal="left" vertical="top" wrapText="1"/>
    </xf>
    <xf numFmtId="166" fontId="5" fillId="7" borderId="25" xfId="6" applyNumberFormat="1" applyFont="1" applyFill="1" applyBorder="1" applyProtection="1">
      <protection locked="0"/>
    </xf>
    <xf numFmtId="0" fontId="39" fillId="9" borderId="0" xfId="0" applyFont="1" applyFill="1"/>
    <xf numFmtId="0" fontId="12" fillId="0" borderId="0" xfId="0" applyFont="1" applyProtection="1">
      <protection hidden="1"/>
    </xf>
    <xf numFmtId="165" fontId="39" fillId="9" borderId="7" xfId="0" applyNumberFormat="1" applyFont="1" applyFill="1" applyBorder="1" applyAlignment="1" applyProtection="1">
      <alignment vertical="center"/>
      <protection hidden="1"/>
    </xf>
    <xf numFmtId="0" fontId="39" fillId="9" borderId="7" xfId="0" applyFont="1" applyFill="1" applyBorder="1" applyProtection="1">
      <protection hidden="1"/>
    </xf>
    <xf numFmtId="0" fontId="39" fillId="9" borderId="7" xfId="0" applyFont="1" applyFill="1" applyBorder="1" applyAlignment="1" applyProtection="1">
      <alignment horizontal="left" wrapText="1"/>
      <protection hidden="1"/>
    </xf>
    <xf numFmtId="0" fontId="39" fillId="9" borderId="16" xfId="0" applyFont="1" applyFill="1" applyBorder="1" applyProtection="1">
      <protection hidden="1"/>
    </xf>
    <xf numFmtId="0" fontId="39" fillId="9" borderId="7" xfId="0" applyFont="1" applyFill="1" applyBorder="1" applyAlignment="1" applyProtection="1">
      <alignment wrapText="1"/>
      <protection hidden="1"/>
    </xf>
    <xf numFmtId="0" fontId="39" fillId="9" borderId="16" xfId="0" applyFont="1" applyFill="1" applyBorder="1" applyAlignment="1" applyProtection="1">
      <alignment horizontal="left"/>
      <protection hidden="1"/>
    </xf>
    <xf numFmtId="44" fontId="39" fillId="9" borderId="8" xfId="0" applyNumberFormat="1" applyFont="1" applyFill="1" applyBorder="1" applyAlignment="1" applyProtection="1">
      <alignment vertical="center"/>
      <protection hidden="1"/>
    </xf>
    <xf numFmtId="44" fontId="39" fillId="9" borderId="18" xfId="0" applyNumberFormat="1" applyFont="1" applyFill="1" applyBorder="1" applyAlignment="1" applyProtection="1">
      <alignment vertical="center"/>
      <protection hidden="1"/>
    </xf>
    <xf numFmtId="44" fontId="37" fillId="9" borderId="3" xfId="0" applyNumberFormat="1" applyFont="1" applyFill="1" applyBorder="1" applyAlignment="1" applyProtection="1">
      <alignment vertical="center"/>
      <protection hidden="1"/>
    </xf>
    <xf numFmtId="0" fontId="24" fillId="8" borderId="0" xfId="0" applyFont="1" applyFill="1" applyProtection="1">
      <protection hidden="1"/>
    </xf>
    <xf numFmtId="44" fontId="13" fillId="9" borderId="26" xfId="0" applyNumberFormat="1" applyFont="1" applyFill="1" applyBorder="1" applyProtection="1">
      <protection hidden="1"/>
    </xf>
    <xf numFmtId="44" fontId="13" fillId="9" borderId="25" xfId="0" applyNumberFormat="1" applyFont="1" applyFill="1" applyBorder="1" applyProtection="1">
      <protection hidden="1"/>
    </xf>
    <xf numFmtId="10" fontId="9" fillId="10" borderId="12" xfId="2" applyNumberFormat="1" applyFont="1" applyFill="1" applyBorder="1" applyProtection="1">
      <protection hidden="1"/>
    </xf>
    <xf numFmtId="10" fontId="9" fillId="10" borderId="31" xfId="2" applyNumberFormat="1" applyFont="1" applyFill="1" applyBorder="1" applyProtection="1">
      <protection hidden="1"/>
    </xf>
    <xf numFmtId="44" fontId="13" fillId="8" borderId="35" xfId="0" applyNumberFormat="1" applyFont="1" applyFill="1" applyBorder="1" applyAlignment="1" applyProtection="1">
      <alignment wrapText="1"/>
      <protection hidden="1"/>
    </xf>
    <xf numFmtId="10" fontId="13" fillId="8" borderId="35" xfId="2" applyNumberFormat="1" applyFont="1" applyFill="1" applyBorder="1" applyAlignment="1" applyProtection="1">
      <alignment wrapText="1"/>
      <protection hidden="1"/>
    </xf>
    <xf numFmtId="44" fontId="13" fillId="8" borderId="10" xfId="0" applyNumberFormat="1" applyFont="1" applyFill="1" applyBorder="1" applyAlignment="1" applyProtection="1">
      <alignment wrapText="1"/>
      <protection hidden="1"/>
    </xf>
    <xf numFmtId="44" fontId="13" fillId="9" borderId="29" xfId="0" applyNumberFormat="1" applyFont="1" applyFill="1" applyBorder="1" applyProtection="1">
      <protection hidden="1"/>
    </xf>
    <xf numFmtId="0" fontId="18" fillId="2" borderId="0" xfId="3" applyFont="1" applyFill="1" applyProtection="1">
      <protection hidden="1"/>
    </xf>
    <xf numFmtId="0" fontId="5" fillId="7" borderId="24" xfId="0" applyFont="1" applyFill="1" applyBorder="1" applyProtection="1">
      <protection hidden="1"/>
    </xf>
    <xf numFmtId="44" fontId="13" fillId="10" borderId="11" xfId="0" applyNumberFormat="1" applyFont="1" applyFill="1" applyBorder="1" applyProtection="1">
      <protection hidden="1"/>
    </xf>
    <xf numFmtId="44" fontId="5" fillId="7" borderId="11" xfId="0" applyNumberFormat="1" applyFont="1" applyFill="1" applyBorder="1" applyProtection="1">
      <protection hidden="1"/>
    </xf>
    <xf numFmtId="0" fontId="5" fillId="7" borderId="11" xfId="0" applyFont="1" applyFill="1" applyBorder="1" applyProtection="1">
      <protection hidden="1"/>
    </xf>
    <xf numFmtId="0" fontId="5" fillId="7" borderId="32" xfId="0" applyFont="1" applyFill="1" applyBorder="1" applyProtection="1">
      <protection hidden="1"/>
    </xf>
    <xf numFmtId="44" fontId="13" fillId="10" borderId="32" xfId="0" applyNumberFormat="1" applyFont="1" applyFill="1" applyBorder="1" applyProtection="1">
      <protection hidden="1"/>
    </xf>
    <xf numFmtId="44" fontId="5" fillId="7" borderId="32" xfId="0" applyNumberFormat="1" applyFont="1" applyFill="1" applyBorder="1" applyProtection="1">
      <protection hidden="1"/>
    </xf>
    <xf numFmtId="44" fontId="13" fillId="8" borderId="9" xfId="0" applyNumberFormat="1" applyFont="1" applyFill="1" applyBorder="1" applyAlignment="1" applyProtection="1">
      <alignment wrapText="1"/>
      <protection hidden="1"/>
    </xf>
    <xf numFmtId="10" fontId="15" fillId="0" borderId="0" xfId="3" applyNumberFormat="1" applyFont="1" applyProtection="1">
      <protection hidden="1"/>
    </xf>
    <xf numFmtId="44" fontId="13" fillId="10" borderId="33" xfId="0" applyNumberFormat="1" applyFont="1" applyFill="1" applyBorder="1" applyProtection="1">
      <protection hidden="1"/>
    </xf>
    <xf numFmtId="44" fontId="5" fillId="7" borderId="33" xfId="0" applyNumberFormat="1" applyFont="1" applyFill="1" applyBorder="1" applyProtection="1">
      <protection hidden="1"/>
    </xf>
    <xf numFmtId="44" fontId="5" fillId="7" borderId="34" xfId="0" applyNumberFormat="1" applyFont="1" applyFill="1" applyBorder="1" applyProtection="1">
      <protection hidden="1"/>
    </xf>
    <xf numFmtId="0" fontId="13" fillId="8" borderId="9" xfId="0" applyFont="1" applyFill="1" applyBorder="1" applyProtection="1">
      <protection hidden="1"/>
    </xf>
    <xf numFmtId="0" fontId="0" fillId="0" borderId="0" xfId="0" quotePrefix="1"/>
    <xf numFmtId="0" fontId="3" fillId="0" borderId="0" xfId="0" applyFont="1" applyProtection="1">
      <protection hidden="1"/>
    </xf>
    <xf numFmtId="0" fontId="0" fillId="13" borderId="0" xfId="0" applyFill="1" applyProtection="1">
      <protection hidden="1"/>
    </xf>
    <xf numFmtId="0" fontId="0" fillId="0" borderId="0" xfId="0" applyProtection="1">
      <protection hidden="1"/>
    </xf>
    <xf numFmtId="0" fontId="0" fillId="3" borderId="0" xfId="0" applyFill="1" applyProtection="1">
      <protection hidden="1"/>
    </xf>
    <xf numFmtId="0" fontId="13" fillId="9" borderId="19" xfId="0" applyFont="1" applyFill="1" applyBorder="1"/>
    <xf numFmtId="0" fontId="13" fillId="9" borderId="21" xfId="0" applyFont="1" applyFill="1" applyBorder="1"/>
    <xf numFmtId="44" fontId="13" fillId="9" borderId="38" xfId="0" applyNumberFormat="1" applyFont="1" applyFill="1" applyBorder="1" applyProtection="1">
      <protection hidden="1"/>
    </xf>
    <xf numFmtId="44" fontId="13" fillId="9" borderId="20" xfId="0" applyNumberFormat="1" applyFont="1" applyFill="1" applyBorder="1" applyProtection="1">
      <protection hidden="1"/>
    </xf>
    <xf numFmtId="0" fontId="3" fillId="6" borderId="13" xfId="0" applyFont="1" applyFill="1" applyBorder="1" applyProtection="1">
      <protection locked="0"/>
    </xf>
    <xf numFmtId="0" fontId="5" fillId="7" borderId="20" xfId="0" applyFont="1" applyFill="1" applyBorder="1" applyAlignment="1" applyProtection="1">
      <alignment wrapText="1"/>
      <protection locked="0"/>
    </xf>
    <xf numFmtId="44" fontId="5" fillId="7" borderId="20" xfId="1" applyFont="1" applyFill="1" applyBorder="1" applyProtection="1">
      <protection locked="0"/>
    </xf>
    <xf numFmtId="166" fontId="5" fillId="7" borderId="20" xfId="6" applyNumberFormat="1" applyFont="1" applyFill="1" applyBorder="1" applyProtection="1">
      <protection locked="0"/>
    </xf>
    <xf numFmtId="10" fontId="5" fillId="7" borderId="20" xfId="2" applyNumberFormat="1" applyFont="1" applyFill="1" applyBorder="1" applyProtection="1">
      <protection locked="0"/>
    </xf>
    <xf numFmtId="44" fontId="5" fillId="7" borderId="20" xfId="0" applyNumberFormat="1" applyFont="1" applyFill="1" applyBorder="1" applyProtection="1">
      <protection locked="0"/>
    </xf>
    <xf numFmtId="0" fontId="3" fillId="7" borderId="20" xfId="0" applyFont="1" applyFill="1" applyBorder="1" applyAlignment="1" applyProtection="1">
      <alignment horizontal="left" wrapText="1"/>
      <protection locked="0"/>
    </xf>
    <xf numFmtId="0" fontId="3" fillId="7" borderId="13" xfId="0" applyFont="1" applyFill="1" applyBorder="1" applyAlignment="1" applyProtection="1">
      <alignment horizontal="left" wrapText="1"/>
      <protection locked="0"/>
    </xf>
    <xf numFmtId="0" fontId="3" fillId="7" borderId="20" xfId="0" applyFont="1" applyFill="1" applyBorder="1" applyAlignment="1" applyProtection="1">
      <alignment horizontal="center"/>
      <protection locked="0"/>
    </xf>
    <xf numFmtId="0" fontId="3" fillId="7" borderId="13" xfId="0" applyFont="1" applyFill="1" applyBorder="1" applyAlignment="1" applyProtection="1">
      <alignment horizontal="center"/>
      <protection locked="0"/>
    </xf>
    <xf numFmtId="0" fontId="3" fillId="7" borderId="25" xfId="0" applyFont="1" applyFill="1" applyBorder="1" applyProtection="1">
      <protection locked="0"/>
    </xf>
    <xf numFmtId="166" fontId="3" fillId="7" borderId="25" xfId="6" applyNumberFormat="1" applyFont="1" applyFill="1" applyBorder="1" applyProtection="1">
      <protection locked="0"/>
    </xf>
    <xf numFmtId="0" fontId="5" fillId="6" borderId="13" xfId="0" applyFont="1" applyFill="1" applyBorder="1" applyProtection="1">
      <protection locked="0"/>
    </xf>
    <xf numFmtId="0" fontId="13" fillId="9" borderId="29" xfId="0" applyFont="1" applyFill="1" applyBorder="1" applyProtection="1">
      <protection locked="0"/>
    </xf>
    <xf numFmtId="44" fontId="13" fillId="9" borderId="29" xfId="0" applyNumberFormat="1" applyFont="1" applyFill="1" applyBorder="1" applyProtection="1">
      <protection locked="0"/>
    </xf>
    <xf numFmtId="44" fontId="13" fillId="9" borderId="29" xfId="0" applyNumberFormat="1" applyFont="1" applyFill="1" applyBorder="1"/>
    <xf numFmtId="166" fontId="13" fillId="9" borderId="29" xfId="6" applyNumberFormat="1" applyFont="1" applyFill="1" applyBorder="1" applyProtection="1"/>
    <xf numFmtId="1" fontId="18" fillId="0" borderId="37" xfId="3" applyNumberFormat="1" applyFont="1" applyBorder="1" applyAlignment="1" applyProtection="1">
      <alignment horizontal="right" indent="1"/>
      <protection locked="0"/>
    </xf>
    <xf numFmtId="0" fontId="18" fillId="0" borderId="37" xfId="3" applyFont="1" applyBorder="1" applyProtection="1">
      <protection locked="0"/>
    </xf>
    <xf numFmtId="1" fontId="18" fillId="0" borderId="13" xfId="3" applyNumberFormat="1" applyFont="1" applyBorder="1" applyAlignment="1" applyProtection="1">
      <alignment horizontal="right" indent="1"/>
      <protection locked="0"/>
    </xf>
    <xf numFmtId="0" fontId="18" fillId="0" borderId="13" xfId="3" applyFont="1" applyBorder="1" applyProtection="1">
      <protection locked="0"/>
    </xf>
    <xf numFmtId="1" fontId="18" fillId="0" borderId="14" xfId="3" applyNumberFormat="1" applyFont="1" applyBorder="1" applyAlignment="1" applyProtection="1">
      <alignment horizontal="right" indent="1"/>
      <protection locked="0"/>
    </xf>
    <xf numFmtId="0" fontId="18" fillId="0" borderId="14" xfId="3" applyFont="1" applyBorder="1" applyProtection="1">
      <protection locked="0"/>
    </xf>
    <xf numFmtId="0" fontId="22" fillId="9" borderId="21" xfId="3" applyFont="1" applyFill="1" applyBorder="1"/>
    <xf numFmtId="0" fontId="3" fillId="6" borderId="37" xfId="0" applyFont="1" applyFill="1" applyBorder="1" applyProtection="1">
      <protection locked="0"/>
    </xf>
    <xf numFmtId="0" fontId="5" fillId="7" borderId="38" xfId="0" applyFont="1" applyFill="1" applyBorder="1" applyProtection="1">
      <protection locked="0"/>
    </xf>
    <xf numFmtId="44" fontId="5" fillId="7" borderId="38" xfId="0" applyNumberFormat="1" applyFont="1" applyFill="1" applyBorder="1" applyProtection="1">
      <protection locked="0"/>
    </xf>
    <xf numFmtId="0" fontId="5" fillId="7" borderId="37" xfId="0" applyFont="1" applyFill="1" applyBorder="1" applyProtection="1">
      <protection locked="0"/>
    </xf>
    <xf numFmtId="166" fontId="5" fillId="7" borderId="38" xfId="6" applyNumberFormat="1" applyFont="1" applyFill="1" applyBorder="1" applyProtection="1">
      <protection locked="0"/>
    </xf>
    <xf numFmtId="0" fontId="3" fillId="7" borderId="38" xfId="0" applyFont="1" applyFill="1" applyBorder="1" applyAlignment="1" applyProtection="1">
      <alignment horizontal="left" wrapText="1"/>
      <protection locked="0"/>
    </xf>
    <xf numFmtId="0" fontId="3" fillId="7" borderId="37" xfId="0" applyFont="1" applyFill="1" applyBorder="1" applyAlignment="1" applyProtection="1">
      <alignment horizontal="left" wrapText="1"/>
      <protection locked="0"/>
    </xf>
    <xf numFmtId="0" fontId="5" fillId="7" borderId="38" xfId="0" applyFont="1" applyFill="1" applyBorder="1" applyAlignment="1" applyProtection="1">
      <alignment wrapText="1"/>
      <protection locked="0"/>
    </xf>
    <xf numFmtId="44" fontId="5" fillId="7" borderId="38" xfId="1" applyFont="1" applyFill="1" applyBorder="1" applyProtection="1">
      <protection locked="0"/>
    </xf>
    <xf numFmtId="10" fontId="5" fillId="7" borderId="38" xfId="2" applyNumberFormat="1" applyFont="1" applyFill="1" applyBorder="1" applyProtection="1">
      <protection locked="0"/>
    </xf>
    <xf numFmtId="0" fontId="13" fillId="9" borderId="39" xfId="0" applyFont="1" applyFill="1" applyBorder="1"/>
    <xf numFmtId="0" fontId="13" fillId="9" borderId="40" xfId="0" applyFont="1" applyFill="1" applyBorder="1" applyAlignment="1">
      <alignment wrapText="1"/>
    </xf>
    <xf numFmtId="0" fontId="13" fillId="9" borderId="40" xfId="0" applyFont="1" applyFill="1" applyBorder="1"/>
    <xf numFmtId="0" fontId="13" fillId="9" borderId="39" xfId="0" applyFont="1" applyFill="1" applyBorder="1" applyAlignment="1">
      <alignment wrapText="1"/>
    </xf>
    <xf numFmtId="0" fontId="13" fillId="8" borderId="39" xfId="0" applyFont="1" applyFill="1" applyBorder="1"/>
    <xf numFmtId="0" fontId="13" fillId="8" borderId="40" xfId="0" applyFont="1" applyFill="1" applyBorder="1" applyAlignment="1">
      <alignment wrapText="1"/>
    </xf>
    <xf numFmtId="0" fontId="13" fillId="8" borderId="40" xfId="0" applyFont="1" applyFill="1" applyBorder="1"/>
    <xf numFmtId="0" fontId="13" fillId="8" borderId="39" xfId="0" applyFont="1" applyFill="1" applyBorder="1" applyAlignment="1">
      <alignment wrapText="1"/>
    </xf>
    <xf numFmtId="0" fontId="5" fillId="6" borderId="37" xfId="0" applyFont="1" applyFill="1" applyBorder="1" applyProtection="1">
      <protection locked="0"/>
    </xf>
    <xf numFmtId="0" fontId="6" fillId="0" borderId="0" xfId="3"/>
    <xf numFmtId="0" fontId="5" fillId="7" borderId="41" xfId="0" applyFont="1" applyFill="1" applyBorder="1" applyProtection="1">
      <protection locked="0"/>
    </xf>
    <xf numFmtId="0" fontId="13" fillId="10" borderId="12" xfId="0" applyFont="1" applyFill="1" applyBorder="1" applyAlignment="1">
      <alignment wrapText="1"/>
    </xf>
    <xf numFmtId="44" fontId="5" fillId="7" borderId="12" xfId="0" applyNumberFormat="1" applyFont="1" applyFill="1" applyBorder="1" applyProtection="1">
      <protection hidden="1"/>
    </xf>
    <xf numFmtId="44" fontId="5" fillId="7" borderId="31" xfId="0" applyNumberFormat="1" applyFont="1" applyFill="1" applyBorder="1" applyProtection="1">
      <protection hidden="1"/>
    </xf>
    <xf numFmtId="0" fontId="13" fillId="8" borderId="9" xfId="0" applyFont="1" applyFill="1" applyBorder="1" applyAlignment="1" applyProtection="1">
      <alignment wrapText="1"/>
      <protection hidden="1"/>
    </xf>
    <xf numFmtId="0" fontId="15" fillId="0" borderId="0" xfId="3" applyFont="1" applyProtection="1">
      <protection hidden="1"/>
    </xf>
    <xf numFmtId="0" fontId="16" fillId="0" borderId="0" xfId="0" applyFont="1" applyProtection="1">
      <protection hidden="1"/>
    </xf>
    <xf numFmtId="0" fontId="36" fillId="0" borderId="0" xfId="0" applyFont="1" applyProtection="1">
      <protection hidden="1"/>
    </xf>
    <xf numFmtId="1" fontId="3" fillId="7" borderId="37" xfId="3" applyNumberFormat="1" applyFont="1" applyFill="1" applyBorder="1" applyAlignment="1">
      <alignment horizontal="left" vertical="top" wrapText="1" indent="1"/>
    </xf>
    <xf numFmtId="0" fontId="3" fillId="7" borderId="37" xfId="3" applyFont="1" applyFill="1" applyBorder="1" applyAlignment="1">
      <alignment horizontal="left" vertical="top" wrapText="1"/>
    </xf>
    <xf numFmtId="0" fontId="17" fillId="2" borderId="0" xfId="3" applyFont="1" applyFill="1" applyAlignment="1">
      <alignment vertical="center"/>
    </xf>
    <xf numFmtId="165" fontId="24" fillId="8" borderId="0" xfId="0" applyNumberFormat="1" applyFont="1" applyFill="1" applyProtection="1">
      <protection hidden="1"/>
    </xf>
    <xf numFmtId="1" fontId="5" fillId="7" borderId="38" xfId="0" applyNumberFormat="1" applyFont="1" applyFill="1" applyBorder="1" applyProtection="1">
      <protection locked="0"/>
    </xf>
    <xf numFmtId="1" fontId="5" fillId="7" borderId="20" xfId="0" applyNumberFormat="1" applyFont="1" applyFill="1" applyBorder="1" applyProtection="1">
      <protection locked="0"/>
    </xf>
    <xf numFmtId="1" fontId="5" fillId="7" borderId="25" xfId="0" applyNumberFormat="1" applyFont="1" applyFill="1" applyBorder="1" applyProtection="1">
      <protection locked="0"/>
    </xf>
    <xf numFmtId="44" fontId="3" fillId="7" borderId="25" xfId="0" applyNumberFormat="1" applyFont="1" applyFill="1" applyBorder="1" applyProtection="1">
      <protection locked="0"/>
    </xf>
    <xf numFmtId="1" fontId="3" fillId="7" borderId="25" xfId="0" applyNumberFormat="1" applyFont="1" applyFill="1" applyBorder="1" applyProtection="1">
      <protection locked="0"/>
    </xf>
    <xf numFmtId="1" fontId="13" fillId="9" borderId="29" xfId="0" applyNumberFormat="1" applyFont="1" applyFill="1" applyBorder="1"/>
    <xf numFmtId="0" fontId="42" fillId="0" borderId="0" xfId="0" applyFont="1"/>
    <xf numFmtId="43" fontId="5" fillId="6" borderId="27" xfId="0" applyNumberFormat="1" applyFont="1" applyFill="1" applyBorder="1" applyProtection="1">
      <protection locked="0" hidden="1"/>
    </xf>
    <xf numFmtId="43" fontId="5" fillId="6" borderId="14" xfId="0" applyNumberFormat="1" applyFont="1" applyFill="1" applyBorder="1" applyProtection="1">
      <protection locked="0" hidden="1"/>
    </xf>
    <xf numFmtId="0" fontId="13" fillId="9" borderId="37" xfId="0" applyFont="1" applyFill="1" applyBorder="1" applyProtection="1">
      <protection hidden="1"/>
    </xf>
    <xf numFmtId="0" fontId="13" fillId="9" borderId="13" xfId="0" applyFont="1" applyFill="1" applyBorder="1" applyProtection="1">
      <protection hidden="1"/>
    </xf>
    <xf numFmtId="0" fontId="13" fillId="9" borderId="29" xfId="0" applyFont="1" applyFill="1" applyBorder="1" applyProtection="1">
      <protection hidden="1"/>
    </xf>
    <xf numFmtId="0" fontId="43" fillId="14" borderId="11" xfId="0" applyFont="1" applyFill="1" applyBorder="1" applyProtection="1">
      <protection hidden="1"/>
    </xf>
    <xf numFmtId="44" fontId="43" fillId="14" borderId="11" xfId="0" applyNumberFormat="1" applyFont="1" applyFill="1" applyBorder="1" applyProtection="1">
      <protection hidden="1"/>
    </xf>
    <xf numFmtId="165" fontId="44" fillId="9" borderId="7" xfId="0" applyNumberFormat="1" applyFont="1" applyFill="1" applyBorder="1" applyAlignment="1" applyProtection="1">
      <alignment vertical="center"/>
      <protection hidden="1"/>
    </xf>
    <xf numFmtId="165" fontId="44" fillId="9" borderId="0" xfId="0" applyNumberFormat="1" applyFont="1" applyFill="1" applyAlignment="1">
      <alignment vertical="center"/>
    </xf>
    <xf numFmtId="44" fontId="44" fillId="9" borderId="8" xfId="0" applyNumberFormat="1" applyFont="1" applyFill="1" applyBorder="1" applyAlignment="1" applyProtection="1">
      <alignment vertical="center"/>
      <protection hidden="1"/>
    </xf>
    <xf numFmtId="0" fontId="44" fillId="9" borderId="7" xfId="0" applyFont="1" applyFill="1" applyBorder="1" applyProtection="1">
      <protection hidden="1"/>
    </xf>
    <xf numFmtId="0" fontId="44" fillId="9" borderId="0" xfId="0" applyFont="1" applyFill="1"/>
    <xf numFmtId="0" fontId="0" fillId="0" borderId="0" xfId="0" applyAlignment="1">
      <alignment wrapText="1"/>
    </xf>
    <xf numFmtId="44" fontId="5" fillId="7" borderId="12" xfId="0" applyNumberFormat="1" applyFont="1" applyFill="1" applyBorder="1" applyAlignment="1" applyProtection="1">
      <alignment wrapText="1"/>
      <protection hidden="1"/>
    </xf>
    <xf numFmtId="44" fontId="5" fillId="7" borderId="31" xfId="0" applyNumberFormat="1" applyFont="1" applyFill="1" applyBorder="1" applyAlignment="1" applyProtection="1">
      <alignment wrapText="1"/>
      <protection hidden="1"/>
    </xf>
    <xf numFmtId="44" fontId="5" fillId="7" borderId="34" xfId="0" applyNumberFormat="1" applyFont="1" applyFill="1" applyBorder="1" applyAlignment="1" applyProtection="1">
      <alignment wrapText="1"/>
      <protection hidden="1"/>
    </xf>
    <xf numFmtId="10" fontId="15" fillId="0" borderId="0" xfId="3" applyNumberFormat="1" applyFont="1" applyAlignment="1">
      <alignment wrapText="1"/>
    </xf>
    <xf numFmtId="0" fontId="0" fillId="0" borderId="0" xfId="0" applyAlignment="1" applyProtection="1">
      <alignment wrapText="1"/>
      <protection locked="0"/>
    </xf>
    <xf numFmtId="0" fontId="2" fillId="4" borderId="0" xfId="0" applyFont="1" applyFill="1"/>
    <xf numFmtId="0" fontId="0" fillId="4" borderId="0" xfId="0" applyFill="1"/>
    <xf numFmtId="0" fontId="0" fillId="4" borderId="0" xfId="0" applyFill="1" applyAlignment="1">
      <alignment wrapText="1"/>
    </xf>
    <xf numFmtId="1" fontId="7" fillId="11" borderId="23" xfId="3" applyNumberFormat="1" applyFont="1" applyFill="1" applyBorder="1" applyAlignment="1">
      <alignment horizontal="left" vertical="top" wrapText="1"/>
    </xf>
    <xf numFmtId="0" fontId="32" fillId="3" borderId="0" xfId="3" applyFont="1" applyFill="1" applyAlignment="1" applyProtection="1">
      <alignment horizontal="left" vertical="center" wrapText="1"/>
      <protection locked="0"/>
    </xf>
    <xf numFmtId="0" fontId="17" fillId="11" borderId="15" xfId="3" applyFont="1" applyFill="1" applyBorder="1" applyAlignment="1" applyProtection="1">
      <alignment horizontal="left" vertical="center"/>
      <protection locked="0"/>
    </xf>
    <xf numFmtId="0" fontId="17" fillId="11" borderId="0" xfId="3" applyFont="1" applyFill="1" applyAlignment="1" applyProtection="1">
      <alignment horizontal="left" vertical="center"/>
      <protection locked="0"/>
    </xf>
    <xf numFmtId="0" fontId="25" fillId="5" borderId="0" xfId="0" applyFont="1" applyFill="1" applyAlignment="1" applyProtection="1">
      <alignment horizontal="left" vertical="top" wrapText="1"/>
      <protection hidden="1"/>
    </xf>
    <xf numFmtId="0" fontId="33" fillId="5" borderId="0" xfId="0" quotePrefix="1" applyFont="1" applyFill="1" applyAlignment="1">
      <alignment horizontal="left" vertical="top" wrapText="1"/>
    </xf>
    <xf numFmtId="0" fontId="34" fillId="0" borderId="0" xfId="0" applyFont="1" applyAlignment="1">
      <alignment horizontal="center" vertical="top" wrapText="1"/>
    </xf>
    <xf numFmtId="0" fontId="23" fillId="3" borderId="0" xfId="0" applyFont="1" applyFill="1" applyAlignment="1" applyProtection="1">
      <alignment horizontal="left"/>
      <protection locked="0"/>
    </xf>
    <xf numFmtId="0" fontId="19" fillId="12" borderId="0" xfId="0" applyFont="1" applyFill="1" applyAlignment="1">
      <alignment horizontal="center" vertical="top" wrapText="1"/>
    </xf>
    <xf numFmtId="0" fontId="35" fillId="12" borderId="17" xfId="0" applyFont="1" applyFill="1" applyBorder="1" applyAlignment="1" applyProtection="1">
      <alignment horizontal="left" vertical="top" wrapText="1"/>
      <protection hidden="1"/>
    </xf>
    <xf numFmtId="0" fontId="18" fillId="6" borderId="0" xfId="0" applyFont="1" applyFill="1" applyAlignment="1" applyProtection="1">
      <alignment horizontal="left"/>
      <protection locked="0"/>
    </xf>
    <xf numFmtId="0" fontId="31" fillId="0" borderId="0" xfId="0" applyFont="1" applyAlignment="1" applyProtection="1">
      <alignment horizontal="left" vertical="top" wrapText="1"/>
      <protection hidden="1"/>
    </xf>
  </cellXfs>
  <cellStyles count="7">
    <cellStyle name="Komma" xfId="6" builtinId="3"/>
    <cellStyle name="Procent" xfId="2" builtinId="5"/>
    <cellStyle name="Procent 2" xfId="5" xr:uid="{01B037B6-DB6E-463F-9BB3-17578F194B3C}"/>
    <cellStyle name="Standaard" xfId="0" builtinId="0"/>
    <cellStyle name="Standaard 2" xfId="3" xr:uid="{B96A6388-B011-4A84-A267-200767DD34D6}"/>
    <cellStyle name="Valuta" xfId="1" builtinId="4"/>
    <cellStyle name="Valuta 2" xfId="4" xr:uid="{2821003F-85E0-4067-B3E8-0BA6CA937235}"/>
  </cellStyles>
  <dxfs count="480">
    <dxf>
      <fill>
        <patternFill patternType="solid">
          <fgColor indexed="64"/>
          <bgColor theme="8" tint="0.79998168889431442"/>
        </patternFill>
      </fill>
    </dxf>
    <dxf>
      <numFmt numFmtId="0" formatCode="General"/>
      <fill>
        <patternFill patternType="solid">
          <fgColor indexed="64"/>
          <bgColor theme="8" tint="0.79998168889431442"/>
        </patternFill>
      </fill>
      <protection locked="1" hidden="1"/>
    </dxf>
    <dxf>
      <numFmt numFmtId="0" formatCode="General"/>
      <fill>
        <patternFill patternType="solid">
          <fgColor indexed="64"/>
          <bgColor theme="9" tint="0.79998168889431442"/>
        </patternFill>
      </fill>
      <protection locked="1" hidden="1"/>
    </dxf>
    <dxf>
      <fill>
        <patternFill patternType="solid">
          <fgColor indexed="64"/>
          <bgColor theme="9" tint="0.79998168889431442"/>
        </patternFill>
      </fill>
      <protection locked="1" hidden="1"/>
    </dxf>
    <dxf>
      <fill>
        <patternFill patternType="none">
          <fgColor indexed="64"/>
          <bgColor auto="1"/>
        </patternFill>
      </fill>
    </dxf>
    <dxf>
      <alignment horizontal="general" vertical="bottom" textRotation="0" wrapText="0"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rgb="FF9C0006"/>
      </font>
      <fill>
        <patternFill>
          <bgColor rgb="FFFFC7CE"/>
        </patternFill>
      </fill>
    </dxf>
    <dxf>
      <font>
        <color theme="0" tint="-0.14996795556505021"/>
      </font>
      <fill>
        <patternFill>
          <bgColor theme="0" tint="-4.9989318521683403E-2"/>
        </patternFill>
      </fill>
    </dxf>
    <dxf>
      <font>
        <strike val="0"/>
        <outline val="0"/>
        <shadow val="0"/>
        <u val="none"/>
        <vertAlign val="baseline"/>
        <sz val="11"/>
        <name val="Trebuchet MS"/>
        <family val="2"/>
        <scheme val="none"/>
      </font>
      <fill>
        <patternFill patternType="none">
          <fgColor indexed="64"/>
          <bgColor auto="1"/>
        </patternFill>
      </fill>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numFmt numFmtId="1" formatCode="0"/>
      <fill>
        <patternFill patternType="none">
          <fgColor indexed="64"/>
          <bgColor indexed="65"/>
        </patternFill>
      </fill>
      <alignment horizontal="right" vertical="bottom" textRotation="0" wrapText="0" relativeIndent="1" justifyLastLine="0" shrinkToFit="0" readingOrder="0"/>
      <border diagonalUp="0" diagonalDown="0">
        <left/>
        <right/>
        <top style="thin">
          <color theme="0"/>
        </top>
        <bottom style="thin">
          <color theme="0"/>
        </bottom>
        <vertical/>
        <horizontal style="thin">
          <color theme="0"/>
        </horizontal>
      </border>
      <protection locked="0" hidden="0"/>
    </dxf>
    <dxf>
      <border>
        <bottom style="thick">
          <color theme="0"/>
        </bottom>
      </border>
    </dxf>
    <dxf>
      <font>
        <strike val="0"/>
        <outline val="0"/>
        <shadow val="0"/>
        <u val="none"/>
        <vertAlign val="baseline"/>
        <sz val="11"/>
        <name val="Trebuchet MS"/>
        <family val="2"/>
        <scheme val="none"/>
      </font>
      <fill>
        <patternFill patternType="none">
          <fgColor indexed="64"/>
          <bgColor auto="1"/>
        </patternFill>
      </fill>
      <protection locked="0" hidden="0"/>
    </dxf>
    <dxf>
      <font>
        <strike val="0"/>
        <outline val="0"/>
        <shadow val="0"/>
        <u val="none"/>
        <vertAlign val="baseline"/>
        <sz val="11"/>
        <color theme="0"/>
        <name val="Trebuchet MS"/>
        <family val="2"/>
        <scheme val="none"/>
      </font>
      <fill>
        <patternFill patternType="solid">
          <fgColor indexed="64"/>
          <bgColor theme="9" tint="-0.249977111117893"/>
        </patternFill>
      </fill>
      <protection locked="1" hidden="0"/>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152399</xdr:colOff>
      <xdr:row>4</xdr:row>
      <xdr:rowOff>38100</xdr:rowOff>
    </xdr:from>
    <xdr:to>
      <xdr:col>2</xdr:col>
      <xdr:colOff>10226040</xdr:colOff>
      <xdr:row>15</xdr:row>
      <xdr:rowOff>1904999</xdr:rowOff>
    </xdr:to>
    <xdr:sp macro="" textlink="">
      <xdr:nvSpPr>
        <xdr:cNvPr id="2" name="Tekstvak 1">
          <a:extLst>
            <a:ext uri="{FF2B5EF4-FFF2-40B4-BE49-F238E27FC236}">
              <a16:creationId xmlns:a16="http://schemas.microsoft.com/office/drawing/2014/main" id="{A02E3DE6-EA0B-48B7-A8D2-349C9D8E2B75}"/>
            </a:ext>
          </a:extLst>
        </xdr:cNvPr>
        <xdr:cNvSpPr txBox="1"/>
      </xdr:nvSpPr>
      <xdr:spPr>
        <a:xfrm>
          <a:off x="152399" y="868680"/>
          <a:ext cx="13441681" cy="387857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Introductie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t>Dit begrotingsformat ondersteunt je bij het aanvragen van subsidie. Het ingevulde format geeft voor jou en eventuele projectpartners inzicht in de kosten en financiering zoals je die voorstelt. Wij adviseren je dit format te gebruiken, omdat de ervaring leert dat dit het aantal vragen in de technische toets vermindert. Hiermee verkort de doorlooptijd van het aanvraagtraject. Het is van belang dat de gegevens uit deze begroting overeenkomen met de gegevens die je invult in het webportaal bij indiening van de aanvraag. </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t>Op de tabbladen zijn toelichtingen aanwezig en kan je op basis van de kleurenlegenda zien welke velden je handmatig moet invoeren, welke velden je kunt vullen met een keuzelijst en welke velden automatisch worden berekend.</a:t>
          </a:r>
          <a:b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br>
          <a:b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br>
          <a: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t>S</a:t>
          </a:r>
          <a:r>
            <a:rPr kumimoji="0" lang="nl-NL" sz="1050" b="1"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t>tappenplan voor invullen format</a:t>
          </a:r>
          <a:b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br>
          <a: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t>1) Lees tabblad 'Instructie' door.</a:t>
          </a:r>
          <a:b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br>
          <a: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t>2) Vul in tabblad 'Projectinformatie' de projectnaam en de werkpakketten in. Onder werkpakketten verstaan we de verschillende fases/onderdelen in je project.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t>3) Vul per projectpartner een eigen tabblad in (voor de penvoerder is het tabblad 'penvoerder' bedoeld, de overige partners hebben de tabbladen beginnend met 'PP'). Er is ruimte voor maximaal zes projectpartners, lichtgroene tabbladen die je niet nodig hebt kan je leeg laten. Nadat bovenaan het tabblad partnergegevens zijn ingevuld, komen op basis van de ingevulde projectinformatie (zie stap 2) de tabellen in beeld die van toepassing zijn. Vul de van toepassing zijnde kostensoorten (de 'kostenbegroting invoertabellen') in, samen met de financieringstabel. </a:t>
          </a:r>
          <a:r>
            <a:rPr kumimoji="0" lang="nl-NL" sz="1050" b="0" i="0" u="sng"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t>Let op</a:t>
          </a:r>
          <a: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t>: scroll volledig door naar onderen, zodat je alle benodigde gegevens invult!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t>4) De tabbladen 'Totale begroting' en 'Totale financiering'  geven op projectniveau de totaaloverzichten. Deze tabbladen worden automatisch gevuld op basis van de ingevulde gegevens bij tabblad 'Projectinformatie' en de tabbladen per partner. Je hoeft op deze tabbladen zelf niets in te vullen.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t>5) Check in het tabblad 'Totale financiering' of de financiering sluitend is (staat aangegeven).</a:t>
          </a:r>
        </a:p>
        <a:p>
          <a:endParaRPr lang="nl-NL" sz="1050" b="1" baseline="0">
            <a:solidFill>
              <a:schemeClr val="tx1">
                <a:lumMod val="75000"/>
                <a:lumOff val="25000"/>
              </a:schemeClr>
            </a:solidFill>
            <a:latin typeface="Trebuchet MS" panose="020B0603020202020204" pitchFamily="34" charset="0"/>
          </a:endParaRPr>
        </a:p>
        <a:p>
          <a:r>
            <a:rPr lang="nl-NL" sz="1050" b="1" baseline="0">
              <a:solidFill>
                <a:srgbClr val="C00000"/>
              </a:solidFill>
              <a:latin typeface="Trebuchet MS" panose="020B0603020202020204" pitchFamily="34" charset="0"/>
            </a:rPr>
            <a:t>Disclaimer</a:t>
          </a:r>
          <a:endParaRPr lang="nl-NL" sz="1050" baseline="0">
            <a:solidFill>
              <a:srgbClr val="C00000"/>
            </a:solidFill>
            <a:latin typeface="Trebuchet MS" panose="020B0603020202020204" pitchFamily="34" charset="0"/>
          </a:endParaRPr>
        </a:p>
        <a:p>
          <a:r>
            <a:rPr lang="nl-NL" sz="1050" u="none" baseline="0">
              <a:solidFill>
                <a:srgbClr val="C00000"/>
              </a:solidFill>
              <a:latin typeface="Trebuchet MS" panose="020B0603020202020204" pitchFamily="34" charset="0"/>
            </a:rPr>
            <a:t>Dit format is een hulpmiddel bij het opstellen van uw aanvraag. Aan het format kunnen geen rechten worden ontleend. De beoordeling over de juistheid en volledigheid van de ingevulde gegevens ligt bij de subsidieverstrekker. De subsidieverstrekker toetst de validiteit en subsidiabiliteit op basis van de ingevulde gegevens. Dit kan mogelijk tot aanpassing leiden.</a:t>
          </a:r>
        </a:p>
        <a:p>
          <a:endParaRPr lang="nl-NL" sz="1050" u="none" baseline="0">
            <a:solidFill>
              <a:srgbClr val="FF0000"/>
            </a:solidFill>
          </a:endParaRPr>
        </a:p>
        <a:p>
          <a:endParaRPr lang="nl-NL" sz="1100"/>
        </a:p>
        <a:p>
          <a:endParaRPr lang="nl-NL" sz="1100"/>
        </a:p>
        <a:p>
          <a:endParaRPr lang="nl-NL" sz="1100"/>
        </a:p>
      </xdr:txBody>
    </xdr:sp>
    <xdr:clientData/>
  </xdr:twoCellAnchor>
  <xdr:twoCellAnchor>
    <xdr:from>
      <xdr:col>1</xdr:col>
      <xdr:colOff>0</xdr:colOff>
      <xdr:row>32</xdr:row>
      <xdr:rowOff>9525</xdr:rowOff>
    </xdr:from>
    <xdr:to>
      <xdr:col>3</xdr:col>
      <xdr:colOff>28575</xdr:colOff>
      <xdr:row>40</xdr:row>
      <xdr:rowOff>180975</xdr:rowOff>
    </xdr:to>
    <xdr:sp macro="" textlink="">
      <xdr:nvSpPr>
        <xdr:cNvPr id="4" name="Tekstvak 3">
          <a:extLst>
            <a:ext uri="{FF2B5EF4-FFF2-40B4-BE49-F238E27FC236}">
              <a16:creationId xmlns:a16="http://schemas.microsoft.com/office/drawing/2014/main" id="{8F3D9B0B-2ED2-4D2A-80D8-0ECE0ED92956}"/>
            </a:ext>
          </a:extLst>
        </xdr:cNvPr>
        <xdr:cNvSpPr txBox="1"/>
      </xdr:nvSpPr>
      <xdr:spPr>
        <a:xfrm>
          <a:off x="209550" y="13258800"/>
          <a:ext cx="13382625" cy="171450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Uitleg</a:t>
          </a:r>
          <a:r>
            <a:rPr lang="nl-NL" sz="1050" b="1" baseline="0">
              <a:solidFill>
                <a:schemeClr val="tx1">
                  <a:lumMod val="75000"/>
                  <a:lumOff val="25000"/>
                </a:schemeClr>
              </a:solidFill>
              <a:latin typeface="Trebuchet MS" panose="020B0603020202020204" pitchFamily="34" charset="0"/>
            </a:rPr>
            <a:t> toevoegen rijen aan invoertabellen van de kostenbegroting</a:t>
          </a:r>
          <a:endParaRPr lang="nl-NL" sz="1050" b="1">
            <a:solidFill>
              <a:schemeClr val="tx1">
                <a:lumMod val="75000"/>
                <a:lumOff val="25000"/>
              </a:schemeClr>
            </a:solidFill>
            <a:latin typeface="Trebuchet MS" panose="020B0603020202020204" pitchFamily="34" charset="0"/>
          </a:endParaRPr>
        </a:p>
        <a:p>
          <a:pPr algn="l"/>
          <a:r>
            <a:rPr lang="nl-NL" sz="1050">
              <a:solidFill>
                <a:schemeClr val="tx1">
                  <a:lumMod val="75000"/>
                  <a:lumOff val="25000"/>
                </a:schemeClr>
              </a:solidFill>
              <a:latin typeface="Trebuchet MS" panose="020B0603020202020204" pitchFamily="34" charset="0"/>
            </a:rPr>
            <a:t>Op</a:t>
          </a:r>
          <a:r>
            <a:rPr lang="nl-NL" sz="1050" baseline="0">
              <a:solidFill>
                <a:schemeClr val="tx1">
                  <a:lumMod val="75000"/>
                  <a:lumOff val="25000"/>
                </a:schemeClr>
              </a:solidFill>
              <a:latin typeface="Trebuchet MS" panose="020B0603020202020204" pitchFamily="34" charset="0"/>
            </a:rPr>
            <a:t> de partnertabbladen zijn per mogelijke kostensoort invoertabellen aanwezig, waarbij reeds ruimte is voor de invoer van diverse kostenregels. Mocht het aantal kostenregels voor een tabel niet voldoende zijn, dan kunt u zelf rijen aan de tabel toevoegen. Volg voor het toevoegen van de rijen onderstaande uitleg nauwkeurig op, om te voorkomen dat het toevoegen van de rijen leidt tot doorrekenfouten!</a:t>
          </a:r>
        </a:p>
        <a:p>
          <a:pPr algn="l"/>
          <a:endParaRPr lang="nl-NL" sz="1050" baseline="0">
            <a:solidFill>
              <a:schemeClr val="tx1">
                <a:lumMod val="75000"/>
                <a:lumOff val="25000"/>
              </a:schemeClr>
            </a:solidFill>
            <a:latin typeface="Trebuchet MS" panose="020B0603020202020204" pitchFamily="34" charset="0"/>
          </a:endParaRPr>
        </a:p>
        <a:p>
          <a:pPr algn="l"/>
          <a:r>
            <a:rPr lang="nl-NL" sz="1050" baseline="0">
              <a:solidFill>
                <a:schemeClr val="tx1">
                  <a:lumMod val="75000"/>
                  <a:lumOff val="25000"/>
                </a:schemeClr>
              </a:solidFill>
              <a:latin typeface="Trebuchet MS" panose="020B0603020202020204" pitchFamily="34" charset="0"/>
            </a:rPr>
            <a:t>1) Verwijder de beveiliging van het tabblad door in het lint te klikken op Controleren -&gt; Blad beveiliging opheffen -&gt; Ok.</a:t>
          </a:r>
        </a:p>
        <a:p>
          <a:pPr algn="l"/>
          <a:r>
            <a:rPr lang="nl-NL" sz="1050" baseline="0">
              <a:solidFill>
                <a:schemeClr val="tx1">
                  <a:lumMod val="75000"/>
                  <a:lumOff val="25000"/>
                </a:schemeClr>
              </a:solidFill>
              <a:latin typeface="Trebuchet MS" panose="020B0603020202020204" pitchFamily="34" charset="0"/>
            </a:rPr>
            <a:t>2) Selecteer een volledige rij in de tabel waar een rij moet worden ingevoegd (</a:t>
          </a:r>
          <a:r>
            <a:rPr lang="nl-NL" sz="1050" b="1" baseline="0">
              <a:solidFill>
                <a:schemeClr val="tx1">
                  <a:lumMod val="75000"/>
                  <a:lumOff val="25000"/>
                </a:schemeClr>
              </a:solidFill>
              <a:latin typeface="Trebuchet MS" panose="020B0603020202020204" pitchFamily="34" charset="0"/>
            </a:rPr>
            <a:t>niet de eerste of laatste rij!</a:t>
          </a:r>
          <a:r>
            <a:rPr lang="nl-NL" sz="1050" baseline="0">
              <a:solidFill>
                <a:schemeClr val="tx1">
                  <a:lumMod val="75000"/>
                  <a:lumOff val="25000"/>
                </a:schemeClr>
              </a:solidFill>
              <a:latin typeface="Trebuchet MS" panose="020B0603020202020204" pitchFamily="34" charset="0"/>
            </a:rPr>
            <a:t>) en kopieer deze rij. Dit gaat het snelst door met de rechtermuisknop van de cursor op het betreffende rijnummer te klikken en dan 'Kopiëren' te selecteren.</a:t>
          </a:r>
        </a:p>
        <a:p>
          <a:pPr algn="l"/>
          <a:r>
            <a:rPr lang="nl-NL" sz="1050" baseline="0">
              <a:solidFill>
                <a:schemeClr val="tx1">
                  <a:lumMod val="75000"/>
                  <a:lumOff val="25000"/>
                </a:schemeClr>
              </a:solidFill>
              <a:latin typeface="Trebuchet MS" panose="020B0603020202020204" pitchFamily="34" charset="0"/>
            </a:rPr>
            <a:t>3) Voeg de gekopieerde cellen in op dezelfde plek. Dit gaat het snelst door wederom met de rechtermuisknop van de cursor op hetzelfde rijnummer te klikken en vervolgens 'Gekopieerde cellen invoegen' te selecteren.</a:t>
          </a:r>
          <a:endParaRPr lang="nl-NL" sz="1100" b="0" i="0" u="none" strike="noStrike" baseline="0">
            <a:solidFill>
              <a:schemeClr val="dk1"/>
            </a:solidFill>
            <a:effectLst/>
            <a:latin typeface="+mn-lt"/>
            <a:ea typeface="+mn-ea"/>
            <a:cs typeface="+mn-cs"/>
          </a:endParaRPr>
        </a:p>
        <a:p>
          <a:pPr algn="l"/>
          <a:r>
            <a:rPr lang="nl-NL" sz="1050" baseline="0">
              <a:solidFill>
                <a:schemeClr val="tx1">
                  <a:lumMod val="75000"/>
                  <a:lumOff val="25000"/>
                </a:schemeClr>
              </a:solidFill>
              <a:latin typeface="Trebuchet MS" panose="020B0603020202020204" pitchFamily="34" charset="0"/>
              <a:ea typeface="+mn-ea"/>
              <a:cs typeface="+mn-cs"/>
            </a:rPr>
            <a:t>4) Herhaal de stappen 2 en 3 totdat u genoeg rijen heeft.</a:t>
          </a:r>
        </a:p>
        <a:p>
          <a:pPr marL="0" marR="0" lvl="0" indent="0" algn="l" defTabSz="914400" eaLnBrk="1" fontAlgn="auto" latinLnBrk="0" hangingPunct="1">
            <a:lnSpc>
              <a:spcPct val="100000"/>
            </a:lnSpc>
            <a:spcBef>
              <a:spcPts val="0"/>
            </a:spcBef>
            <a:spcAft>
              <a:spcPts val="0"/>
            </a:spcAft>
            <a:buClrTx/>
            <a:buSzTx/>
            <a:buFontTx/>
            <a:buNone/>
            <a:tabLst/>
            <a:defRPr/>
          </a:pPr>
          <a:r>
            <a:rPr lang="nl-NL" sz="1050" baseline="0">
              <a:solidFill>
                <a:schemeClr val="tx1">
                  <a:lumMod val="75000"/>
                  <a:lumOff val="25000"/>
                </a:schemeClr>
              </a:solidFill>
              <a:latin typeface="Trebuchet MS" panose="020B0603020202020204" pitchFamily="34" charset="0"/>
              <a:ea typeface="+mn-ea"/>
              <a:cs typeface="+mn-cs"/>
            </a:rPr>
            <a:t>5) Plaats de beveiliging weer terug op het tabblad door in het lint te klikken op Controleren -&gt; Blad beveiligen -&gt; Ok. Dit is belangrijk, omdat de beveiliging borgt dat doorrekeningen niet (per ongeluk) aangetast worden.</a:t>
          </a:r>
        </a:p>
        <a:p>
          <a:pPr algn="l"/>
          <a:r>
            <a:rPr lang="nl-NL" sz="1050" baseline="0">
              <a:solidFill>
                <a:schemeClr val="tx1">
                  <a:lumMod val="75000"/>
                  <a:lumOff val="25000"/>
                </a:schemeClr>
              </a:solidFill>
              <a:latin typeface="Trebuchet MS" panose="020B0603020202020204" pitchFamily="34" charset="0"/>
            </a:rPr>
            <a:t> </a:t>
          </a:r>
          <a:endParaRPr lang="nl-NL" sz="1100"/>
        </a:p>
        <a:p>
          <a:endParaRPr lang="nl-NL" sz="1100"/>
        </a:p>
        <a:p>
          <a:endParaRPr lang="nl-NL" sz="1100"/>
        </a:p>
      </xdr:txBody>
    </xdr:sp>
    <xdr:clientData/>
  </xdr:twoCellAnchor>
  <xdr:twoCellAnchor editAs="oneCell">
    <xdr:from>
      <xdr:col>2</xdr:col>
      <xdr:colOff>6334125</xdr:colOff>
      <xdr:row>0</xdr:row>
      <xdr:rowOff>0</xdr:rowOff>
    </xdr:from>
    <xdr:to>
      <xdr:col>2</xdr:col>
      <xdr:colOff>10115551</xdr:colOff>
      <xdr:row>3</xdr:row>
      <xdr:rowOff>80332</xdr:rowOff>
    </xdr:to>
    <xdr:pic>
      <xdr:nvPicPr>
        <xdr:cNvPr id="5" name="Afbeelding 4" descr="Logo Europese Unie - Medegefinancierd door de Europese Unie">
          <a:extLst>
            <a:ext uri="{FF2B5EF4-FFF2-40B4-BE49-F238E27FC236}">
              <a16:creationId xmlns:a16="http://schemas.microsoft.com/office/drawing/2014/main" id="{5DA86486-84AB-453A-BCB9-B13A2DAF8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0725" y="0"/>
          <a:ext cx="3781426" cy="7280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85F481DF-A257-4C51-B5F9-DF08A676F50F}"/>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3F8FE584-DF33-4AFE-9459-673CA19D80E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FE48A90-1E64-4588-8CC6-E1E8A068405D}"/>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98FE30E-1097-456F-92A8-260746DA90E6}"/>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02D5C39-656E-422D-AD25-5CC8EFFD4B5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71E7D8AD-EB9A-4519-BCD3-8F9B2C4193CF}"/>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0A2CD1A-40F2-466E-AFB9-432E3AB5D50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10DDBCB-D60C-44B2-8C80-2AB899339DA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C66C4CFE-FC91-42E1-AAA7-6B49658AA366}"/>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383C3526-F3F1-4923-88DA-6CBFC120A46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209551</xdr:colOff>
      <xdr:row>25</xdr:row>
      <xdr:rowOff>180974</xdr:rowOff>
    </xdr:from>
    <xdr:to>
      <xdr:col>6</xdr:col>
      <xdr:colOff>1181101</xdr:colOff>
      <xdr:row>35</xdr:row>
      <xdr:rowOff>9525</xdr:rowOff>
    </xdr:to>
    <xdr:sp macro="" textlink="">
      <xdr:nvSpPr>
        <xdr:cNvPr id="2" name="Tekstvak 1">
          <a:extLst>
            <a:ext uri="{FF2B5EF4-FFF2-40B4-BE49-F238E27FC236}">
              <a16:creationId xmlns:a16="http://schemas.microsoft.com/office/drawing/2014/main" id="{2CBCE452-3865-442A-A212-26C303BC290D}"/>
            </a:ext>
          </a:extLst>
        </xdr:cNvPr>
        <xdr:cNvSpPr txBox="1"/>
      </xdr:nvSpPr>
      <xdr:spPr>
        <a:xfrm>
          <a:off x="209551" y="5457824"/>
          <a:ext cx="11306175" cy="1733551"/>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tx1">
                  <a:lumMod val="75000"/>
                  <a:lumOff val="25000"/>
                </a:schemeClr>
              </a:solidFill>
            </a:rPr>
            <a:t>Keuzeopties</a:t>
          </a:r>
          <a:r>
            <a:rPr lang="nl-NL" sz="1100" b="1" baseline="0">
              <a:solidFill>
                <a:schemeClr val="tx1">
                  <a:lumMod val="75000"/>
                  <a:lumOff val="25000"/>
                </a:schemeClr>
              </a:solidFill>
            </a:rPr>
            <a:t> voor begroten en verantwoorden kosten</a:t>
          </a:r>
          <a:endParaRPr lang="nl-NL" sz="1100" b="1">
            <a:solidFill>
              <a:schemeClr val="tx1">
                <a:lumMod val="75000"/>
                <a:lumOff val="25000"/>
              </a:schemeClr>
            </a:solidFill>
          </a:endParaRPr>
        </a:p>
        <a:p>
          <a:r>
            <a:rPr lang="nl-NL" sz="1100">
              <a:solidFill>
                <a:schemeClr val="dk1"/>
              </a:solidFill>
              <a:effectLst/>
              <a:latin typeface="+mn-lt"/>
              <a:ea typeface="+mn-ea"/>
              <a:cs typeface="+mn-cs"/>
            </a:rPr>
            <a:t>Voor het opstellen van de projectbegroting van subsidieaanvragen in het</a:t>
          </a:r>
          <a:r>
            <a:rPr lang="nl-NL" sz="1100" baseline="0">
              <a:solidFill>
                <a:schemeClr val="dk1"/>
              </a:solidFill>
              <a:effectLst/>
              <a:latin typeface="+mn-lt"/>
              <a:ea typeface="+mn-ea"/>
              <a:cs typeface="+mn-cs"/>
            </a:rPr>
            <a:t> kader van GLB kunt u als aanvrager(s) </a:t>
          </a:r>
          <a:r>
            <a:rPr lang="nl-NL" sz="1100">
              <a:solidFill>
                <a:schemeClr val="dk1"/>
              </a:solidFill>
              <a:effectLst/>
              <a:latin typeface="+mn-lt"/>
              <a:ea typeface="+mn-ea"/>
              <a:cs typeface="+mn-cs"/>
            </a:rPr>
            <a:t>kiezen uit drie begrotingsopties. De optiekeuze geldt voor het hele project en heeft invloed op de kostensoorten die de projectpartners kunnen hanteren:</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Optie 1: 	Subsidiabele kosten zonder vereenvoudigde kostenoptie;</a:t>
          </a:r>
        </a:p>
        <a:p>
          <a:r>
            <a:rPr lang="nl-NL" sz="1100">
              <a:solidFill>
                <a:schemeClr val="dk1"/>
              </a:solidFill>
              <a:effectLst/>
              <a:latin typeface="+mn-lt"/>
              <a:ea typeface="+mn-ea"/>
              <a:cs typeface="+mn-cs"/>
            </a:rPr>
            <a:t>Optie 2:	Subsidiabele kosten met vereenvoudigde kostenoptie voor overige kosten ;</a:t>
          </a:r>
        </a:p>
        <a:p>
          <a:r>
            <a:rPr lang="nl-NL" sz="1100">
              <a:solidFill>
                <a:schemeClr val="dk1"/>
              </a:solidFill>
              <a:effectLst/>
              <a:latin typeface="+mn-lt"/>
              <a:ea typeface="+mn-ea"/>
              <a:cs typeface="+mn-cs"/>
            </a:rPr>
            <a:t>Optie 3: 	Subsidiabele kosten met vereenvoudigde kostenoptie voor arbeidskosten;</a:t>
          </a:r>
        </a:p>
        <a:p>
          <a:endParaRPr lang="nl-NL"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De mogelijke</a:t>
          </a:r>
          <a:r>
            <a:rPr lang="nl-NL" sz="1100" baseline="0">
              <a:solidFill>
                <a:schemeClr val="dk1"/>
              </a:solidFill>
              <a:effectLst/>
              <a:latin typeface="+mn-lt"/>
              <a:ea typeface="+mn-ea"/>
              <a:cs typeface="+mn-cs"/>
            </a:rPr>
            <a:t> combinaties van kostensoorten zijn onderstaand per optie weergegeven:</a:t>
          </a:r>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1100">
            <a:solidFill>
              <a:schemeClr val="dk1"/>
            </a:solidFill>
            <a:effectLst/>
            <a:latin typeface="+mn-lt"/>
            <a:ea typeface="+mn-ea"/>
            <a:cs typeface="+mn-cs"/>
          </a:endParaRPr>
        </a:p>
        <a:p>
          <a:endParaRPr lang="nl-NL" sz="1100">
            <a:solidFill>
              <a:schemeClr val="tx1">
                <a:lumMod val="75000"/>
                <a:lumOff val="25000"/>
              </a:schemeClr>
            </a:solidFill>
          </a:endParaRPr>
        </a:p>
      </xdr:txBody>
    </xdr:sp>
    <xdr:clientData/>
  </xdr:twoCellAnchor>
  <xdr:twoCellAnchor>
    <xdr:from>
      <xdr:col>0</xdr:col>
      <xdr:colOff>209550</xdr:colOff>
      <xdr:row>3</xdr:row>
      <xdr:rowOff>133351</xdr:rowOff>
    </xdr:from>
    <xdr:to>
      <xdr:col>6</xdr:col>
      <xdr:colOff>1133475</xdr:colOff>
      <xdr:row>7</xdr:row>
      <xdr:rowOff>152400</xdr:rowOff>
    </xdr:to>
    <xdr:sp macro="" textlink="">
      <xdr:nvSpPr>
        <xdr:cNvPr id="3" name="Tekstvak 2">
          <a:extLst>
            <a:ext uri="{FF2B5EF4-FFF2-40B4-BE49-F238E27FC236}">
              <a16:creationId xmlns:a16="http://schemas.microsoft.com/office/drawing/2014/main" id="{B79F1427-C52C-4546-AE76-FA0EFD36CFFA}"/>
            </a:ext>
          </a:extLst>
        </xdr:cNvPr>
        <xdr:cNvSpPr txBox="1"/>
      </xdr:nvSpPr>
      <xdr:spPr>
        <a:xfrm>
          <a:off x="209550" y="809626"/>
          <a:ext cx="11268075" cy="78104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Benoemen</a:t>
          </a:r>
          <a:r>
            <a:rPr lang="nl-NL" sz="1100" b="1" baseline="0">
              <a:solidFill>
                <a:schemeClr val="tx1">
                  <a:lumMod val="65000"/>
                  <a:lumOff val="35000"/>
                </a:schemeClr>
              </a:solidFill>
            </a:rPr>
            <a:t> </a:t>
          </a:r>
          <a:r>
            <a:rPr lang="nl-NL" sz="1100" b="1" baseline="0">
              <a:solidFill>
                <a:schemeClr val="tx1">
                  <a:lumMod val="75000"/>
                  <a:lumOff val="25000"/>
                </a:schemeClr>
              </a:solidFill>
            </a:rPr>
            <a:t>werkpakketten</a:t>
          </a:r>
        </a:p>
        <a:p>
          <a:r>
            <a:rPr lang="nl-NL" sz="1100">
              <a:solidFill>
                <a:schemeClr val="tx1">
                  <a:lumMod val="65000"/>
                  <a:lumOff val="35000"/>
                </a:schemeClr>
              </a:solidFill>
            </a:rPr>
            <a:t>Nummer uw werkpakketten en geef ze een naam. U kunt maximaal tien werkpakketten benoemen. Als</a:t>
          </a:r>
          <a:r>
            <a:rPr lang="nl-NL" sz="1100" baseline="0">
              <a:solidFill>
                <a:schemeClr val="tx1">
                  <a:lumMod val="65000"/>
                  <a:lumOff val="35000"/>
                </a:schemeClr>
              </a:solidFill>
            </a:rPr>
            <a:t> u minder dan tien werkpakketten heeft, kunt u overige rijen leeg laten.</a:t>
          </a:r>
          <a:r>
            <a:rPr lang="nl-NL" sz="1100">
              <a:solidFill>
                <a:schemeClr val="tx1">
                  <a:lumMod val="65000"/>
                  <a:lumOff val="35000"/>
                </a:schemeClr>
              </a:solidFill>
            </a:rPr>
            <a:t> Alle kosten in de begroting</a:t>
          </a:r>
          <a:r>
            <a:rPr lang="nl-NL" sz="1100" baseline="0">
              <a:solidFill>
                <a:schemeClr val="tx1">
                  <a:lumMod val="65000"/>
                  <a:lumOff val="35000"/>
                </a:schemeClr>
              </a:solidFill>
            </a:rPr>
            <a:t> moeten binnen één van de werkpakketten onder te brengen zijn. </a:t>
          </a:r>
          <a:r>
            <a:rPr lang="nl-NL" sz="1100" u="sng" baseline="0">
              <a:solidFill>
                <a:schemeClr val="tx1">
                  <a:lumMod val="65000"/>
                  <a:lumOff val="35000"/>
                </a:schemeClr>
              </a:solidFill>
            </a:rPr>
            <a:t>Let op</a:t>
          </a:r>
          <a:r>
            <a:rPr lang="nl-NL" sz="1100" baseline="0">
              <a:solidFill>
                <a:schemeClr val="tx1">
                  <a:lumMod val="65000"/>
                  <a:lumOff val="35000"/>
                </a:schemeClr>
              </a:solidFill>
            </a:rPr>
            <a:t>: we raden het af de nummering en benaming van de werkpakketten nog aan te passen nadat begonnen is met het invullen van de partnerbegrotingen i.v.m. kans op doorrekenfouten. </a:t>
          </a:r>
          <a:endParaRPr lang="nl-NL" sz="1100">
            <a:solidFill>
              <a:schemeClr val="tx1">
                <a:lumMod val="65000"/>
                <a:lumOff val="35000"/>
              </a:schemeClr>
            </a:solidFill>
          </a:endParaRPr>
        </a:p>
      </xdr:txBody>
    </xdr:sp>
    <xdr:clientData/>
  </xdr:twoCellAnchor>
  <xdr:twoCellAnchor>
    <xdr:from>
      <xdr:col>5</xdr:col>
      <xdr:colOff>171450</xdr:colOff>
      <xdr:row>23</xdr:row>
      <xdr:rowOff>138642</xdr:rowOff>
    </xdr:from>
    <xdr:to>
      <xdr:col>5</xdr:col>
      <xdr:colOff>1143000</xdr:colOff>
      <xdr:row>25</xdr:row>
      <xdr:rowOff>161925</xdr:rowOff>
    </xdr:to>
    <xdr:sp macro="" textlink="">
      <xdr:nvSpPr>
        <xdr:cNvPr id="8" name="Vrije vorm: vorm 7">
          <a:extLst>
            <a:ext uri="{FF2B5EF4-FFF2-40B4-BE49-F238E27FC236}">
              <a16:creationId xmlns:a16="http://schemas.microsoft.com/office/drawing/2014/main" id="{E0DCC17B-4C5A-4438-9933-05D852BD6787}"/>
            </a:ext>
            <a:ext uri="{C183D7F6-B498-43B3-948B-1728B52AA6E4}">
              <adec:decorative xmlns:adec="http://schemas.microsoft.com/office/drawing/2017/decorative" val="1"/>
            </a:ext>
          </a:extLst>
        </xdr:cNvPr>
        <xdr:cNvSpPr/>
      </xdr:nvSpPr>
      <xdr:spPr>
        <a:xfrm>
          <a:off x="8772525" y="4853517"/>
          <a:ext cx="971550" cy="528108"/>
        </a:xfrm>
        <a:custGeom>
          <a:avLst/>
          <a:gdLst>
            <a:gd name="connsiteX0" fmla="*/ 0 w 971550"/>
            <a:gd name="connsiteY0" fmla="*/ 4233 h 528108"/>
            <a:gd name="connsiteX1" fmla="*/ 608353 w 971550"/>
            <a:gd name="connsiteY1" fmla="*/ 42333 h 528108"/>
            <a:gd name="connsiteX2" fmla="*/ 907990 w 971550"/>
            <a:gd name="connsiteY2" fmla="*/ 309033 h 528108"/>
            <a:gd name="connsiteX3" fmla="*/ 971550 w 971550"/>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971550" h="528108" extrusionOk="0">
              <a:moveTo>
                <a:pt x="0" y="4233"/>
              </a:moveTo>
              <a:cubicBezTo>
                <a:pt x="227362" y="-8336"/>
                <a:pt x="448162" y="-22126"/>
                <a:pt x="608353" y="42333"/>
              </a:cubicBezTo>
              <a:cubicBezTo>
                <a:pt x="761092" y="109632"/>
                <a:pt x="858927" y="227315"/>
                <a:pt x="907990" y="309033"/>
              </a:cubicBezTo>
              <a:cubicBezTo>
                <a:pt x="960008" y="391872"/>
                <a:pt x="961575" y="458033"/>
                <a:pt x="971550" y="528108"/>
              </a:cubicBezTo>
            </a:path>
          </a:pathLst>
        </a:custGeom>
        <a:noFill/>
        <a:ln w="19050">
          <a:solidFill>
            <a:schemeClr val="bg2">
              <a:lumMod val="50000"/>
            </a:schemeClr>
          </a:solidFill>
          <a:headEnd type="arrow" w="med" len="med"/>
          <a:tailEnd type="none" w="med" len="med"/>
          <a:extLst>
            <a:ext uri="{C807C97D-BFC1-408E-A445-0C87EB9F89A2}">
              <ask:lineSketchStyleProps xmlns:ask="http://schemas.microsoft.com/office/drawing/2018/sketchyshapes" sd="2385780348">
                <a:custGeom>
                  <a:avLst/>
                  <a:gdLst>
                    <a:gd name="connsiteX0" fmla="*/ 0 w 1019175"/>
                    <a:gd name="connsiteY0" fmla="*/ 4233 h 528108"/>
                    <a:gd name="connsiteX1" fmla="*/ 638175 w 1019175"/>
                    <a:gd name="connsiteY1" fmla="*/ 42333 h 528108"/>
                    <a:gd name="connsiteX2" fmla="*/ 952500 w 1019175"/>
                    <a:gd name="connsiteY2" fmla="*/ 309033 h 528108"/>
                    <a:gd name="connsiteX3" fmla="*/ 1019175 w 1019175"/>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1019175" h="528108">
                      <a:moveTo>
                        <a:pt x="0" y="4233"/>
                      </a:moveTo>
                      <a:cubicBezTo>
                        <a:pt x="239712" y="-2117"/>
                        <a:pt x="479425" y="-8467"/>
                        <a:pt x="638175" y="42333"/>
                      </a:cubicBezTo>
                      <a:cubicBezTo>
                        <a:pt x="796925" y="93133"/>
                        <a:pt x="889000" y="228071"/>
                        <a:pt x="952500" y="309033"/>
                      </a:cubicBezTo>
                      <a:cubicBezTo>
                        <a:pt x="1016000" y="389995"/>
                        <a:pt x="1017587" y="459051"/>
                        <a:pt x="1019175" y="528108"/>
                      </a:cubicBezTo>
                    </a:path>
                  </a:pathLst>
                </a:custGeom>
                <ask:type>
                  <ask:lineSketchCurved/>
                </ask:type>
              </ask:lineSketchStyleProps>
            </a:ext>
          </a:extLs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D9DC082-B0A7-4349-A487-629071E065DD}"/>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D8D2DA7-577F-4CB7-B798-C84A5DEEED5E}"/>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8579B726-4F91-4019-A1B3-A4712D003A30}"/>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142874</xdr:colOff>
      <xdr:row>3</xdr:row>
      <xdr:rowOff>1</xdr:rowOff>
    </xdr:from>
    <xdr:to>
      <xdr:col>9</xdr:col>
      <xdr:colOff>9525</xdr:colOff>
      <xdr:row>9</xdr:row>
      <xdr:rowOff>161926</xdr:rowOff>
    </xdr:to>
    <xdr:sp macro="" textlink="">
      <xdr:nvSpPr>
        <xdr:cNvPr id="2" name="Tekstvak 1">
          <a:extLst>
            <a:ext uri="{FF2B5EF4-FFF2-40B4-BE49-F238E27FC236}">
              <a16:creationId xmlns:a16="http://schemas.microsoft.com/office/drawing/2014/main" id="{D7976BD4-366E-4AC7-A77F-4CF39EFEF510}"/>
            </a:ext>
          </a:extLst>
        </xdr:cNvPr>
        <xdr:cNvSpPr txBox="1"/>
      </xdr:nvSpPr>
      <xdr:spPr>
        <a:xfrm>
          <a:off x="6476999" y="638176"/>
          <a:ext cx="6657976" cy="78105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lumMod val="65000"/>
                  <a:lumOff val="35000"/>
                </a:prstClr>
              </a:solidFill>
              <a:effectLst/>
              <a:uLnTx/>
              <a:uFillTx/>
              <a:latin typeface="+mn-lt"/>
              <a:ea typeface="+mn-ea"/>
              <a:cs typeface="+mn-cs"/>
            </a:rPr>
            <a:t>Zorg ervoor dat je dit tabblad volledig invult, d.w.z. de </a:t>
          </a:r>
          <a:r>
            <a:rPr kumimoji="0" lang="nl-NL" sz="1100" b="0" i="0" u="sng" strike="noStrike" kern="0" cap="none" spc="0" normalizeH="0" baseline="0" noProof="0">
              <a:ln>
                <a:noFill/>
              </a:ln>
              <a:solidFill>
                <a:prstClr val="black">
                  <a:lumMod val="65000"/>
                  <a:lumOff val="35000"/>
                </a:prstClr>
              </a:solidFill>
              <a:effectLst/>
              <a:uLnTx/>
              <a:uFillTx/>
              <a:latin typeface="+mn-lt"/>
              <a:ea typeface="+mn-ea"/>
              <a:cs typeface="+mn-cs"/>
            </a:rPr>
            <a:t>partnergegevens</a:t>
          </a:r>
          <a:r>
            <a:rPr kumimoji="0" lang="nl-NL" sz="1100" b="0" i="0" u="none" strike="noStrike" kern="0" cap="none" spc="0" normalizeH="0" baseline="0" noProof="0">
              <a:ln>
                <a:noFill/>
              </a:ln>
              <a:solidFill>
                <a:prstClr val="black">
                  <a:lumMod val="65000"/>
                  <a:lumOff val="35000"/>
                </a:prstClr>
              </a:solidFill>
              <a:effectLst/>
              <a:uLnTx/>
              <a:uFillTx/>
              <a:latin typeface="+mn-lt"/>
              <a:ea typeface="+mn-ea"/>
              <a:cs typeface="+mn-cs"/>
            </a:rPr>
            <a:t>, de </a:t>
          </a:r>
          <a:r>
            <a:rPr kumimoji="0" lang="nl-NL" sz="1100" b="0" i="0" u="sng" strike="noStrike" kern="0" cap="none" spc="0" normalizeH="0" baseline="0" noProof="0">
              <a:ln>
                <a:noFill/>
              </a:ln>
              <a:solidFill>
                <a:prstClr val="black">
                  <a:lumMod val="65000"/>
                  <a:lumOff val="35000"/>
                </a:prstClr>
              </a:solidFill>
              <a:effectLst/>
              <a:uLnTx/>
              <a:uFillTx/>
              <a:latin typeface="+mn-lt"/>
              <a:ea typeface="+mn-ea"/>
              <a:cs typeface="+mn-cs"/>
            </a:rPr>
            <a:t>kostenbegroting invoertabellen</a:t>
          </a:r>
          <a:r>
            <a:rPr kumimoji="0" lang="nl-NL" sz="1100" b="0" i="0" u="none" strike="noStrike" kern="0" cap="none" spc="0" normalizeH="0" baseline="0" noProof="0">
              <a:ln>
                <a:noFill/>
              </a:ln>
              <a:solidFill>
                <a:prstClr val="black">
                  <a:lumMod val="65000"/>
                  <a:lumOff val="35000"/>
                </a:prstClr>
              </a:solidFill>
              <a:effectLst/>
              <a:uLnTx/>
              <a:uFillTx/>
              <a:latin typeface="+mn-lt"/>
              <a:ea typeface="+mn-ea"/>
              <a:cs typeface="+mn-cs"/>
            </a:rPr>
            <a:t>, de </a:t>
          </a:r>
          <a:r>
            <a:rPr kumimoji="0" lang="nl-NL" sz="1100" b="0" i="0" u="sng" strike="noStrike" kern="0" cap="none" spc="0" normalizeH="0" baseline="0" noProof="0">
              <a:ln>
                <a:noFill/>
              </a:ln>
              <a:solidFill>
                <a:prstClr val="black">
                  <a:lumMod val="65000"/>
                  <a:lumOff val="35000"/>
                </a:prstClr>
              </a:solidFill>
              <a:effectLst/>
              <a:uLnTx/>
              <a:uFillTx/>
              <a:latin typeface="+mn-lt"/>
              <a:ea typeface="+mn-ea"/>
              <a:cs typeface="+mn-cs"/>
            </a:rPr>
            <a:t>financieringstabel</a:t>
          </a:r>
          <a:r>
            <a:rPr kumimoji="0" lang="nl-NL" sz="1100" b="0" i="0" u="none" strike="noStrike" kern="0" cap="none" spc="0" normalizeH="0" baseline="0" noProof="0">
              <a:ln>
                <a:noFill/>
              </a:ln>
              <a:solidFill>
                <a:prstClr val="black">
                  <a:lumMod val="65000"/>
                  <a:lumOff val="35000"/>
                </a:prstClr>
              </a:solidFill>
              <a:effectLst/>
              <a:uLnTx/>
              <a:uFillTx/>
              <a:latin typeface="+mn-lt"/>
              <a:ea typeface="+mn-ea"/>
              <a:cs typeface="+mn-cs"/>
            </a:rPr>
            <a:t> en de </a:t>
          </a:r>
          <a:r>
            <a:rPr kumimoji="0" lang="nl-NL" sz="1100" b="0" i="0" u="sng" strike="noStrike" kern="0" cap="none" spc="0" normalizeH="0" baseline="0" noProof="0">
              <a:ln>
                <a:noFill/>
              </a:ln>
              <a:solidFill>
                <a:prstClr val="black">
                  <a:lumMod val="65000"/>
                  <a:lumOff val="35000"/>
                </a:prstClr>
              </a:solidFill>
              <a:effectLst/>
              <a:uLnTx/>
              <a:uFillTx/>
              <a:latin typeface="+mn-lt"/>
              <a:ea typeface="+mn-ea"/>
              <a:cs typeface="+mn-cs"/>
            </a:rPr>
            <a:t>staatssteuntabel</a:t>
          </a:r>
          <a:r>
            <a:rPr kumimoji="0" lang="nl-NL" sz="1100" b="0" i="0" u="none" strike="noStrike" kern="0" cap="none" spc="0" normalizeH="0" baseline="0" noProof="0">
              <a:ln>
                <a:noFill/>
              </a:ln>
              <a:solidFill>
                <a:prstClr val="black">
                  <a:lumMod val="65000"/>
                  <a:lumOff val="35000"/>
                </a:prstClr>
              </a:solidFill>
              <a:effectLst/>
              <a:uLnTx/>
              <a:uFillTx/>
              <a:latin typeface="+mn-lt"/>
              <a:ea typeface="+mn-ea"/>
              <a:cs typeface="+mn-cs"/>
            </a:rPr>
            <a:t>. Uitleg hoe rijen toe te voegen aan kostentabellen tref je onderaan het tabblad 'Instructie'.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142875</xdr:colOff>
      <xdr:row>3</xdr:row>
      <xdr:rowOff>0</xdr:rowOff>
    </xdr:from>
    <xdr:to>
      <xdr:col>9</xdr:col>
      <xdr:colOff>1</xdr:colOff>
      <xdr:row>10</xdr:row>
      <xdr:rowOff>47625</xdr:rowOff>
    </xdr:to>
    <xdr:sp macro="" textlink="">
      <xdr:nvSpPr>
        <xdr:cNvPr id="2" name="Tekstvak 1">
          <a:extLst>
            <a:ext uri="{FF2B5EF4-FFF2-40B4-BE49-F238E27FC236}">
              <a16:creationId xmlns:a16="http://schemas.microsoft.com/office/drawing/2014/main" id="{B6154DA3-6555-4426-989B-9F4C73B31C30}"/>
            </a:ext>
          </a:extLst>
        </xdr:cNvPr>
        <xdr:cNvSpPr txBox="1"/>
      </xdr:nvSpPr>
      <xdr:spPr>
        <a:xfrm>
          <a:off x="6477000" y="638175"/>
          <a:ext cx="6648451" cy="78105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142875</xdr:colOff>
      <xdr:row>3</xdr:row>
      <xdr:rowOff>0</xdr:rowOff>
    </xdr:from>
    <xdr:to>
      <xdr:col>9</xdr:col>
      <xdr:colOff>1</xdr:colOff>
      <xdr:row>10</xdr:row>
      <xdr:rowOff>66675</xdr:rowOff>
    </xdr:to>
    <xdr:sp macro="" textlink="">
      <xdr:nvSpPr>
        <xdr:cNvPr id="2" name="Tekstvak 1">
          <a:extLst>
            <a:ext uri="{FF2B5EF4-FFF2-40B4-BE49-F238E27FC236}">
              <a16:creationId xmlns:a16="http://schemas.microsoft.com/office/drawing/2014/main" id="{BA238982-CE06-4465-9974-C5424F0B3908}"/>
            </a:ext>
          </a:extLst>
        </xdr:cNvPr>
        <xdr:cNvSpPr txBox="1"/>
      </xdr:nvSpPr>
      <xdr:spPr>
        <a:xfrm>
          <a:off x="6477000" y="638175"/>
          <a:ext cx="6648451" cy="80010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23D23B13-F255-4D99-8739-940AA195DB43}"/>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C9585EED-8D1B-45ED-9E0C-F0BEAC5E27D5}"/>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95FE145-FFF4-43CF-B21E-C27CAF802AC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6C64D2EC-6385-4D4F-88D8-13DB4A27A42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DD6362-4205-4CBE-84AD-E7A09FBBD2F6}" name="Overzichtwerkpakketten" displayName="Overzichtwerkpakketten" ref="B9:C19" totalsRowShown="0" headerRowDxfId="479" dataDxfId="478" headerRowBorderDxfId="477">
  <tableColumns count="2">
    <tableColumn id="1" xr3:uid="{95532D70-453C-407A-81D3-F246B7D197EE}" name="Werkpakketnummer" dataDxfId="476" dataCellStyle="Standaard 2"/>
    <tableColumn id="2" xr3:uid="{47FE1DF0-8885-4122-BEF9-C7C645615605}" name="Werkpakketnaam" dataDxfId="475"/>
  </tableColumns>
  <tableStyleInfo name="TableStyleMedium1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4D4CBD-2F29-414A-8AC7-283CD7AE50B1}" name="Keuze_Kostensoort" displayName="Keuze_Kostensoort" ref="K1:P11" totalsRowShown="0">
  <autoFilter ref="K1:P11" xr:uid="{884D4CBD-2F29-414A-8AC7-283CD7AE50B1}"/>
  <tableColumns count="6">
    <tableColumn id="1" xr3:uid="{820113B4-A6FC-4E9E-917B-7638B2C52F60}" name="Optie 1"/>
    <tableColumn id="2" xr3:uid="{D9EE2809-4D02-4E7A-9564-F22FA8D0564F}" name="Optie 1K"/>
    <tableColumn id="3" xr3:uid="{8D2D508B-ABCD-4113-B901-448AEB0FB7FA}" name="Optie 2" dataDxfId="9"/>
    <tableColumn id="4" xr3:uid="{5DA6E923-448D-4E43-A486-E41B785A6EF7}" name="Optie 2K" dataDxfId="8"/>
    <tableColumn id="5" xr3:uid="{0D650C47-5802-4EA3-9315-AFB8853706B6}" name="Optie 3" dataDxfId="7"/>
    <tableColumn id="6" xr3:uid="{DB508A11-FD8D-4FF4-870B-751FD362640B}" name="Optie 3K"/>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105FB6-6031-4E73-B898-62446F77353B}" name="Alle_Kostensoorten" displayName="Alle_Kostensoorten" ref="G1:I12" totalsRowShown="0">
  <autoFilter ref="G1:I12" xr:uid="{12105FB6-6031-4E73-B898-62446F77353B}"/>
  <sortState xmlns:xlrd2="http://schemas.microsoft.com/office/spreadsheetml/2017/richdata2" ref="G2:I12">
    <sortCondition ref="I1:I12"/>
  </sortState>
  <tableColumns count="3">
    <tableColumn id="1" xr3:uid="{51FBF978-037F-45CE-B133-EF97F665A5CC}" name="Kostensoorten"/>
    <tableColumn id="2" xr3:uid="{549FD609-C3C6-4E17-A7FA-4BCF85BDDE53}" name="Toelichting" dataDxfId="6"/>
    <tableColumn id="3" xr3:uid="{C6694730-3D38-42A4-B7A1-DEDA706747BB}" name="Volgorde" dataDxfId="5"/>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081816-A177-401C-9A48-5CE6A05146FE}" name="Type" displayName="Type" ref="A1:A20" totalsRowShown="0">
  <autoFilter ref="A1:A20" xr:uid="{03081816-A177-401C-9A48-5CE6A05146FE}"/>
  <sortState xmlns:xlrd2="http://schemas.microsoft.com/office/spreadsheetml/2017/richdata2" ref="A2:A18">
    <sortCondition ref="A2:A11"/>
  </sortState>
  <tableColumns count="1">
    <tableColumn id="1" xr3:uid="{2036E5DB-D712-40B9-B445-B46A6F8D21EB}" name="Type organisati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1834A2-1CFF-4CC3-A312-36A6C6106F0A}" name="Omvang" displayName="Omvang" ref="C1:C6" totalsRowShown="0">
  <autoFilter ref="C1:C6" xr:uid="{601834A2-1CFF-4CC3-A312-36A6C6106F0A}"/>
  <tableColumns count="1">
    <tableColumn id="1" xr3:uid="{23F746A6-B8D4-4B2A-B4F5-DAB866880DE5}" name="Omvang organisati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B650C28-2FAB-4CB2-90DC-5F057D50591B}" name="NN_Werkpakket" displayName="NN_Werkpakket" ref="V1:V11" totalsRowShown="0" headerRowDxfId="4" dataDxfId="3">
  <autoFilter ref="V1:V11" xr:uid="{9B650C28-2FAB-4CB2-90DC-5F057D50591B}"/>
  <tableColumns count="1">
    <tableColumn id="1" xr3:uid="{FB9C9853-A4F0-482F-B657-836999968AF4}" name="Nummer en naam werkpakket" dataDxfId="2">
      <calculatedColumnFormula>IF(AND(Projectinformatie!B10="",Projectinformatie!C10="")," ",CONCATENATE(Projectinformatie!B10," - ",Projectinformatie!C10))</calculatedColumnFormula>
    </tableColumn>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2DD9D2-F1CE-438E-81DC-EAA319BB0937}" name="Keuzeopties" displayName="Keuzeopties" ref="R1:T4" totalsRowShown="0">
  <autoFilter ref="R1:T4" xr:uid="{0A2DD9D2-F1CE-438E-81DC-EAA319BB0937}"/>
  <tableColumns count="3">
    <tableColumn id="1" xr3:uid="{4C96BC9C-7F1C-4F41-99B3-B945610AC8B5}" name="Keuzeopties"/>
    <tableColumn id="2" xr3:uid="{AA657E4C-C050-4899-B741-9BAC8736FAA5}" name="Consequentie" dataDxfId="1">
      <calculatedColumnFormula>"Op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calculatedColumnFormula>
    </tableColumn>
    <tableColumn id="4" xr3:uid="{D1EDA658-CC41-405A-8AF3-EBE2435C9A2F}" name="Optie" dataDxfId="0"/>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0CC3CA9-D8DF-43C0-B3D0-0D65BB7479F9}" name="Staatssteunartikel" displayName="Staatssteunartikel" ref="E1:E5" totalsRowShown="0">
  <autoFilter ref="E1:E5" xr:uid="{10CC3CA9-D8DF-43C0-B3D0-0D65BB7479F9}"/>
  <tableColumns count="1">
    <tableColumn id="1" xr3:uid="{E014DACD-EED1-4C2A-A03F-F086E5FB43DB}" name="Staatssteunartikel"/>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5.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C5CB-630C-439D-8F44-2206EF62CB68}">
  <sheetPr codeName="Sheet1">
    <pageSetUpPr fitToPage="1"/>
  </sheetPr>
  <dimension ref="B2:D34"/>
  <sheetViews>
    <sheetView showGridLines="0" tabSelected="1" topLeftCell="A16" zoomScale="110" zoomScaleNormal="110" workbookViewId="0">
      <selection activeCell="A28" sqref="A28:XFD29"/>
    </sheetView>
  </sheetViews>
  <sheetFormatPr defaultColWidth="8.85546875" defaultRowHeight="15"/>
  <cols>
    <col min="1" max="1" width="3.140625" customWidth="1"/>
    <col min="2" max="2" width="46" customWidth="1"/>
    <col min="3" max="3" width="154.28515625" customWidth="1"/>
  </cols>
  <sheetData>
    <row r="2" spans="2:2" ht="21">
      <c r="B2" s="102" t="s">
        <v>0</v>
      </c>
    </row>
    <row r="3" spans="2:2">
      <c r="B3" s="21" t="s">
        <v>1</v>
      </c>
    </row>
    <row r="16" spans="2:2" ht="160.35" customHeight="1"/>
    <row r="17" spans="2:4" ht="16.5" thickBot="1">
      <c r="B17" s="103" t="s">
        <v>2</v>
      </c>
      <c r="C17" s="103" t="s">
        <v>3</v>
      </c>
      <c r="D17" s="2"/>
    </row>
    <row r="18" spans="2:4" ht="15.75" thickTop="1">
      <c r="B18" s="245" t="s">
        <v>4</v>
      </c>
      <c r="C18" s="245"/>
      <c r="D18" s="2"/>
    </row>
    <row r="19" spans="2:4" ht="75.75" thickBot="1">
      <c r="B19" s="104" t="s">
        <v>5</v>
      </c>
      <c r="C19" s="105" t="s">
        <v>6</v>
      </c>
    </row>
    <row r="20" spans="2:4" ht="45" hidden="1">
      <c r="B20" s="104" t="s">
        <v>7</v>
      </c>
      <c r="C20" s="105" t="s">
        <v>8</v>
      </c>
    </row>
    <row r="21" spans="2:4" ht="35.25" hidden="1" customHeight="1" thickBot="1">
      <c r="B21" s="104" t="s">
        <v>9</v>
      </c>
      <c r="C21" s="105" t="s">
        <v>10</v>
      </c>
    </row>
    <row r="22" spans="2:4" ht="15.75" hidden="1" thickTop="1">
      <c r="B22" s="245" t="s">
        <v>11</v>
      </c>
      <c r="C22" s="245"/>
    </row>
    <row r="23" spans="2:4" ht="75.75" hidden="1" thickBot="1">
      <c r="B23" s="213" t="s">
        <v>12</v>
      </c>
      <c r="C23" s="214" t="s">
        <v>13</v>
      </c>
    </row>
    <row r="24" spans="2:4" ht="15.75" thickTop="1">
      <c r="B24" s="245" t="s">
        <v>14</v>
      </c>
      <c r="C24" s="245"/>
    </row>
    <row r="25" spans="2:4" ht="45.75" thickBot="1">
      <c r="B25" s="104" t="s">
        <v>15</v>
      </c>
      <c r="C25" s="105" t="s">
        <v>16</v>
      </c>
    </row>
    <row r="26" spans="2:4" ht="45.75" hidden="1" thickBot="1">
      <c r="B26" s="104" t="s">
        <v>17</v>
      </c>
      <c r="C26" s="105" t="s">
        <v>18</v>
      </c>
    </row>
    <row r="27" spans="2:4" ht="15.75" thickTop="1">
      <c r="B27" s="245" t="s">
        <v>19</v>
      </c>
      <c r="C27" s="245"/>
    </row>
    <row r="28" spans="2:4" ht="75" hidden="1">
      <c r="B28" s="104" t="s">
        <v>20</v>
      </c>
      <c r="C28" s="105" t="s">
        <v>21</v>
      </c>
    </row>
    <row r="29" spans="2:4" ht="108.75" hidden="1" customHeight="1">
      <c r="B29" s="104" t="s">
        <v>22</v>
      </c>
      <c r="C29" s="106" t="s">
        <v>23</v>
      </c>
    </row>
    <row r="30" spans="2:4" ht="32.1" customHeight="1">
      <c r="B30" s="104" t="s">
        <v>24</v>
      </c>
      <c r="C30" s="105" t="s">
        <v>25</v>
      </c>
    </row>
    <row r="31" spans="2:4" ht="30" hidden="1">
      <c r="B31" s="104" t="s">
        <v>26</v>
      </c>
      <c r="C31" s="105" t="s">
        <v>27</v>
      </c>
    </row>
    <row r="32" spans="2:4" ht="15.75">
      <c r="B32" s="1"/>
      <c r="C32" s="1"/>
    </row>
    <row r="33" spans="2:3" ht="15.75">
      <c r="B33" s="1"/>
      <c r="C33" s="1"/>
    </row>
    <row r="34" spans="2:3" ht="15.75">
      <c r="B34" s="1"/>
      <c r="C34" s="1"/>
    </row>
  </sheetData>
  <sheetProtection sheet="1" objects="1" scenarios="1"/>
  <mergeCells count="4">
    <mergeCell ref="B18:C18"/>
    <mergeCell ref="B27:C27"/>
    <mergeCell ref="B22:C22"/>
    <mergeCell ref="B24:C24"/>
  </mergeCells>
  <pageMargins left="0.7" right="0.7" top="0.75" bottom="0.75" header="0.3" footer="0.3"/>
  <pageSetup paperSize="9" scale="61" fitToHeight="0" orientation="landscape"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96E6-9E43-45E4-A2AC-79A9B65547E4}">
  <sheetPr>
    <tabColor rgb="FF92D050"/>
    <pageSetUpPr fitToPage="1"/>
  </sheetPr>
  <dimension ref="A1:L738"/>
  <sheetViews>
    <sheetView showGridLines="0" workbookViewId="0">
      <selection activeCell="C2" sqref="C2:E2"/>
    </sheetView>
  </sheetViews>
  <sheetFormatPr defaultColWidth="9.140625" defaultRowHeight="15.75"/>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c r="D1" s="1"/>
      <c r="I1" s="40" t="s">
        <v>28</v>
      </c>
    </row>
    <row r="2" spans="1:9" ht="18.75">
      <c r="B2" s="24" t="s">
        <v>122</v>
      </c>
      <c r="C2" s="252"/>
      <c r="D2" s="252"/>
      <c r="E2" s="252"/>
      <c r="I2" s="41" t="s">
        <v>30</v>
      </c>
    </row>
    <row r="3" spans="1:9">
      <c r="B3" s="22"/>
      <c r="C3" s="23"/>
      <c r="D3" s="23"/>
      <c r="E3" s="1"/>
      <c r="I3" s="55" t="s">
        <v>31</v>
      </c>
    </row>
    <row r="4" spans="1:9" ht="16.5">
      <c r="B4" s="26" t="s">
        <v>84</v>
      </c>
      <c r="C4" s="70"/>
      <c r="D4"/>
      <c r="H4" s="54"/>
    </row>
    <row r="5" spans="1:9" ht="16.5">
      <c r="B5" s="26" t="s">
        <v>86</v>
      </c>
      <c r="C5" s="71"/>
      <c r="D5"/>
      <c r="H5" s="54"/>
    </row>
    <row r="6" spans="1:9" ht="16.5">
      <c r="B6" s="26" t="s">
        <v>87</v>
      </c>
      <c r="C6" s="255"/>
      <c r="D6" s="255"/>
      <c r="F6"/>
      <c r="G6"/>
      <c r="H6"/>
    </row>
    <row r="7" spans="1:9" ht="16.5">
      <c r="B7" s="26" t="s">
        <v>88</v>
      </c>
      <c r="C7" s="72"/>
      <c r="D7"/>
      <c r="E7"/>
      <c r="F7"/>
      <c r="G7"/>
      <c r="H7"/>
    </row>
    <row r="8" spans="1:9" ht="16.5">
      <c r="B8" s="26"/>
      <c r="C8" s="107"/>
      <c r="D8" s="107"/>
      <c r="E8" s="107"/>
      <c r="F8"/>
      <c r="G8"/>
      <c r="H8"/>
    </row>
    <row r="9" spans="1:9">
      <c r="B9" s="3"/>
      <c r="C9" s="4"/>
      <c r="D9"/>
      <c r="E9"/>
      <c r="F9"/>
      <c r="G9"/>
      <c r="H9"/>
    </row>
    <row r="10" spans="1:9" ht="9" customHeight="1">
      <c r="B10" s="17"/>
      <c r="C10" s="4"/>
      <c r="D10"/>
      <c r="E10"/>
      <c r="F10"/>
      <c r="G10"/>
      <c r="H10"/>
    </row>
    <row r="11" spans="1:9" ht="75" customHeight="1">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c r="B12" s="30"/>
      <c r="C12" s="30"/>
      <c r="D12" s="30"/>
      <c r="E12" s="30"/>
      <c r="F12" s="30"/>
      <c r="G12" s="30"/>
      <c r="H12" s="30"/>
      <c r="I12" s="30"/>
    </row>
    <row r="13" spans="1:9" ht="6.75" customHeight="1" thickTop="1">
      <c r="B13" s="67"/>
      <c r="C13" s="67"/>
      <c r="D13" s="67"/>
      <c r="E13" s="67"/>
      <c r="F13" s="67"/>
      <c r="G13" s="67"/>
      <c r="H13" s="65"/>
      <c r="I13" s="65"/>
    </row>
    <row r="14" spans="1:9" ht="42.75" customHeight="1">
      <c r="B14" s="253" t="s">
        <v>90</v>
      </c>
      <c r="C14" s="253"/>
      <c r="D14" s="253"/>
      <c r="E14" s="253"/>
      <c r="F14" s="253"/>
      <c r="G14" s="253"/>
      <c r="H14" s="253"/>
      <c r="I14" s="65"/>
    </row>
    <row r="15" spans="1:9" ht="9.75" customHeight="1" thickBot="1">
      <c r="B15" s="68"/>
      <c r="C15" s="69"/>
      <c r="D15" s="65"/>
      <c r="E15" s="65"/>
      <c r="F15" s="65"/>
      <c r="G15" s="65"/>
      <c r="H15" s="65"/>
      <c r="I15" s="65"/>
    </row>
    <row r="16" spans="1:9" ht="18.75">
      <c r="A16" s="119">
        <f>IF(OR(COUNTA(C2:D8)&lt;5,Projectinformatie!B24=""),0,1)</f>
        <v>0</v>
      </c>
      <c r="B16" s="46" t="s">
        <v>91</v>
      </c>
      <c r="C16" s="47"/>
      <c r="D16" s="48" t="s">
        <v>81</v>
      </c>
      <c r="E16" s="65"/>
      <c r="F16" s="46" t="s">
        <v>58</v>
      </c>
      <c r="G16" s="47"/>
      <c r="H16" s="48" t="s">
        <v>81</v>
      </c>
      <c r="I16" s="65"/>
    </row>
    <row r="17" spans="1:12">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c r="B27" s="52" t="s">
        <v>92</v>
      </c>
      <c r="C27" s="53"/>
      <c r="D27" s="128">
        <f>SUM(D17:D26)</f>
        <v>0</v>
      </c>
      <c r="E27" s="65"/>
      <c r="F27" s="52" t="s">
        <v>92</v>
      </c>
      <c r="G27" s="53"/>
      <c r="H27" s="128">
        <f>SUM(H17:H26)</f>
        <v>0</v>
      </c>
      <c r="I27" s="65"/>
    </row>
    <row r="28" spans="1:12" ht="9" customHeight="1">
      <c r="B28" s="62"/>
      <c r="C28" s="63"/>
      <c r="D28" s="64"/>
      <c r="E28" s="65"/>
      <c r="F28" s="62"/>
      <c r="G28" s="63"/>
      <c r="H28" s="64"/>
      <c r="I28" s="65"/>
    </row>
    <row r="29" spans="1:12" ht="49.5" customHeight="1" thickBot="1">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c r="B30" s="32"/>
      <c r="C30" s="32"/>
      <c r="D30" s="32"/>
      <c r="E30" s="32"/>
      <c r="F30" s="32"/>
      <c r="G30" s="32"/>
      <c r="H30" s="32"/>
    </row>
    <row r="31" spans="1:12" ht="25.5" customHeight="1">
      <c r="B31" s="251" t="s">
        <v>94</v>
      </c>
      <c r="C31" s="251"/>
      <c r="D31" s="251"/>
      <c r="E31" s="251"/>
      <c r="F31" s="251"/>
      <c r="G31" s="251"/>
      <c r="H31" s="251"/>
    </row>
    <row r="32" spans="1:12" ht="18.75">
      <c r="B32" s="27"/>
      <c r="C32" s="28"/>
      <c r="D32" s="29"/>
      <c r="E32"/>
      <c r="F32" s="27"/>
      <c r="G32" s="28"/>
      <c r="H32" s="29"/>
    </row>
    <row r="33" spans="1:9" ht="21">
      <c r="A33" s="119" t="str">
        <f>IF($A$16=0,"",IF(COUNTIFS($A$17:$A$26,B33)=1,1,"nvt"))</f>
        <v/>
      </c>
      <c r="B33" s="129" t="str">
        <f>B17</f>
        <v>Loonkosten plus vast % (44,2% + 15%)</v>
      </c>
      <c r="C33" s="37"/>
      <c r="D33"/>
      <c r="E33"/>
      <c r="F33"/>
      <c r="G33"/>
      <c r="H33"/>
    </row>
    <row r="34" spans="1:9" ht="15" customHeight="1">
      <c r="B34" s="249" t="str">
        <f>IF(A33="nvt",VLOOKUP(A33,Alle_Kostensoorten[],2,FALSE),VLOOKUP(B33,Alle_Kostensoorten[],2,FALSE))</f>
        <v>Toelichting: Zie voor berekening tabblad 'Instructie'</v>
      </c>
      <c r="C34" s="249"/>
      <c r="D34" s="249"/>
      <c r="E34" s="249"/>
      <c r="F34" s="249"/>
      <c r="G34" s="249"/>
      <c r="H34"/>
    </row>
    <row r="35" spans="1:9" ht="11.25" customHeight="1">
      <c r="B35" s="3"/>
      <c r="C35" s="4"/>
      <c r="D35"/>
      <c r="E35"/>
      <c r="F35"/>
      <c r="G35"/>
      <c r="H35"/>
    </row>
    <row r="36" spans="1:9" ht="31.5" customHeight="1" thickBot="1">
      <c r="B36" s="158" t="s">
        <v>58</v>
      </c>
      <c r="C36" s="110" t="s">
        <v>95</v>
      </c>
      <c r="D36" s="110" t="s">
        <v>96</v>
      </c>
      <c r="E36" s="110" t="s">
        <v>97</v>
      </c>
      <c r="F36" s="110" t="s">
        <v>98</v>
      </c>
      <c r="G36" s="157" t="s">
        <v>81</v>
      </c>
      <c r="H36"/>
      <c r="I36" s="10"/>
    </row>
    <row r="37" spans="1:9" ht="15.75" customHeight="1" thickTop="1">
      <c r="B37" s="203"/>
      <c r="C37" s="186"/>
      <c r="D37" s="217"/>
      <c r="E37" s="187"/>
      <c r="F37" s="189"/>
      <c r="G37" s="159">
        <f>IF($A$33=1,$F37*$E37,0)</f>
        <v>0</v>
      </c>
      <c r="H37"/>
    </row>
    <row r="38" spans="1:9" ht="15.75" customHeight="1">
      <c r="B38" s="173"/>
      <c r="C38" s="86"/>
      <c r="D38" s="218"/>
      <c r="E38" s="166"/>
      <c r="F38" s="164"/>
      <c r="G38" s="160">
        <f t="shared" ref="G38:G51" si="1">IF($A$33=1,$F38*$E38,0)</f>
        <v>0</v>
      </c>
      <c r="H38"/>
    </row>
    <row r="39" spans="1:9" ht="15.75" customHeight="1">
      <c r="B39" s="173"/>
      <c r="C39" s="86"/>
      <c r="D39" s="218"/>
      <c r="E39" s="166"/>
      <c r="F39" s="164"/>
      <c r="G39" s="160">
        <f t="shared" si="1"/>
        <v>0</v>
      </c>
      <c r="H39"/>
    </row>
    <row r="40" spans="1:9" ht="15.75" customHeight="1">
      <c r="B40" s="173"/>
      <c r="C40" s="86"/>
      <c r="D40" s="218"/>
      <c r="E40" s="166"/>
      <c r="F40" s="164"/>
      <c r="G40" s="160">
        <f t="shared" si="1"/>
        <v>0</v>
      </c>
      <c r="H40"/>
    </row>
    <row r="41" spans="1:9" ht="15.75" customHeight="1">
      <c r="B41" s="173"/>
      <c r="C41" s="86"/>
      <c r="D41" s="218"/>
      <c r="E41" s="166"/>
      <c r="F41" s="164"/>
      <c r="G41" s="160">
        <f t="shared" si="1"/>
        <v>0</v>
      </c>
      <c r="H41"/>
    </row>
    <row r="42" spans="1:9" ht="15.75" customHeight="1">
      <c r="B42" s="173"/>
      <c r="C42" s="86"/>
      <c r="D42" s="218"/>
      <c r="E42" s="166"/>
      <c r="F42" s="164"/>
      <c r="G42" s="160">
        <f t="shared" si="1"/>
        <v>0</v>
      </c>
      <c r="H42"/>
    </row>
    <row r="43" spans="1:9" ht="15.75" customHeight="1">
      <c r="B43" s="173"/>
      <c r="C43" s="86"/>
      <c r="D43" s="218"/>
      <c r="E43" s="166"/>
      <c r="F43" s="164"/>
      <c r="G43" s="160">
        <f t="shared" si="1"/>
        <v>0</v>
      </c>
      <c r="H43"/>
    </row>
    <row r="44" spans="1:9" ht="15.75" customHeight="1">
      <c r="B44" s="173"/>
      <c r="C44" s="86"/>
      <c r="D44" s="218"/>
      <c r="E44" s="166"/>
      <c r="F44" s="164"/>
      <c r="G44" s="160">
        <f t="shared" si="1"/>
        <v>0</v>
      </c>
      <c r="H44"/>
    </row>
    <row r="45" spans="1:9" ht="15.75" customHeight="1">
      <c r="B45" s="173"/>
      <c r="C45" s="86"/>
      <c r="D45" s="218"/>
      <c r="E45" s="166"/>
      <c r="F45" s="164"/>
      <c r="G45" s="160">
        <f t="shared" si="1"/>
        <v>0</v>
      </c>
      <c r="H45"/>
    </row>
    <row r="46" spans="1:9" ht="15.75" customHeight="1">
      <c r="B46" s="173"/>
      <c r="C46" s="86"/>
      <c r="D46" s="218"/>
      <c r="E46" s="166"/>
      <c r="F46" s="164"/>
      <c r="G46" s="160">
        <f t="shared" si="1"/>
        <v>0</v>
      </c>
      <c r="H46"/>
    </row>
    <row r="47" spans="1:9" ht="15.75" customHeight="1">
      <c r="B47" s="173"/>
      <c r="C47" s="86"/>
      <c r="D47" s="218"/>
      <c r="E47" s="166"/>
      <c r="F47" s="164"/>
      <c r="G47" s="160">
        <f t="shared" si="1"/>
        <v>0</v>
      </c>
      <c r="H47"/>
    </row>
    <row r="48" spans="1:9" ht="15.75" customHeight="1">
      <c r="B48" s="173"/>
      <c r="C48" s="86"/>
      <c r="D48" s="218"/>
      <c r="E48" s="166"/>
      <c r="F48" s="164"/>
      <c r="G48" s="160">
        <f t="shared" si="1"/>
        <v>0</v>
      </c>
      <c r="H48"/>
    </row>
    <row r="49" spans="1:8" ht="15.75" customHeight="1">
      <c r="B49" s="173"/>
      <c r="C49" s="86"/>
      <c r="D49" s="218"/>
      <c r="E49" s="166"/>
      <c r="F49" s="164"/>
      <c r="G49" s="160">
        <f t="shared" si="1"/>
        <v>0</v>
      </c>
      <c r="H49"/>
    </row>
    <row r="50" spans="1:8" ht="15.75" customHeight="1">
      <c r="B50" s="173"/>
      <c r="C50" s="86"/>
      <c r="D50" s="218"/>
      <c r="E50" s="166"/>
      <c r="F50" s="164"/>
      <c r="G50" s="160">
        <f t="shared" si="1"/>
        <v>0</v>
      </c>
      <c r="H50"/>
    </row>
    <row r="51" spans="1:8" ht="15.75" customHeight="1" thickBot="1">
      <c r="B51" s="73"/>
      <c r="C51" s="74"/>
      <c r="D51" s="219"/>
      <c r="E51" s="76"/>
      <c r="F51" s="117"/>
      <c r="G51" s="131">
        <f t="shared" si="1"/>
        <v>0</v>
      </c>
      <c r="H51"/>
    </row>
    <row r="52" spans="1:8" ht="16.5" thickTop="1">
      <c r="B52" s="58" t="s">
        <v>92</v>
      </c>
      <c r="C52" s="58"/>
      <c r="D52" s="58"/>
      <c r="E52" s="58"/>
      <c r="F52" s="177"/>
      <c r="G52" s="137">
        <f>SUM(G37:G51)</f>
        <v>0</v>
      </c>
      <c r="H52" s="8"/>
    </row>
    <row r="53" spans="1:8">
      <c r="B53" s="1"/>
      <c r="C53" s="1"/>
      <c r="D53" s="1"/>
      <c r="E53" s="1"/>
      <c r="F53" s="7"/>
      <c r="G53" s="8"/>
      <c r="H53"/>
    </row>
    <row r="54" spans="1:8">
      <c r="B54" s="1"/>
      <c r="C54" s="1"/>
      <c r="D54" s="1"/>
      <c r="E54" s="1"/>
      <c r="F54" s="7"/>
      <c r="G54" s="8"/>
      <c r="H54"/>
    </row>
    <row r="55" spans="1:8" ht="21">
      <c r="A55" s="119" t="str">
        <f>IF($A$16=0,"",IF(COUNTIFS($A$17:$A$26,B55)=1,1,"nvt"))</f>
        <v/>
      </c>
      <c r="B55" s="129" t="str">
        <f>B18</f>
        <v>Loonkosten plus vast % (44,2%)</v>
      </c>
      <c r="C55" s="37"/>
      <c r="D55" s="1"/>
      <c r="E55" s="1"/>
      <c r="F55" s="7"/>
      <c r="G55" s="8"/>
      <c r="H55"/>
    </row>
    <row r="56" spans="1:8" ht="15" customHeight="1">
      <c r="B56" s="249" t="str">
        <f>IF(A55="nvt",VLOOKUP(A55,Alle_Kostensoorten[],2,FALSE),VLOOKUP(B55,Alle_Kostensoorten[],2,FALSE))</f>
        <v>Toelichting: Zie voor berekening tabblad 'Instructie'</v>
      </c>
      <c r="C56" s="249"/>
      <c r="D56" s="249"/>
      <c r="E56" s="249"/>
      <c r="F56" s="249"/>
      <c r="G56" s="249"/>
      <c r="H56"/>
    </row>
    <row r="57" spans="1:8" ht="9" customHeight="1">
      <c r="B57" s="1"/>
      <c r="C57" s="1"/>
      <c r="D57" s="1"/>
      <c r="E57" s="1"/>
      <c r="F57" s="7"/>
      <c r="G57" s="8"/>
      <c r="H57"/>
    </row>
    <row r="58" spans="1:8" ht="16.5" thickBot="1">
      <c r="B58" s="158" t="s">
        <v>58</v>
      </c>
      <c r="C58" s="110" t="s">
        <v>95</v>
      </c>
      <c r="D58" s="110" t="s">
        <v>96</v>
      </c>
      <c r="E58" s="110" t="s">
        <v>99</v>
      </c>
      <c r="F58" s="110" t="s">
        <v>98</v>
      </c>
      <c r="G58" s="157" t="s">
        <v>81</v>
      </c>
      <c r="H58"/>
    </row>
    <row r="59" spans="1:8" ht="15.75" customHeight="1" thickTop="1">
      <c r="B59" s="185"/>
      <c r="C59" s="186"/>
      <c r="D59" s="217"/>
      <c r="E59" s="187"/>
      <c r="F59" s="189"/>
      <c r="G59" s="159">
        <f>IF($A$55=1,$F59*$E59,0)</f>
        <v>0</v>
      </c>
      <c r="H59"/>
    </row>
    <row r="60" spans="1:8" ht="15.75" customHeight="1">
      <c r="B60" s="161"/>
      <c r="C60" s="86"/>
      <c r="D60" s="218"/>
      <c r="E60" s="166"/>
      <c r="F60" s="164"/>
      <c r="G60" s="160">
        <f t="shared" ref="G60:G73" si="2">IF($A$55=1,$F60*55,0)</f>
        <v>0</v>
      </c>
      <c r="H60"/>
    </row>
    <row r="61" spans="1:8" ht="15.75" customHeight="1">
      <c r="B61" s="161"/>
      <c r="C61" s="86"/>
      <c r="D61" s="218"/>
      <c r="E61" s="166"/>
      <c r="F61" s="164"/>
      <c r="G61" s="160">
        <f t="shared" si="2"/>
        <v>0</v>
      </c>
      <c r="H61"/>
    </row>
    <row r="62" spans="1:8" ht="15.75" customHeight="1">
      <c r="B62" s="161"/>
      <c r="C62" s="86"/>
      <c r="D62" s="218"/>
      <c r="E62" s="166"/>
      <c r="F62" s="164"/>
      <c r="G62" s="160">
        <f t="shared" si="2"/>
        <v>0</v>
      </c>
      <c r="H62"/>
    </row>
    <row r="63" spans="1:8" ht="15.75" customHeight="1">
      <c r="B63" s="161"/>
      <c r="C63" s="86"/>
      <c r="D63" s="218"/>
      <c r="E63" s="166"/>
      <c r="F63" s="164"/>
      <c r="G63" s="160">
        <f t="shared" si="2"/>
        <v>0</v>
      </c>
      <c r="H63"/>
    </row>
    <row r="64" spans="1:8" ht="15.75" customHeight="1">
      <c r="B64" s="161"/>
      <c r="C64" s="86"/>
      <c r="D64" s="218"/>
      <c r="E64" s="166"/>
      <c r="F64" s="164"/>
      <c r="G64" s="160">
        <f t="shared" si="2"/>
        <v>0</v>
      </c>
      <c r="H64"/>
    </row>
    <row r="65" spans="1:8" ht="15.75" customHeight="1">
      <c r="B65" s="161"/>
      <c r="C65" s="86"/>
      <c r="D65" s="218"/>
      <c r="E65" s="166"/>
      <c r="F65" s="164"/>
      <c r="G65" s="160">
        <f t="shared" si="2"/>
        <v>0</v>
      </c>
      <c r="H65"/>
    </row>
    <row r="66" spans="1:8" ht="15.75" customHeight="1">
      <c r="B66" s="161"/>
      <c r="C66" s="86"/>
      <c r="D66" s="218"/>
      <c r="E66" s="166"/>
      <c r="F66" s="164"/>
      <c r="G66" s="160">
        <f t="shared" si="2"/>
        <v>0</v>
      </c>
      <c r="H66"/>
    </row>
    <row r="67" spans="1:8" ht="15.75" customHeight="1">
      <c r="B67" s="161"/>
      <c r="C67" s="86"/>
      <c r="D67" s="218"/>
      <c r="E67" s="166"/>
      <c r="F67" s="164"/>
      <c r="G67" s="160">
        <f t="shared" si="2"/>
        <v>0</v>
      </c>
      <c r="H67"/>
    </row>
    <row r="68" spans="1:8" ht="15.75" customHeight="1">
      <c r="B68" s="161"/>
      <c r="C68" s="86"/>
      <c r="D68" s="218"/>
      <c r="E68" s="166"/>
      <c r="F68" s="164"/>
      <c r="G68" s="160">
        <f t="shared" si="2"/>
        <v>0</v>
      </c>
      <c r="H68"/>
    </row>
    <row r="69" spans="1:8" ht="15.75" customHeight="1">
      <c r="B69" s="161"/>
      <c r="C69" s="86"/>
      <c r="D69" s="218"/>
      <c r="E69" s="166"/>
      <c r="F69" s="164"/>
      <c r="G69" s="160">
        <f t="shared" si="2"/>
        <v>0</v>
      </c>
      <c r="H69"/>
    </row>
    <row r="70" spans="1:8" ht="15.75" customHeight="1">
      <c r="B70" s="161"/>
      <c r="C70" s="86"/>
      <c r="D70" s="218"/>
      <c r="E70" s="166"/>
      <c r="F70" s="164"/>
      <c r="G70" s="160">
        <f t="shared" si="2"/>
        <v>0</v>
      </c>
      <c r="H70"/>
    </row>
    <row r="71" spans="1:8" ht="15.75" customHeight="1">
      <c r="B71" s="161"/>
      <c r="C71" s="86"/>
      <c r="D71" s="218"/>
      <c r="E71" s="166"/>
      <c r="F71" s="164"/>
      <c r="G71" s="160">
        <f t="shared" si="2"/>
        <v>0</v>
      </c>
      <c r="H71"/>
    </row>
    <row r="72" spans="1:8" ht="15.75" customHeight="1">
      <c r="B72" s="161"/>
      <c r="C72" s="86"/>
      <c r="D72" s="218"/>
      <c r="E72" s="166"/>
      <c r="F72" s="164"/>
      <c r="G72" s="160">
        <f t="shared" si="2"/>
        <v>0</v>
      </c>
      <c r="H72"/>
    </row>
    <row r="73" spans="1:8" ht="15.75" customHeight="1" thickBot="1">
      <c r="B73" s="75"/>
      <c r="C73" s="171"/>
      <c r="D73" s="221"/>
      <c r="E73" s="220"/>
      <c r="F73" s="172"/>
      <c r="G73" s="131">
        <f t="shared" si="2"/>
        <v>0</v>
      </c>
      <c r="H73"/>
    </row>
    <row r="74" spans="1:8" ht="16.5" thickTop="1">
      <c r="B74" s="58" t="s">
        <v>92</v>
      </c>
      <c r="C74" s="58"/>
      <c r="D74" s="222"/>
      <c r="E74" s="58"/>
      <c r="F74" s="177"/>
      <c r="G74" s="137">
        <f>SUM(G59:G73)</f>
        <v>0</v>
      </c>
      <c r="H74"/>
    </row>
    <row r="75" spans="1:8">
      <c r="B75" s="6"/>
      <c r="C75" s="6"/>
      <c r="D75" s="6"/>
      <c r="E75" s="16"/>
      <c r="F75" s="16"/>
      <c r="G75" s="16"/>
      <c r="H75"/>
    </row>
    <row r="76" spans="1:8">
      <c r="B76" s="1"/>
      <c r="C76" s="1"/>
      <c r="D76" s="1"/>
      <c r="E76" s="1"/>
      <c r="F76" s="7"/>
      <c r="G76" s="8"/>
      <c r="H76"/>
    </row>
    <row r="77" spans="1:8" ht="21">
      <c r="A77" s="119" t="str">
        <f>IF($A$16=0,"",IF(COUNTIFS($A$17:$A$26,B77)=1,1,"nvt"))</f>
        <v/>
      </c>
      <c r="B77" s="129" t="str">
        <f>B19</f>
        <v>Forfait van 23% voor loonkosten en eigen arbeid</v>
      </c>
      <c r="C77" s="37"/>
      <c r="D77" s="37"/>
      <c r="E77" s="1"/>
      <c r="F77" s="7"/>
      <c r="G77" s="8"/>
      <c r="H77"/>
    </row>
    <row r="78" spans="1:8" ht="15" customHeight="1">
      <c r="B78" s="249" t="e">
        <f>IF(A77=1,VLOOKUP(B77,Alle_Kostensoorten[],2,FALSE),VLOOKUP(A77,Alle_Kostensoorten[],2,FALSE))</f>
        <v>#N/A</v>
      </c>
      <c r="C78" s="249"/>
      <c r="D78" s="249"/>
      <c r="E78" s="249"/>
      <c r="F78" s="249"/>
      <c r="G78" s="249"/>
      <c r="H78"/>
    </row>
    <row r="79" spans="1:8" ht="11.25" customHeight="1">
      <c r="B79" s="1"/>
      <c r="C79" s="1"/>
      <c r="D79" s="1"/>
      <c r="E79" s="1"/>
      <c r="F79" s="7"/>
      <c r="G79" s="8"/>
      <c r="H79"/>
    </row>
    <row r="80" spans="1:8" s="5" customFormat="1" ht="16.5" thickBot="1">
      <c r="B80" s="158" t="s">
        <v>58</v>
      </c>
      <c r="C80" s="157" t="s">
        <v>81</v>
      </c>
    </row>
    <row r="81" spans="1:8" ht="15.75" customHeight="1" thickTop="1">
      <c r="B81" s="226" t="str">
        <f>Hulpblad!V2</f>
        <v xml:space="preserve"> </v>
      </c>
      <c r="C81" s="159">
        <f>IF(AND($A$77=1,$B81&lt;&gt;"",$B81&lt;&gt;" "),(SUMIFS($E$148:$E$164,$B$148:$B$164,$B81)+SUMIFS($I$172:$I$179,$B$172:$B$179,$B81)+SUMIFS($F$187:$F$202,$B$187:$B$202,$B81))*0.23,0)</f>
        <v>0</v>
      </c>
      <c r="D81"/>
      <c r="E81"/>
      <c r="F81"/>
      <c r="G81"/>
      <c r="H81"/>
    </row>
    <row r="82" spans="1:8" ht="15.75" customHeight="1">
      <c r="B82" s="227" t="str">
        <f>Hulpblad!V3</f>
        <v xml:space="preserve"> </v>
      </c>
      <c r="C82" s="160">
        <f t="shared" ref="C82:C90" si="3">IF(AND($A$77=1,$B82&lt;&gt;"",$B82&lt;&gt;" "),(SUMIFS($E$148:$E$164,$B$148:$B$164,$B82)+SUMIFS($I$172:$I$179,$B$172:$B$179,$B82)+SUMIFS($F$187:$F$202,$B$187:$B$202,$B82))*0.23,0)</f>
        <v>0</v>
      </c>
      <c r="D82"/>
      <c r="E82"/>
      <c r="F82"/>
      <c r="G82"/>
      <c r="H82"/>
    </row>
    <row r="83" spans="1:8" ht="15.75" customHeight="1">
      <c r="B83" s="227" t="str">
        <f>Hulpblad!V4</f>
        <v xml:space="preserve"> </v>
      </c>
      <c r="C83" s="160">
        <f t="shared" si="3"/>
        <v>0</v>
      </c>
      <c r="D83"/>
      <c r="E83"/>
      <c r="F83"/>
      <c r="G83"/>
      <c r="H83"/>
    </row>
    <row r="84" spans="1:8" ht="15.75" customHeight="1">
      <c r="B84" s="227" t="str">
        <f>Hulpblad!V5</f>
        <v xml:space="preserve"> </v>
      </c>
      <c r="C84" s="160">
        <f t="shared" si="3"/>
        <v>0</v>
      </c>
      <c r="D84"/>
      <c r="E84"/>
      <c r="F84"/>
      <c r="G84"/>
      <c r="H84"/>
    </row>
    <row r="85" spans="1:8" ht="15.75" customHeight="1">
      <c r="B85" s="227" t="str">
        <f>Hulpblad!V6</f>
        <v xml:space="preserve"> </v>
      </c>
      <c r="C85" s="160">
        <f t="shared" si="3"/>
        <v>0</v>
      </c>
      <c r="D85"/>
      <c r="E85"/>
      <c r="F85"/>
      <c r="G85"/>
      <c r="H85"/>
    </row>
    <row r="86" spans="1:8" ht="15.75" customHeight="1">
      <c r="B86" s="227" t="str">
        <f>Hulpblad!V7</f>
        <v xml:space="preserve"> </v>
      </c>
      <c r="C86" s="160">
        <f t="shared" si="3"/>
        <v>0</v>
      </c>
      <c r="D86"/>
      <c r="E86"/>
      <c r="F86"/>
      <c r="G86"/>
      <c r="H86"/>
    </row>
    <row r="87" spans="1:8" ht="15.75" customHeight="1">
      <c r="B87" s="227" t="str">
        <f>Hulpblad!V8</f>
        <v xml:space="preserve"> </v>
      </c>
      <c r="C87" s="160">
        <f t="shared" si="3"/>
        <v>0</v>
      </c>
      <c r="D87"/>
      <c r="E87"/>
      <c r="F87"/>
      <c r="G87"/>
      <c r="H87"/>
    </row>
    <row r="88" spans="1:8" ht="15.75" customHeight="1">
      <c r="B88" s="227" t="str">
        <f>Hulpblad!V9</f>
        <v xml:space="preserve"> </v>
      </c>
      <c r="C88" s="160">
        <f t="shared" si="3"/>
        <v>0</v>
      </c>
      <c r="D88"/>
      <c r="E88"/>
      <c r="F88"/>
      <c r="G88"/>
      <c r="H88"/>
    </row>
    <row r="89" spans="1:8" ht="15.75" customHeight="1">
      <c r="B89" s="227" t="str">
        <f>Hulpblad!V10</f>
        <v xml:space="preserve"> </v>
      </c>
      <c r="C89" s="160">
        <f t="shared" si="3"/>
        <v>0</v>
      </c>
      <c r="D89"/>
      <c r="E89"/>
      <c r="F89"/>
      <c r="G89"/>
      <c r="H89"/>
    </row>
    <row r="90" spans="1:8" ht="15.75" customHeight="1" thickBot="1">
      <c r="B90" s="227" t="str">
        <f>Hulpblad!V11</f>
        <v xml:space="preserve"> </v>
      </c>
      <c r="C90" s="160">
        <f t="shared" si="3"/>
        <v>0</v>
      </c>
      <c r="D90"/>
      <c r="E90"/>
      <c r="F90"/>
      <c r="G90"/>
      <c r="H90"/>
    </row>
    <row r="91" spans="1:8" ht="16.5" thickTop="1">
      <c r="B91" s="228" t="s">
        <v>92</v>
      </c>
      <c r="C91" s="137">
        <f>SUM(C81:C90)</f>
        <v>0</v>
      </c>
      <c r="D91"/>
      <c r="E91"/>
      <c r="F91"/>
      <c r="G91"/>
      <c r="H91"/>
    </row>
    <row r="92" spans="1:8">
      <c r="B92" s="1"/>
      <c r="C92" s="1"/>
      <c r="D92" s="1"/>
      <c r="E92" s="1"/>
      <c r="F92" s="7"/>
      <c r="G92" s="8"/>
      <c r="H92"/>
    </row>
    <row r="93" spans="1:8">
      <c r="B93" s="1"/>
      <c r="C93" s="1"/>
      <c r="D93" s="1"/>
      <c r="E93" s="1"/>
      <c r="F93" s="7"/>
      <c r="G93" s="8"/>
      <c r="H93"/>
    </row>
    <row r="94" spans="1:8" ht="21">
      <c r="A94" s="119" t="str">
        <f>IF($A$16=0,"",IF(COUNTIFS($A$17:$A$26,B94)=1,1,"nvt"))</f>
        <v/>
      </c>
      <c r="B94" s="129" t="str">
        <f>B20</f>
        <v>Vast uurtarief eigen arbeid - € 50</v>
      </c>
      <c r="C94" s="37"/>
      <c r="D94" s="1"/>
      <c r="E94" s="1"/>
      <c r="F94" s="7"/>
      <c r="G94" s="8"/>
      <c r="H94"/>
    </row>
    <row r="95" spans="1:8" ht="15">
      <c r="B95" s="249" t="e">
        <f>IF(A94=1,VLOOKUP(B94,Alle_Kostensoorten[],2,FALSE),VLOOKUP(A94,Alle_Kostensoorten[],2,FALSE))</f>
        <v>#N/A</v>
      </c>
      <c r="C95" s="249"/>
      <c r="D95" s="249"/>
      <c r="E95" s="249"/>
      <c r="F95" s="249"/>
      <c r="G95" s="249"/>
      <c r="H95"/>
    </row>
    <row r="96" spans="1:8" ht="9.75" customHeight="1">
      <c r="B96" s="1"/>
      <c r="C96" s="1"/>
      <c r="D96" s="1"/>
      <c r="E96" s="1"/>
      <c r="F96" s="7"/>
      <c r="G96" s="8"/>
      <c r="H96"/>
    </row>
    <row r="97" spans="1:9" ht="16.5" thickBot="1">
      <c r="B97" s="56" t="s">
        <v>58</v>
      </c>
      <c r="C97" s="200" t="s">
        <v>95</v>
      </c>
      <c r="D97" s="200" t="s">
        <v>100</v>
      </c>
      <c r="E97" s="57" t="s">
        <v>81</v>
      </c>
      <c r="F97" s="1"/>
      <c r="G97" s="7"/>
      <c r="H97" s="8"/>
    </row>
    <row r="98" spans="1:9" ht="15.75" customHeight="1" thickTop="1">
      <c r="B98" s="224"/>
      <c r="C98" s="186"/>
      <c r="D98" s="164"/>
      <c r="E98" s="130">
        <f>IF($A$94=1,$D98*50,0)</f>
        <v>0</v>
      </c>
      <c r="F98" s="1"/>
      <c r="G98" s="7"/>
      <c r="H98" s="8"/>
    </row>
    <row r="99" spans="1:9" ht="15.75" customHeight="1">
      <c r="B99" s="225"/>
      <c r="C99" s="186"/>
      <c r="D99" s="164"/>
      <c r="E99" s="131">
        <f t="shared" ref="E99:E107" si="4">IF($A$94=1,$D99*50,0)</f>
        <v>0</v>
      </c>
      <c r="F99" s="1"/>
      <c r="G99" s="7"/>
      <c r="H99" s="8"/>
    </row>
    <row r="100" spans="1:9" ht="15.75" customHeight="1">
      <c r="B100" s="225"/>
      <c r="C100" s="186"/>
      <c r="D100" s="164"/>
      <c r="E100" s="131">
        <f t="shared" si="4"/>
        <v>0</v>
      </c>
      <c r="F100" s="1"/>
      <c r="G100" s="7"/>
      <c r="H100" s="8"/>
    </row>
    <row r="101" spans="1:9" ht="15.75" customHeight="1">
      <c r="B101" s="225"/>
      <c r="C101" s="186"/>
      <c r="D101" s="164"/>
      <c r="E101" s="131">
        <f t="shared" si="4"/>
        <v>0</v>
      </c>
      <c r="F101" s="1"/>
      <c r="G101" s="7"/>
      <c r="H101" s="8"/>
    </row>
    <row r="102" spans="1:9" ht="15.75" customHeight="1">
      <c r="B102" s="225"/>
      <c r="C102" s="186"/>
      <c r="D102" s="164"/>
      <c r="E102" s="131">
        <f t="shared" si="4"/>
        <v>0</v>
      </c>
      <c r="F102" s="1"/>
      <c r="G102" s="7"/>
      <c r="H102" s="8"/>
    </row>
    <row r="103" spans="1:9" ht="15.75" customHeight="1">
      <c r="B103" s="225"/>
      <c r="C103" s="186"/>
      <c r="D103" s="164"/>
      <c r="E103" s="131">
        <f t="shared" si="4"/>
        <v>0</v>
      </c>
      <c r="F103" s="1"/>
      <c r="G103" s="7"/>
      <c r="H103" s="8"/>
    </row>
    <row r="104" spans="1:9" ht="15.75" customHeight="1">
      <c r="B104" s="225"/>
      <c r="C104" s="186"/>
      <c r="D104" s="164"/>
      <c r="E104" s="131">
        <f t="shared" si="4"/>
        <v>0</v>
      </c>
      <c r="F104" s="1"/>
      <c r="G104" s="7"/>
      <c r="H104" s="8"/>
    </row>
    <row r="105" spans="1:9" ht="15.75" customHeight="1">
      <c r="B105" s="225"/>
      <c r="C105" s="186"/>
      <c r="D105" s="164"/>
      <c r="E105" s="131">
        <f t="shared" si="4"/>
        <v>0</v>
      </c>
      <c r="F105" s="1"/>
      <c r="G105" s="7"/>
      <c r="H105" s="8"/>
    </row>
    <row r="106" spans="1:9" ht="15.75" customHeight="1">
      <c r="B106" s="225"/>
      <c r="C106" s="186"/>
      <c r="D106" s="164"/>
      <c r="E106" s="131">
        <f t="shared" si="4"/>
        <v>0</v>
      </c>
      <c r="F106" s="1"/>
      <c r="G106" s="7"/>
      <c r="H106" s="8"/>
    </row>
    <row r="107" spans="1:9" ht="15.75" customHeight="1" thickBot="1">
      <c r="B107" s="225"/>
      <c r="C107" s="186"/>
      <c r="D107" s="164"/>
      <c r="E107" s="131">
        <f t="shared" si="4"/>
        <v>0</v>
      </c>
      <c r="F107" s="1"/>
      <c r="G107" s="7"/>
      <c r="H107" s="8"/>
    </row>
    <row r="108" spans="1:9" ht="16.5" thickTop="1">
      <c r="B108" s="58" t="s">
        <v>92</v>
      </c>
      <c r="C108" s="58"/>
      <c r="D108" s="58"/>
      <c r="E108" s="137">
        <f>SUM(E98:E107)</f>
        <v>0</v>
      </c>
      <c r="F108" s="1"/>
      <c r="G108" s="1"/>
      <c r="H108" s="7"/>
      <c r="I108" s="8"/>
    </row>
    <row r="109" spans="1:9">
      <c r="B109" s="1"/>
      <c r="C109" s="1"/>
      <c r="D109" s="1"/>
      <c r="E109" s="1"/>
      <c r="F109" s="7"/>
      <c r="G109" s="8"/>
      <c r="H109"/>
    </row>
    <row r="110" spans="1:9">
      <c r="B110" s="1"/>
      <c r="C110" s="1"/>
      <c r="D110" s="1"/>
      <c r="E110" s="1"/>
      <c r="F110" s="7"/>
      <c r="G110" s="8"/>
      <c r="H110"/>
    </row>
    <row r="111" spans="1:9" ht="21">
      <c r="A111" s="119" t="str">
        <f>IF($A$16=0,"",IF(COUNTIFS($A$17:$A$26,B111)=1,1,"nvt"))</f>
        <v/>
      </c>
      <c r="B111" s="216" t="str">
        <f>B21</f>
        <v>Vast uurtarief eigen arbeid - € 43</v>
      </c>
      <c r="C111" s="37"/>
      <c r="D111" s="1"/>
      <c r="E111" s="1"/>
      <c r="F111" s="7"/>
      <c r="G111" s="8"/>
      <c r="H111"/>
    </row>
    <row r="112" spans="1:9" ht="15">
      <c r="B112" s="249" t="e">
        <f>IF(A111=1,VLOOKUP(B111,Alle_Kostensoorten[],2,FALSE),VLOOKUP(A111,Alle_Kostensoorten[],2,FALSE))</f>
        <v>#N/A</v>
      </c>
      <c r="C112" s="249"/>
      <c r="D112" s="249"/>
      <c r="E112" s="249"/>
      <c r="F112" s="249"/>
      <c r="G112" s="249"/>
      <c r="H112"/>
    </row>
    <row r="113" spans="1:9" ht="9.75" customHeight="1">
      <c r="B113" s="1"/>
      <c r="C113" s="1"/>
      <c r="D113" s="1"/>
      <c r="E113" s="1"/>
      <c r="F113" s="7"/>
      <c r="G113" s="8"/>
      <c r="H113"/>
    </row>
    <row r="114" spans="1:9" ht="16.5" thickBot="1">
      <c r="B114" s="56" t="s">
        <v>58</v>
      </c>
      <c r="C114" s="200" t="s">
        <v>95</v>
      </c>
      <c r="D114" s="200" t="s">
        <v>100</v>
      </c>
      <c r="E114" s="57" t="s">
        <v>81</v>
      </c>
      <c r="F114" s="1"/>
      <c r="G114" s="7"/>
      <c r="H114" s="8"/>
    </row>
    <row r="115" spans="1:9" ht="15.75" customHeight="1" thickTop="1">
      <c r="B115" s="224"/>
      <c r="C115" s="186"/>
      <c r="D115" s="164"/>
      <c r="E115" s="130">
        <f>IF($A$111=1,$D115*43,0)</f>
        <v>0</v>
      </c>
      <c r="F115" s="1"/>
      <c r="G115" s="7"/>
      <c r="H115" s="8"/>
    </row>
    <row r="116" spans="1:9" ht="15.75" customHeight="1">
      <c r="B116" s="225"/>
      <c r="C116" s="186"/>
      <c r="D116" s="164"/>
      <c r="E116" s="131">
        <f t="shared" ref="E116:E124" si="5">IF($A$111=1,$D116*43,0)</f>
        <v>0</v>
      </c>
      <c r="F116" s="1"/>
      <c r="G116" s="7"/>
      <c r="H116" s="8"/>
    </row>
    <row r="117" spans="1:9" ht="15.75" customHeight="1">
      <c r="B117" s="225"/>
      <c r="C117" s="186"/>
      <c r="D117" s="164"/>
      <c r="E117" s="131">
        <f t="shared" si="5"/>
        <v>0</v>
      </c>
      <c r="F117" s="1"/>
      <c r="G117" s="7"/>
      <c r="H117" s="8"/>
    </row>
    <row r="118" spans="1:9" ht="15.75" customHeight="1">
      <c r="B118" s="225"/>
      <c r="C118" s="186"/>
      <c r="D118" s="164"/>
      <c r="E118" s="131">
        <f t="shared" si="5"/>
        <v>0</v>
      </c>
      <c r="F118" s="1"/>
      <c r="G118" s="7"/>
      <c r="H118" s="8"/>
    </row>
    <row r="119" spans="1:9" ht="15.75" customHeight="1">
      <c r="B119" s="225"/>
      <c r="C119" s="186"/>
      <c r="D119" s="164"/>
      <c r="E119" s="131">
        <f t="shared" si="5"/>
        <v>0</v>
      </c>
      <c r="F119" s="1"/>
      <c r="G119" s="7"/>
      <c r="H119" s="8"/>
    </row>
    <row r="120" spans="1:9" ht="15.75" customHeight="1">
      <c r="B120" s="225"/>
      <c r="C120" s="186"/>
      <c r="D120" s="164"/>
      <c r="E120" s="131">
        <f t="shared" si="5"/>
        <v>0</v>
      </c>
      <c r="F120" s="1"/>
      <c r="G120" s="7"/>
      <c r="H120" s="8"/>
    </row>
    <row r="121" spans="1:9" ht="15.75" customHeight="1">
      <c r="B121" s="225"/>
      <c r="C121" s="186"/>
      <c r="D121" s="164"/>
      <c r="E121" s="131">
        <f t="shared" si="5"/>
        <v>0</v>
      </c>
      <c r="F121" s="1"/>
      <c r="G121" s="7"/>
      <c r="H121" s="8"/>
    </row>
    <row r="122" spans="1:9" ht="15.75" customHeight="1">
      <c r="B122" s="225"/>
      <c r="C122" s="186"/>
      <c r="D122" s="164"/>
      <c r="E122" s="131">
        <f t="shared" si="5"/>
        <v>0</v>
      </c>
      <c r="F122" s="1"/>
      <c r="G122" s="7"/>
      <c r="H122" s="8"/>
    </row>
    <row r="123" spans="1:9" ht="15.75" customHeight="1">
      <c r="B123" s="225"/>
      <c r="C123" s="186"/>
      <c r="D123" s="164"/>
      <c r="E123" s="131">
        <f t="shared" si="5"/>
        <v>0</v>
      </c>
      <c r="F123" s="1"/>
      <c r="G123" s="7"/>
      <c r="H123" s="8"/>
    </row>
    <row r="124" spans="1:9" ht="15.75" customHeight="1" thickBot="1">
      <c r="B124" s="225"/>
      <c r="C124" s="186"/>
      <c r="D124" s="164"/>
      <c r="E124" s="131">
        <f t="shared" si="5"/>
        <v>0</v>
      </c>
      <c r="F124" s="1"/>
      <c r="G124" s="7"/>
      <c r="H124" s="8"/>
    </row>
    <row r="125" spans="1:9" ht="16.5" thickTop="1">
      <c r="B125" s="58" t="s">
        <v>92</v>
      </c>
      <c r="C125" s="58"/>
      <c r="D125" s="58"/>
      <c r="E125" s="137">
        <f>SUM(E115:E124)</f>
        <v>0</v>
      </c>
      <c r="F125" s="1"/>
      <c r="G125" s="1"/>
      <c r="H125" s="7"/>
      <c r="I125" s="8"/>
    </row>
    <row r="126" spans="1:9">
      <c r="B126" s="1"/>
      <c r="C126" s="1"/>
      <c r="D126" s="1"/>
      <c r="E126" s="1"/>
      <c r="F126" s="7"/>
      <c r="G126" s="8"/>
      <c r="H126"/>
    </row>
    <row r="127" spans="1:9">
      <c r="B127" s="1"/>
      <c r="C127" s="1"/>
      <c r="D127" s="1"/>
      <c r="E127" s="1"/>
      <c r="F127" s="7"/>
      <c r="G127" s="8"/>
      <c r="H127"/>
    </row>
    <row r="128" spans="1:9" ht="21">
      <c r="A128" s="119" t="str">
        <f>IF($A$16=0,"",IF(COUNTIFS($A$17:$A$26,B128)=1,1,"nvt"))</f>
        <v/>
      </c>
      <c r="B128" s="129" t="str">
        <f>B22</f>
        <v>IKS voor kennisinstellingen</v>
      </c>
      <c r="C128" s="37"/>
      <c r="D128" s="12"/>
      <c r="E128" s="12"/>
      <c r="F128" s="9"/>
      <c r="G128"/>
      <c r="H128"/>
    </row>
    <row r="129" spans="1:9" ht="18" customHeight="1">
      <c r="B129" s="249" t="e">
        <f>IF(A128=1,VLOOKUP(B128,Alle_Kostensoorten[],2,FALSE),VLOOKUP(A128,Alle_Kostensoorten[],2,FALSE))</f>
        <v>#N/A</v>
      </c>
      <c r="C129" s="249"/>
      <c r="D129" s="249"/>
      <c r="E129" s="249"/>
      <c r="F129" s="249"/>
      <c r="G129" s="249"/>
      <c r="H129" s="249"/>
      <c r="I129" s="249"/>
    </row>
    <row r="130" spans="1:9" ht="9.75" customHeight="1">
      <c r="B130" s="3"/>
      <c r="C130" s="4"/>
      <c r="D130" s="12"/>
      <c r="E130" s="12"/>
      <c r="F130" s="9"/>
      <c r="G130"/>
      <c r="H130"/>
    </row>
    <row r="131" spans="1:9" ht="16.5" customHeight="1" thickBot="1">
      <c r="B131" s="199" t="s">
        <v>58</v>
      </c>
      <c r="C131" s="200" t="s">
        <v>101</v>
      </c>
      <c r="D131" s="200" t="s">
        <v>102</v>
      </c>
      <c r="E131" s="201" t="s">
        <v>81</v>
      </c>
      <c r="F131" s="201" t="s">
        <v>103</v>
      </c>
      <c r="G131" s="202"/>
      <c r="H131" s="202"/>
      <c r="I131" s="202"/>
    </row>
    <row r="132" spans="1:9" ht="15.75" customHeight="1" thickTop="1">
      <c r="B132" s="185"/>
      <c r="C132" s="186"/>
      <c r="D132" s="187"/>
      <c r="E132" s="159">
        <f t="shared" ref="E132:E140" si="6">IF($A$128=1,$D132,0)</f>
        <v>0</v>
      </c>
      <c r="F132" s="186"/>
      <c r="G132" s="188"/>
      <c r="H132" s="188"/>
      <c r="I132" s="188"/>
    </row>
    <row r="133" spans="1:9" ht="15.75" customHeight="1">
      <c r="B133" s="161"/>
      <c r="C133" s="86"/>
      <c r="D133" s="187"/>
      <c r="E133" s="160">
        <f t="shared" si="6"/>
        <v>0</v>
      </c>
      <c r="F133" s="169"/>
      <c r="G133" s="170"/>
      <c r="H133" s="170"/>
      <c r="I133" s="170"/>
    </row>
    <row r="134" spans="1:9" ht="15.75" customHeight="1">
      <c r="B134" s="161"/>
      <c r="C134" s="86"/>
      <c r="D134" s="187"/>
      <c r="E134" s="160">
        <f t="shared" si="6"/>
        <v>0</v>
      </c>
      <c r="F134" s="169"/>
      <c r="G134" s="170"/>
      <c r="H134" s="170"/>
      <c r="I134" s="170"/>
    </row>
    <row r="135" spans="1:9" ht="15.75" customHeight="1">
      <c r="B135" s="161"/>
      <c r="C135" s="86"/>
      <c r="D135" s="187"/>
      <c r="E135" s="160">
        <f t="shared" si="6"/>
        <v>0</v>
      </c>
      <c r="F135" s="169"/>
      <c r="G135" s="170"/>
      <c r="H135" s="170"/>
      <c r="I135" s="170"/>
    </row>
    <row r="136" spans="1:9" ht="15.75" customHeight="1">
      <c r="B136" s="161"/>
      <c r="C136" s="86"/>
      <c r="D136" s="187"/>
      <c r="E136" s="160">
        <f t="shared" si="6"/>
        <v>0</v>
      </c>
      <c r="F136" s="169"/>
      <c r="G136" s="170"/>
      <c r="H136" s="170"/>
      <c r="I136" s="170"/>
    </row>
    <row r="137" spans="1:9" ht="15.75" customHeight="1">
      <c r="B137" s="161"/>
      <c r="C137" s="86"/>
      <c r="D137" s="166"/>
      <c r="E137" s="160">
        <f t="shared" si="6"/>
        <v>0</v>
      </c>
      <c r="F137" s="169"/>
      <c r="G137" s="170"/>
      <c r="H137" s="170"/>
      <c r="I137" s="170"/>
    </row>
    <row r="138" spans="1:9" ht="15.75" customHeight="1">
      <c r="B138" s="161"/>
      <c r="C138" s="86"/>
      <c r="D138" s="166"/>
      <c r="E138" s="160">
        <f t="shared" si="6"/>
        <v>0</v>
      </c>
      <c r="F138" s="169"/>
      <c r="G138" s="170"/>
      <c r="H138" s="170"/>
      <c r="I138" s="170"/>
    </row>
    <row r="139" spans="1:9" ht="15.75" customHeight="1">
      <c r="B139" s="161"/>
      <c r="C139" s="86"/>
      <c r="D139" s="166"/>
      <c r="E139" s="160">
        <f t="shared" si="6"/>
        <v>0</v>
      </c>
      <c r="F139" s="169"/>
      <c r="G139" s="170"/>
      <c r="H139" s="170"/>
      <c r="I139" s="170"/>
    </row>
    <row r="140" spans="1:9" ht="15.75" customHeight="1" thickBot="1">
      <c r="B140" s="75"/>
      <c r="C140" s="74"/>
      <c r="D140" s="76"/>
      <c r="E140" s="131">
        <f t="shared" si="6"/>
        <v>0</v>
      </c>
      <c r="F140" s="77"/>
      <c r="G140" s="78"/>
      <c r="H140" s="78"/>
      <c r="I140" s="78"/>
    </row>
    <row r="141" spans="1:9" ht="16.5" thickTop="1">
      <c r="B141" s="58" t="s">
        <v>92</v>
      </c>
      <c r="C141" s="58"/>
      <c r="D141" s="58"/>
      <c r="E141" s="137">
        <f>SUM(E132:E140)</f>
        <v>0</v>
      </c>
      <c r="F141" s="176"/>
      <c r="G141" s="176"/>
      <c r="H141" s="176"/>
      <c r="I141" s="176"/>
    </row>
    <row r="142" spans="1:9">
      <c r="B142" s="6"/>
      <c r="C142" s="6"/>
      <c r="D142" s="6"/>
      <c r="E142" s="16"/>
      <c r="F142" s="16"/>
      <c r="G142" s="10"/>
      <c r="H142"/>
    </row>
    <row r="143" spans="1:9">
      <c r="B143" s="1"/>
      <c r="C143" s="1"/>
      <c r="D143" s="1"/>
      <c r="E143" s="1"/>
      <c r="F143" s="9"/>
      <c r="G143" s="10"/>
      <c r="H143"/>
    </row>
    <row r="144" spans="1:9" ht="21">
      <c r="A144" s="119" t="str">
        <f>IF($A$16=0,"",IF(COUNTIFS($A$17:$A$26,B144)=1,1,"nvt"))</f>
        <v/>
      </c>
      <c r="B144" s="129" t="str">
        <f>B23</f>
        <v>Bijdragen in natura</v>
      </c>
      <c r="C144" s="37"/>
      <c r="D144" s="1"/>
      <c r="E144" s="1"/>
      <c r="F144" s="9"/>
      <c r="G144" s="10"/>
      <c r="H144"/>
    </row>
    <row r="145" spans="2:9" ht="18" customHeight="1">
      <c r="B145" s="249" t="e">
        <f>IF(A144=1,VLOOKUP(B144,Alle_Kostensoorten[],2,FALSE),VLOOKUP(A144,Alle_Kostensoorten[],2,FALSE))</f>
        <v>#N/A</v>
      </c>
      <c r="C145" s="249"/>
      <c r="D145" s="249"/>
      <c r="E145" s="249"/>
      <c r="F145" s="249"/>
      <c r="G145" s="249"/>
      <c r="H145" s="249"/>
      <c r="I145" s="249"/>
    </row>
    <row r="146" spans="2:9" ht="9.75" customHeight="1">
      <c r="B146" s="3"/>
      <c r="C146" s="1"/>
      <c r="D146" s="1"/>
      <c r="E146" s="1"/>
      <c r="F146" s="9"/>
      <c r="G146" s="10"/>
      <c r="H146"/>
    </row>
    <row r="147" spans="2:9" ht="16.5" customHeight="1" thickBot="1">
      <c r="B147" s="195" t="s">
        <v>58</v>
      </c>
      <c r="C147" s="197" t="s">
        <v>101</v>
      </c>
      <c r="D147" s="196" t="s">
        <v>102</v>
      </c>
      <c r="E147" s="197" t="s">
        <v>81</v>
      </c>
      <c r="F147" s="196" t="s">
        <v>3</v>
      </c>
      <c r="G147" s="198"/>
      <c r="H147" s="198"/>
      <c r="I147" s="198"/>
    </row>
    <row r="148" spans="2:9" ht="15.75" customHeight="1" thickTop="1">
      <c r="B148" s="185"/>
      <c r="C148" s="186"/>
      <c r="D148" s="187"/>
      <c r="E148" s="159">
        <f>IF($A$144=1,$D148,0)</f>
        <v>0</v>
      </c>
      <c r="F148" s="190"/>
      <c r="G148" s="191"/>
      <c r="H148" s="191"/>
      <c r="I148" s="191"/>
    </row>
    <row r="149" spans="2:9" ht="15.75" customHeight="1">
      <c r="B149" s="161"/>
      <c r="C149" s="86"/>
      <c r="D149" s="166"/>
      <c r="E149" s="159">
        <f t="shared" ref="E149:E164" si="7">IF($A$144=1,$D149,0)</f>
        <v>0</v>
      </c>
      <c r="F149" s="167"/>
      <c r="G149" s="168"/>
      <c r="H149" s="168"/>
      <c r="I149" s="168"/>
    </row>
    <row r="150" spans="2:9" ht="15.75" customHeight="1">
      <c r="B150" s="161"/>
      <c r="C150" s="86"/>
      <c r="D150" s="166"/>
      <c r="E150" s="159">
        <f t="shared" si="7"/>
        <v>0</v>
      </c>
      <c r="F150" s="167"/>
      <c r="G150" s="168"/>
      <c r="H150" s="168"/>
      <c r="I150" s="168"/>
    </row>
    <row r="151" spans="2:9" ht="15.75" customHeight="1">
      <c r="B151" s="161"/>
      <c r="C151" s="86"/>
      <c r="D151" s="166"/>
      <c r="E151" s="159">
        <f t="shared" si="7"/>
        <v>0</v>
      </c>
      <c r="F151" s="167"/>
      <c r="G151" s="168"/>
      <c r="H151" s="168"/>
      <c r="I151" s="168"/>
    </row>
    <row r="152" spans="2:9" ht="15.75" customHeight="1">
      <c r="B152" s="161"/>
      <c r="C152" s="86"/>
      <c r="D152" s="166"/>
      <c r="E152" s="159">
        <f t="shared" si="7"/>
        <v>0</v>
      </c>
      <c r="F152" s="167"/>
      <c r="G152" s="168"/>
      <c r="H152" s="168"/>
      <c r="I152" s="168"/>
    </row>
    <row r="153" spans="2:9" ht="15.75" customHeight="1">
      <c r="B153" s="161"/>
      <c r="C153" s="86"/>
      <c r="D153" s="166"/>
      <c r="E153" s="159">
        <f t="shared" si="7"/>
        <v>0</v>
      </c>
      <c r="F153" s="167"/>
      <c r="G153" s="168"/>
      <c r="H153" s="168"/>
      <c r="I153" s="168"/>
    </row>
    <row r="154" spans="2:9" ht="15.75" customHeight="1">
      <c r="B154" s="161"/>
      <c r="C154" s="86"/>
      <c r="D154" s="166"/>
      <c r="E154" s="159">
        <f t="shared" si="7"/>
        <v>0</v>
      </c>
      <c r="F154" s="167"/>
      <c r="G154" s="168"/>
      <c r="H154" s="168"/>
      <c r="I154" s="168"/>
    </row>
    <row r="155" spans="2:9" ht="15.75" customHeight="1">
      <c r="B155" s="161"/>
      <c r="C155" s="86"/>
      <c r="D155" s="166"/>
      <c r="E155" s="159">
        <f t="shared" si="7"/>
        <v>0</v>
      </c>
      <c r="F155" s="167"/>
      <c r="G155" s="168"/>
      <c r="H155" s="168"/>
      <c r="I155" s="168"/>
    </row>
    <row r="156" spans="2:9" ht="15.75" customHeight="1">
      <c r="B156" s="161"/>
      <c r="C156" s="86"/>
      <c r="D156" s="166"/>
      <c r="E156" s="159">
        <f t="shared" si="7"/>
        <v>0</v>
      </c>
      <c r="F156" s="167"/>
      <c r="G156" s="168"/>
      <c r="H156" s="168"/>
      <c r="I156" s="168"/>
    </row>
    <row r="157" spans="2:9" ht="15.75" customHeight="1">
      <c r="B157" s="161"/>
      <c r="C157" s="86"/>
      <c r="D157" s="166"/>
      <c r="E157" s="159">
        <f t="shared" si="7"/>
        <v>0</v>
      </c>
      <c r="F157" s="167"/>
      <c r="G157" s="168"/>
      <c r="H157" s="168"/>
      <c r="I157" s="168"/>
    </row>
    <row r="158" spans="2:9" ht="15.75" customHeight="1">
      <c r="B158" s="161"/>
      <c r="C158" s="86"/>
      <c r="D158" s="166"/>
      <c r="E158" s="159">
        <f t="shared" si="7"/>
        <v>0</v>
      </c>
      <c r="F158" s="167"/>
      <c r="G158" s="168"/>
      <c r="H158" s="168"/>
      <c r="I158" s="168"/>
    </row>
    <row r="159" spans="2:9" ht="15.75" customHeight="1">
      <c r="B159" s="161"/>
      <c r="C159" s="86"/>
      <c r="D159" s="166"/>
      <c r="E159" s="159">
        <f t="shared" si="7"/>
        <v>0</v>
      </c>
      <c r="F159" s="167"/>
      <c r="G159" s="168"/>
      <c r="H159" s="168"/>
      <c r="I159" s="168"/>
    </row>
    <row r="160" spans="2:9" ht="15.75" customHeight="1">
      <c r="B160" s="161"/>
      <c r="C160" s="86"/>
      <c r="D160" s="166"/>
      <c r="E160" s="159">
        <f t="shared" si="7"/>
        <v>0</v>
      </c>
      <c r="F160" s="167"/>
      <c r="G160" s="168"/>
      <c r="H160" s="168"/>
      <c r="I160" s="168"/>
    </row>
    <row r="161" spans="1:9" ht="15.75" customHeight="1">
      <c r="B161" s="161"/>
      <c r="C161" s="86"/>
      <c r="D161" s="166"/>
      <c r="E161" s="159">
        <f t="shared" si="7"/>
        <v>0</v>
      </c>
      <c r="F161" s="167"/>
      <c r="G161" s="168"/>
      <c r="H161" s="168"/>
      <c r="I161" s="168"/>
    </row>
    <row r="162" spans="1:9" ht="15.75" customHeight="1">
      <c r="B162" s="161"/>
      <c r="C162" s="86"/>
      <c r="D162" s="166"/>
      <c r="E162" s="159">
        <f t="shared" si="7"/>
        <v>0</v>
      </c>
      <c r="F162" s="167"/>
      <c r="G162" s="168"/>
      <c r="H162" s="168"/>
      <c r="I162" s="168"/>
    </row>
    <row r="163" spans="1:9" ht="15.75" customHeight="1">
      <c r="B163" s="161"/>
      <c r="C163" s="86"/>
      <c r="D163" s="166"/>
      <c r="E163" s="159">
        <f t="shared" si="7"/>
        <v>0</v>
      </c>
      <c r="F163" s="167"/>
      <c r="G163" s="168"/>
      <c r="H163" s="168"/>
      <c r="I163" s="168"/>
    </row>
    <row r="164" spans="1:9" ht="15.75" customHeight="1" thickBot="1">
      <c r="B164" s="75"/>
      <c r="C164" s="74"/>
      <c r="D164" s="76"/>
      <c r="E164" s="159">
        <f t="shared" si="7"/>
        <v>0</v>
      </c>
      <c r="F164" s="111"/>
      <c r="G164" s="112"/>
      <c r="H164" s="112"/>
      <c r="I164" s="112"/>
    </row>
    <row r="165" spans="1:9" ht="16.350000000000001" customHeight="1" thickTop="1">
      <c r="B165" s="58" t="s">
        <v>92</v>
      </c>
      <c r="C165" s="58"/>
      <c r="D165" s="58"/>
      <c r="E165" s="137">
        <f>SUM(E148:E164)</f>
        <v>0</v>
      </c>
      <c r="F165" s="176"/>
      <c r="G165" s="176"/>
      <c r="H165" s="176"/>
      <c r="I165" s="176"/>
    </row>
    <row r="166" spans="1:9" ht="16.350000000000001" customHeight="1">
      <c r="B166" s="1"/>
      <c r="C166" s="4"/>
      <c r="D166" s="7"/>
      <c r="E166" s="7"/>
      <c r="F166" s="11"/>
      <c r="G166"/>
      <c r="H166"/>
    </row>
    <row r="167" spans="1:9">
      <c r="B167" s="1"/>
      <c r="C167" s="1"/>
      <c r="D167" s="4"/>
      <c r="E167" s="13"/>
      <c r="F167" s="13"/>
      <c r="G167" s="9"/>
      <c r="H167"/>
    </row>
    <row r="168" spans="1:9" ht="21">
      <c r="A168" s="119" t="str">
        <f>IF($A$16=0,"",IF(COUNTIFS($A$17:$A$26,B168)=1,1,"nvt"))</f>
        <v/>
      </c>
      <c r="B168" s="37" t="str">
        <f>B24</f>
        <v>Afschrijvingskosten</v>
      </c>
      <c r="C168" s="37"/>
      <c r="D168" s="1"/>
      <c r="E168" s="1"/>
      <c r="F168" s="9"/>
      <c r="G168" s="8"/>
      <c r="H168"/>
    </row>
    <row r="169" spans="1:9" ht="15" customHeight="1">
      <c r="B169" s="249" t="e">
        <f>IF(A168=1,VLOOKUP(B168,Alle_Kostensoorten[],2,FALSE),VLOOKUP(A168,Alle_Kostensoorten[],2,FALSE))</f>
        <v>#N/A</v>
      </c>
      <c r="C169" s="249"/>
      <c r="D169" s="249"/>
      <c r="E169" s="249"/>
      <c r="F169" s="249"/>
      <c r="G169" s="249"/>
      <c r="H169" s="249"/>
      <c r="I169" s="249"/>
    </row>
    <row r="170" spans="1:9" ht="9.75" customHeight="1">
      <c r="B170" s="3"/>
      <c r="C170" s="1"/>
      <c r="D170" s="1"/>
      <c r="E170" s="1"/>
      <c r="F170" s="9"/>
      <c r="G170" s="8"/>
      <c r="H170"/>
    </row>
    <row r="171" spans="1:9" ht="48.75" customHeight="1" thickBot="1">
      <c r="B171" s="195" t="s">
        <v>58</v>
      </c>
      <c r="C171" s="196" t="s">
        <v>104</v>
      </c>
      <c r="D171" s="196" t="s">
        <v>105</v>
      </c>
      <c r="E171" s="196" t="s">
        <v>106</v>
      </c>
      <c r="F171" s="196" t="s">
        <v>107</v>
      </c>
      <c r="G171" s="196" t="s">
        <v>108</v>
      </c>
      <c r="H171" s="196" t="s">
        <v>109</v>
      </c>
      <c r="I171" s="196" t="s">
        <v>81</v>
      </c>
    </row>
    <row r="172" spans="1:9" ht="15.75" customHeight="1" thickTop="1">
      <c r="B172" s="185"/>
      <c r="C172" s="192"/>
      <c r="D172" s="193"/>
      <c r="E172" s="193"/>
      <c r="F172" s="189"/>
      <c r="G172" s="189"/>
      <c r="H172" s="194"/>
      <c r="I172" s="159">
        <f>IFERROR(IF($A$168=1,(D172-E172)*(G172/F172)*H172,0),0)</f>
        <v>0</v>
      </c>
    </row>
    <row r="173" spans="1:9" ht="15.75" customHeight="1">
      <c r="B173" s="161"/>
      <c r="C173" s="162"/>
      <c r="D173" s="163"/>
      <c r="E173" s="163"/>
      <c r="F173" s="164"/>
      <c r="G173" s="164"/>
      <c r="H173" s="165"/>
      <c r="I173" s="160">
        <f t="shared" ref="I173:I179" si="8">IFERROR(IF($A$168=1,(D173-E173)*(G173/F173)*H173,0),0)</f>
        <v>0</v>
      </c>
    </row>
    <row r="174" spans="1:9" ht="15.75" customHeight="1">
      <c r="B174" s="161"/>
      <c r="C174" s="162"/>
      <c r="D174" s="163"/>
      <c r="E174" s="163"/>
      <c r="F174" s="164"/>
      <c r="G174" s="164"/>
      <c r="H174" s="165"/>
      <c r="I174" s="160">
        <f t="shared" si="8"/>
        <v>0</v>
      </c>
    </row>
    <row r="175" spans="1:9" ht="15.75" customHeight="1">
      <c r="B175" s="161"/>
      <c r="C175" s="162"/>
      <c r="D175" s="163"/>
      <c r="E175" s="163"/>
      <c r="F175" s="164"/>
      <c r="G175" s="164"/>
      <c r="H175" s="165"/>
      <c r="I175" s="160">
        <f t="shared" si="8"/>
        <v>0</v>
      </c>
    </row>
    <row r="176" spans="1:9" ht="15.75" customHeight="1">
      <c r="B176" s="161"/>
      <c r="C176" s="162"/>
      <c r="D176" s="163"/>
      <c r="E176" s="163"/>
      <c r="F176" s="164"/>
      <c r="G176" s="164"/>
      <c r="H176" s="165"/>
      <c r="I176" s="160">
        <f t="shared" si="8"/>
        <v>0</v>
      </c>
    </row>
    <row r="177" spans="1:9" ht="15.75" customHeight="1">
      <c r="B177" s="161"/>
      <c r="C177" s="162"/>
      <c r="D177" s="163"/>
      <c r="E177" s="163"/>
      <c r="F177" s="164"/>
      <c r="G177" s="164"/>
      <c r="H177" s="165"/>
      <c r="I177" s="160">
        <f t="shared" si="8"/>
        <v>0</v>
      </c>
    </row>
    <row r="178" spans="1:9" ht="15.75" customHeight="1">
      <c r="B178" s="161"/>
      <c r="C178" s="162"/>
      <c r="D178" s="163"/>
      <c r="E178" s="163"/>
      <c r="F178" s="164"/>
      <c r="G178" s="164"/>
      <c r="H178" s="165"/>
      <c r="I178" s="160">
        <f t="shared" si="8"/>
        <v>0</v>
      </c>
    </row>
    <row r="179" spans="1:9" ht="15.75" customHeight="1" thickBot="1">
      <c r="B179" s="75"/>
      <c r="C179" s="79"/>
      <c r="D179" s="80"/>
      <c r="E179" s="80"/>
      <c r="F179" s="117"/>
      <c r="G179" s="117"/>
      <c r="H179" s="109"/>
      <c r="I179" s="131">
        <f t="shared" si="8"/>
        <v>0</v>
      </c>
    </row>
    <row r="180" spans="1:9" ht="16.5" thickTop="1">
      <c r="B180" s="58" t="s">
        <v>92</v>
      </c>
      <c r="C180" s="58"/>
      <c r="D180" s="58"/>
      <c r="E180" s="58"/>
      <c r="F180" s="58"/>
      <c r="G180" s="58"/>
      <c r="H180" s="176"/>
      <c r="I180" s="137">
        <f>SUM(I172:I179)</f>
        <v>0</v>
      </c>
    </row>
    <row r="181" spans="1:9">
      <c r="B181" s="1"/>
      <c r="C181" s="1"/>
      <c r="D181" s="1"/>
      <c r="E181" s="1"/>
      <c r="F181" s="14"/>
      <c r="G181" s="14"/>
      <c r="H181" s="8"/>
    </row>
    <row r="182" spans="1:9">
      <c r="B182" s="3"/>
      <c r="C182" s="1"/>
      <c r="D182" s="1"/>
      <c r="E182" s="1"/>
      <c r="F182" s="9"/>
      <c r="G182" s="10"/>
      <c r="H182"/>
    </row>
    <row r="183" spans="1:9" ht="21">
      <c r="A183" s="119" t="str">
        <f>IF($A$16=0,"",IF(COUNTIFS($A$17:$A$26,B183)=1,1,"nvt"))</f>
        <v/>
      </c>
      <c r="B183" s="129" t="str">
        <f>B25</f>
        <v>Overige kosten</v>
      </c>
      <c r="C183" s="37"/>
      <c r="D183"/>
      <c r="E183"/>
      <c r="F183"/>
      <c r="G183"/>
      <c r="H183"/>
    </row>
    <row r="184" spans="1:9" ht="14.25" customHeight="1">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c r="B185" s="3"/>
      <c r="C185" s="4"/>
      <c r="D185"/>
      <c r="E185"/>
      <c r="F185"/>
      <c r="G185"/>
      <c r="H185"/>
    </row>
    <row r="186" spans="1:9" ht="16.5" thickBot="1">
      <c r="B186" s="158" t="s">
        <v>58</v>
      </c>
      <c r="C186" s="110" t="s">
        <v>101</v>
      </c>
      <c r="D186" s="110" t="s">
        <v>110</v>
      </c>
      <c r="E186" s="110" t="s">
        <v>111</v>
      </c>
      <c r="F186" s="157" t="s">
        <v>81</v>
      </c>
      <c r="G186" s="110" t="s">
        <v>3</v>
      </c>
      <c r="H186" s="198"/>
      <c r="I186" s="198"/>
    </row>
    <row r="187" spans="1:9" ht="15.75" customHeight="1" thickTop="1">
      <c r="B187" s="203"/>
      <c r="C187" s="186"/>
      <c r="D187" s="186"/>
      <c r="E187" s="189"/>
      <c r="F187" s="159">
        <f>IF($A$183=1,$E187*$D187,0)</f>
        <v>0</v>
      </c>
      <c r="G187" s="186"/>
      <c r="H187" s="191"/>
      <c r="I187" s="191"/>
    </row>
    <row r="188" spans="1:9" ht="15.75" customHeight="1">
      <c r="B188" s="173"/>
      <c r="C188" s="86"/>
      <c r="D188" s="186"/>
      <c r="E188" s="189"/>
      <c r="F188" s="160">
        <f t="shared" ref="F188:F202" si="9">IF($A$183=1,$E188*$D188,0)</f>
        <v>0</v>
      </c>
      <c r="G188" s="186"/>
      <c r="H188" s="168"/>
      <c r="I188" s="168"/>
    </row>
    <row r="189" spans="1:9" ht="15.75" customHeight="1">
      <c r="B189" s="173"/>
      <c r="C189" s="86"/>
      <c r="D189" s="186"/>
      <c r="E189" s="189"/>
      <c r="F189" s="160">
        <f t="shared" si="9"/>
        <v>0</v>
      </c>
      <c r="G189" s="186"/>
      <c r="H189" s="168"/>
      <c r="I189" s="168"/>
    </row>
    <row r="190" spans="1:9" ht="15.75" customHeight="1">
      <c r="B190" s="173"/>
      <c r="C190" s="86"/>
      <c r="D190" s="186"/>
      <c r="E190" s="189"/>
      <c r="F190" s="160">
        <f t="shared" si="9"/>
        <v>0</v>
      </c>
      <c r="G190" s="186"/>
      <c r="H190" s="168"/>
      <c r="I190" s="168"/>
    </row>
    <row r="191" spans="1:9" ht="15.75" customHeight="1">
      <c r="B191" s="173"/>
      <c r="C191" s="86"/>
      <c r="D191" s="186"/>
      <c r="E191" s="189"/>
      <c r="F191" s="160">
        <f t="shared" si="9"/>
        <v>0</v>
      </c>
      <c r="G191" s="186"/>
      <c r="H191" s="168"/>
      <c r="I191" s="168"/>
    </row>
    <row r="192" spans="1:9" ht="15.75" customHeight="1">
      <c r="B192" s="173"/>
      <c r="C192" s="86"/>
      <c r="D192" s="186"/>
      <c r="E192" s="189"/>
      <c r="F192" s="160">
        <f t="shared" si="9"/>
        <v>0</v>
      </c>
      <c r="G192" s="186"/>
      <c r="H192" s="168"/>
      <c r="I192" s="168"/>
    </row>
    <row r="193" spans="1:9" ht="15.75" customHeight="1">
      <c r="B193" s="173"/>
      <c r="C193" s="86"/>
      <c r="D193" s="86"/>
      <c r="E193" s="164"/>
      <c r="F193" s="160">
        <f t="shared" si="9"/>
        <v>0</v>
      </c>
      <c r="G193" s="86"/>
      <c r="H193" s="168"/>
      <c r="I193" s="168"/>
    </row>
    <row r="194" spans="1:9" ht="15.75" customHeight="1">
      <c r="B194" s="173"/>
      <c r="C194" s="86"/>
      <c r="D194" s="86"/>
      <c r="E194" s="164"/>
      <c r="F194" s="160">
        <f t="shared" si="9"/>
        <v>0</v>
      </c>
      <c r="G194" s="86"/>
      <c r="H194" s="168"/>
      <c r="I194" s="168"/>
    </row>
    <row r="195" spans="1:9" ht="15.75" customHeight="1">
      <c r="B195" s="173"/>
      <c r="C195" s="86"/>
      <c r="D195" s="86"/>
      <c r="E195" s="164"/>
      <c r="F195" s="160">
        <f t="shared" si="9"/>
        <v>0</v>
      </c>
      <c r="G195" s="86"/>
      <c r="H195" s="168"/>
      <c r="I195" s="168"/>
    </row>
    <row r="196" spans="1:9" ht="15.75" customHeight="1">
      <c r="B196" s="173"/>
      <c r="C196" s="86"/>
      <c r="D196" s="86"/>
      <c r="E196" s="164"/>
      <c r="F196" s="160">
        <f t="shared" si="9"/>
        <v>0</v>
      </c>
      <c r="G196" s="86"/>
      <c r="H196" s="168"/>
      <c r="I196" s="168"/>
    </row>
    <row r="197" spans="1:9" ht="15.75" customHeight="1">
      <c r="B197" s="173"/>
      <c r="C197" s="86"/>
      <c r="D197" s="86"/>
      <c r="E197" s="164"/>
      <c r="F197" s="160">
        <f t="shared" si="9"/>
        <v>0</v>
      </c>
      <c r="G197" s="86"/>
      <c r="H197" s="168"/>
      <c r="I197" s="168"/>
    </row>
    <row r="198" spans="1:9" ht="15.75" customHeight="1">
      <c r="B198" s="173"/>
      <c r="C198" s="86"/>
      <c r="D198" s="86"/>
      <c r="E198" s="164"/>
      <c r="F198" s="160">
        <f t="shared" si="9"/>
        <v>0</v>
      </c>
      <c r="G198" s="86"/>
      <c r="H198" s="168"/>
      <c r="I198" s="168"/>
    </row>
    <row r="199" spans="1:9" ht="15.75" customHeight="1">
      <c r="B199" s="173"/>
      <c r="C199" s="86"/>
      <c r="D199" s="86"/>
      <c r="E199" s="164"/>
      <c r="F199" s="160">
        <f t="shared" si="9"/>
        <v>0</v>
      </c>
      <c r="G199" s="86"/>
      <c r="H199" s="168"/>
      <c r="I199" s="168"/>
    </row>
    <row r="200" spans="1:9" ht="15.75" customHeight="1">
      <c r="B200" s="173"/>
      <c r="C200" s="86"/>
      <c r="D200" s="86"/>
      <c r="E200" s="164"/>
      <c r="F200" s="160">
        <f t="shared" si="9"/>
        <v>0</v>
      </c>
      <c r="G200" s="86"/>
      <c r="H200" s="168"/>
      <c r="I200" s="168"/>
    </row>
    <row r="201" spans="1:9" ht="15.75" customHeight="1">
      <c r="B201" s="173"/>
      <c r="C201" s="86"/>
      <c r="D201" s="86"/>
      <c r="E201" s="164"/>
      <c r="F201" s="160">
        <f t="shared" si="9"/>
        <v>0</v>
      </c>
      <c r="G201" s="86"/>
      <c r="H201" s="168"/>
      <c r="I201" s="168"/>
    </row>
    <row r="202" spans="1:9" ht="15.75" customHeight="1" thickBot="1">
      <c r="B202" s="73"/>
      <c r="C202" s="74"/>
      <c r="D202" s="74"/>
      <c r="E202" s="117"/>
      <c r="F202" s="131">
        <f t="shared" si="9"/>
        <v>0</v>
      </c>
      <c r="G202" s="74"/>
      <c r="H202" s="168"/>
      <c r="I202" s="168"/>
    </row>
    <row r="203" spans="1:9" ht="16.5" thickTop="1">
      <c r="B203" s="174" t="s">
        <v>92</v>
      </c>
      <c r="C203" s="174"/>
      <c r="D203" s="174"/>
      <c r="E203" s="175"/>
      <c r="F203" s="137">
        <f>SUM(F187:F202)</f>
        <v>0</v>
      </c>
      <c r="G203" s="174"/>
      <c r="H203" s="174"/>
      <c r="I203" s="174"/>
    </row>
    <row r="204" spans="1:9">
      <c r="B204" s="1"/>
      <c r="C204" s="1"/>
      <c r="D204" s="1"/>
      <c r="E204" s="1"/>
      <c r="F204" s="7"/>
      <c r="G204" s="8"/>
      <c r="H204"/>
    </row>
    <row r="205" spans="1:9">
      <c r="B205" s="1"/>
      <c r="C205" s="1"/>
      <c r="D205" s="1"/>
      <c r="E205" s="1"/>
      <c r="F205" s="7"/>
      <c r="G205" s="8"/>
      <c r="H205"/>
    </row>
    <row r="206" spans="1:9" ht="21">
      <c r="A206" s="119" t="str">
        <f>IF($A$16=0,"",IF(COUNTIFS($A$17:$A$26,B206)=1,1,"nvt"))</f>
        <v/>
      </c>
      <c r="B206" s="129" t="str">
        <f>B26</f>
        <v>Forfait 40% voor overige kosten</v>
      </c>
      <c r="C206" s="37"/>
      <c r="D206" s="37"/>
      <c r="E206" s="1"/>
      <c r="F206" s="7"/>
      <c r="G206" s="8"/>
      <c r="H206"/>
    </row>
    <row r="207" spans="1:9" ht="14.25" customHeight="1">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c r="B208" s="1"/>
      <c r="C208" s="1"/>
      <c r="D208" s="1"/>
      <c r="E208" s="1"/>
      <c r="F208" s="7"/>
      <c r="G208" s="8"/>
      <c r="H208"/>
    </row>
    <row r="209" spans="2:9" ht="16.5" thickBot="1">
      <c r="B209" s="158" t="s">
        <v>58</v>
      </c>
      <c r="C209" s="157" t="s">
        <v>81</v>
      </c>
      <c r="D209"/>
      <c r="E209"/>
      <c r="F209"/>
      <c r="G209"/>
      <c r="H209"/>
    </row>
    <row r="210" spans="2:9" ht="15.75" customHeight="1" thickTop="1">
      <c r="B210" s="226" t="str">
        <f>Hulpblad!V2</f>
        <v xml:space="preserve"> </v>
      </c>
      <c r="C210" s="159">
        <f>IF(AND($A$206=1,B210&lt;&gt;"",B210&lt;&gt;" "),(SUMIFS($G$59:$G$73,$B$59:$B$73,$B210)+SUMIFS($E$115:$E$124,$B$115:$B$124,$B210))*0.4,0)</f>
        <v>0</v>
      </c>
      <c r="D210"/>
      <c r="E210"/>
      <c r="F210"/>
      <c r="G210"/>
      <c r="H210"/>
    </row>
    <row r="211" spans="2:9" ht="15.75" customHeight="1">
      <c r="B211" s="227" t="str">
        <f>Hulpblad!V3</f>
        <v xml:space="preserve"> </v>
      </c>
      <c r="C211" s="160">
        <f t="shared" ref="C211:C219" si="10">IF(AND($A$206=1,B211&lt;&gt;"",B211&lt;&gt;" "),(SUMIFS($G$59:$G$73,$B$59:$B$73,$B211)+SUMIFS($E$115:$E$124,$B$115:$B$124,$B211))*0.4,0)</f>
        <v>0</v>
      </c>
      <c r="D211"/>
      <c r="E211"/>
      <c r="F211"/>
      <c r="G211"/>
      <c r="H211"/>
    </row>
    <row r="212" spans="2:9" ht="15.75" customHeight="1">
      <c r="B212" s="227" t="str">
        <f>Hulpblad!V4</f>
        <v xml:space="preserve"> </v>
      </c>
      <c r="C212" s="160">
        <f t="shared" si="10"/>
        <v>0</v>
      </c>
      <c r="D212"/>
      <c r="E212"/>
      <c r="F212"/>
      <c r="G212"/>
      <c r="H212"/>
    </row>
    <row r="213" spans="2:9" ht="15.75" customHeight="1">
      <c r="B213" s="227" t="str">
        <f>Hulpblad!V5</f>
        <v xml:space="preserve"> </v>
      </c>
      <c r="C213" s="160">
        <f t="shared" si="10"/>
        <v>0</v>
      </c>
      <c r="D213"/>
      <c r="E213"/>
      <c r="F213"/>
      <c r="G213"/>
      <c r="H213"/>
    </row>
    <row r="214" spans="2:9" ht="15.75" customHeight="1">
      <c r="B214" s="227" t="str">
        <f>Hulpblad!V6</f>
        <v xml:space="preserve"> </v>
      </c>
      <c r="C214" s="160">
        <f t="shared" si="10"/>
        <v>0</v>
      </c>
      <c r="D214"/>
      <c r="E214"/>
      <c r="F214"/>
      <c r="G214"/>
      <c r="H214"/>
    </row>
    <row r="215" spans="2:9" ht="15.75" customHeight="1">
      <c r="B215" s="227" t="str">
        <f>Hulpblad!V7</f>
        <v xml:space="preserve"> </v>
      </c>
      <c r="C215" s="160">
        <f t="shared" si="10"/>
        <v>0</v>
      </c>
      <c r="D215"/>
      <c r="E215"/>
      <c r="F215"/>
      <c r="G215"/>
      <c r="H215"/>
    </row>
    <row r="216" spans="2:9" ht="15.75" customHeight="1">
      <c r="B216" s="227" t="str">
        <f>Hulpblad!V8</f>
        <v xml:space="preserve"> </v>
      </c>
      <c r="C216" s="160">
        <f t="shared" si="10"/>
        <v>0</v>
      </c>
      <c r="D216"/>
      <c r="E216"/>
      <c r="F216"/>
      <c r="G216"/>
      <c r="H216"/>
    </row>
    <row r="217" spans="2:9" ht="15.75" customHeight="1">
      <c r="B217" s="227" t="str">
        <f>Hulpblad!V9</f>
        <v xml:space="preserve"> </v>
      </c>
      <c r="C217" s="160">
        <f t="shared" si="10"/>
        <v>0</v>
      </c>
      <c r="D217"/>
      <c r="E217"/>
      <c r="F217"/>
      <c r="G217"/>
      <c r="H217"/>
    </row>
    <row r="218" spans="2:9" ht="15.75" customHeight="1">
      <c r="B218" s="227" t="str">
        <f>Hulpblad!V10</f>
        <v xml:space="preserve"> </v>
      </c>
      <c r="C218" s="160">
        <f t="shared" si="10"/>
        <v>0</v>
      </c>
      <c r="D218"/>
      <c r="E218"/>
      <c r="F218"/>
      <c r="G218"/>
      <c r="H218"/>
    </row>
    <row r="219" spans="2:9" ht="15.75" customHeight="1" thickBot="1">
      <c r="B219" s="227" t="str">
        <f>Hulpblad!V11</f>
        <v xml:space="preserve"> </v>
      </c>
      <c r="C219" s="160">
        <f t="shared" si="10"/>
        <v>0</v>
      </c>
      <c r="D219"/>
      <c r="E219"/>
      <c r="F219"/>
      <c r="G219"/>
      <c r="H219"/>
    </row>
    <row r="220" spans="2:9" ht="16.5" thickTop="1">
      <c r="B220" s="228" t="s">
        <v>92</v>
      </c>
      <c r="C220" s="137">
        <f>SUM(C210:C219)</f>
        <v>0</v>
      </c>
      <c r="D220"/>
      <c r="E220"/>
      <c r="F220"/>
      <c r="G220"/>
      <c r="H220"/>
    </row>
    <row r="221" spans="2:9">
      <c r="B221" s="3"/>
      <c r="C221" s="1"/>
      <c r="D221" s="1"/>
      <c r="E221" s="1"/>
      <c r="F221" s="9"/>
      <c r="G221" s="10"/>
      <c r="H221"/>
    </row>
    <row r="222" spans="2:9" ht="16.5" thickBot="1">
      <c r="B222" s="33"/>
      <c r="C222" s="34"/>
      <c r="D222" s="34"/>
      <c r="E222" s="34"/>
      <c r="F222" s="35"/>
      <c r="G222" s="36"/>
      <c r="H222" s="36"/>
      <c r="I222" s="36"/>
    </row>
    <row r="223" spans="2:9" ht="7.5" customHeight="1" thickTop="1">
      <c r="B223" s="3"/>
      <c r="C223" s="1"/>
      <c r="D223" s="1"/>
      <c r="E223" s="1"/>
      <c r="F223" s="9"/>
      <c r="G223" s="10"/>
      <c r="H223"/>
    </row>
    <row r="224" spans="2:9" ht="23.25">
      <c r="B224" s="251" t="s">
        <v>112</v>
      </c>
      <c r="C224" s="251"/>
      <c r="D224" s="251"/>
      <c r="E224" s="251"/>
      <c r="F224" s="251"/>
      <c r="G224" s="251"/>
      <c r="H224" s="251"/>
    </row>
    <row r="225" spans="2:9">
      <c r="B225" s="3"/>
      <c r="C225" s="1"/>
      <c r="D225" s="1"/>
      <c r="E225" s="1"/>
      <c r="F225" s="9"/>
      <c r="G225" s="10"/>
      <c r="H225"/>
    </row>
    <row r="226" spans="2:9" ht="21">
      <c r="B226" s="37" t="s">
        <v>113</v>
      </c>
      <c r="C226" s="10"/>
      <c r="D226" s="10"/>
      <c r="E226" s="10"/>
      <c r="F226" s="9"/>
      <c r="G226" s="10"/>
      <c r="H226"/>
    </row>
    <row r="227" spans="2:9" ht="158.25" customHeight="1">
      <c r="B227" s="250" t="s">
        <v>120</v>
      </c>
      <c r="C227" s="250"/>
      <c r="D227" s="250"/>
      <c r="E227" s="250"/>
      <c r="F227" s="250"/>
      <c r="G227" s="250"/>
      <c r="H227" s="250"/>
      <c r="I227" s="250"/>
    </row>
    <row r="228" spans="2:9">
      <c r="B228" s="3"/>
      <c r="C228" s="10"/>
      <c r="D228" s="10"/>
      <c r="E228" s="10"/>
      <c r="F228" s="9"/>
      <c r="G228" s="10"/>
      <c r="H228"/>
    </row>
    <row r="229" spans="2:9" ht="15.6" customHeight="1" thickBot="1">
      <c r="B229" s="38" t="s">
        <v>74</v>
      </c>
      <c r="C229" s="39" t="s">
        <v>102</v>
      </c>
      <c r="D229" s="39" t="s">
        <v>60</v>
      </c>
      <c r="E229" s="115" t="s">
        <v>115</v>
      </c>
      <c r="F229" s="114"/>
      <c r="G229" s="114"/>
      <c r="H229" s="114"/>
      <c r="I229" s="114"/>
    </row>
    <row r="230" spans="2:9" ht="15.75" customHeight="1" thickTop="1">
      <c r="B230" s="44" t="s">
        <v>75</v>
      </c>
      <c r="C230" s="81"/>
      <c r="D230" s="132">
        <f>IFERROR(C230/$C$238,0)</f>
        <v>0</v>
      </c>
      <c r="E230" s="83"/>
      <c r="F230" s="84"/>
      <c r="G230" s="84"/>
      <c r="H230" s="84"/>
      <c r="I230" s="85"/>
    </row>
    <row r="231" spans="2:9" ht="31.5" customHeight="1">
      <c r="B231" s="206" t="s">
        <v>76</v>
      </c>
      <c r="C231" s="81"/>
      <c r="D231" s="132">
        <f>IFERROR(C231/$C$238,0)</f>
        <v>0</v>
      </c>
      <c r="E231" s="186"/>
      <c r="F231" s="188"/>
      <c r="G231" s="188"/>
      <c r="H231" s="188"/>
      <c r="I231" s="205"/>
    </row>
    <row r="232" spans="2:9" ht="15.75" customHeight="1">
      <c r="B232" s="44" t="s">
        <v>77</v>
      </c>
      <c r="C232" s="81"/>
      <c r="D232" s="132">
        <f t="shared" ref="D232:D236" si="11">IFERROR(C232/$C$238,0)</f>
        <v>0</v>
      </c>
      <c r="E232" s="86"/>
      <c r="F232" s="87"/>
      <c r="G232" s="87"/>
      <c r="H232" s="87"/>
      <c r="I232" s="88"/>
    </row>
    <row r="233" spans="2:9" ht="15.75" customHeight="1">
      <c r="B233" s="44" t="s">
        <v>78</v>
      </c>
      <c r="C233" s="81"/>
      <c r="D233" s="132">
        <f t="shared" si="11"/>
        <v>0</v>
      </c>
      <c r="E233" s="86"/>
      <c r="F233" s="87"/>
      <c r="G233" s="87"/>
      <c r="H233" s="87"/>
      <c r="I233" s="88"/>
    </row>
    <row r="234" spans="2:9" ht="15.75" customHeight="1">
      <c r="B234" s="44" t="s">
        <v>79</v>
      </c>
      <c r="C234" s="81"/>
      <c r="D234" s="132">
        <f t="shared" si="11"/>
        <v>0</v>
      </c>
      <c r="E234" s="86"/>
      <c r="F234" s="87"/>
      <c r="G234" s="87"/>
      <c r="H234" s="87"/>
      <c r="I234" s="88"/>
    </row>
    <row r="235" spans="2:9" ht="15.75" customHeight="1" thickBot="1">
      <c r="B235" s="45" t="s">
        <v>80</v>
      </c>
      <c r="C235" s="82"/>
      <c r="D235" s="133">
        <f t="shared" si="11"/>
        <v>0</v>
      </c>
      <c r="E235" s="89"/>
      <c r="F235" s="90"/>
      <c r="G235" s="90"/>
      <c r="H235" s="90"/>
      <c r="I235" s="91"/>
    </row>
    <row r="236" spans="2:9" ht="17.25" thickTop="1" thickBot="1">
      <c r="B236" s="59" t="s">
        <v>59</v>
      </c>
      <c r="C236" s="134">
        <f>SUM(C230:C235)</f>
        <v>0</v>
      </c>
      <c r="D236" s="135">
        <f t="shared" si="11"/>
        <v>0</v>
      </c>
      <c r="E236" s="60"/>
      <c r="F236" s="60"/>
      <c r="G236" s="60"/>
      <c r="H236" s="59"/>
      <c r="I236" s="61"/>
    </row>
    <row r="237" spans="2:9" ht="13.5" customHeight="1" thickTop="1">
      <c r="B237" s="10"/>
      <c r="C237" s="10"/>
      <c r="D237" s="10"/>
      <c r="E237" s="10"/>
      <c r="F237" s="9"/>
      <c r="G237" s="10"/>
      <c r="H237"/>
    </row>
    <row r="238" spans="2:9" ht="16.5" thickBot="1">
      <c r="B238" s="38" t="s">
        <v>81</v>
      </c>
      <c r="C238" s="136">
        <f>D27</f>
        <v>0</v>
      </c>
      <c r="D238" s="10"/>
      <c r="E238" s="10"/>
      <c r="F238" s="9"/>
      <c r="G238" s="10"/>
      <c r="H238"/>
    </row>
    <row r="239" spans="2:9" ht="16.5" thickTop="1">
      <c r="B239" s="3"/>
      <c r="C239" s="1"/>
      <c r="D239" s="1"/>
      <c r="E239" s="1"/>
      <c r="F239" s="9"/>
      <c r="G239" s="10"/>
      <c r="H239"/>
    </row>
    <row r="240" spans="2:9" ht="16.5" thickBot="1">
      <c r="B240" s="38" t="s">
        <v>116</v>
      </c>
      <c r="C240" s="136" t="str">
        <f>IF(ROUND(C236,2)-ROUND(C238,2)=0,"JA",C236-C238)</f>
        <v>JA</v>
      </c>
      <c r="D240" s="1"/>
      <c r="E240" s="1"/>
      <c r="F240" s="9"/>
      <c r="G240" s="10"/>
      <c r="H240"/>
    </row>
    <row r="241" spans="2:8" thickTop="1">
      <c r="B241" s="10"/>
      <c r="C241" s="10"/>
      <c r="D241" s="10"/>
      <c r="E241" s="10"/>
      <c r="F241" s="10"/>
      <c r="G241" s="10"/>
      <c r="H241" s="10"/>
    </row>
    <row r="242" spans="2:8" ht="15">
      <c r="B242" s="10"/>
      <c r="C242" s="10"/>
      <c r="D242" s="10"/>
      <c r="E242" s="10"/>
      <c r="F242" s="10"/>
      <c r="G242" s="10"/>
      <c r="H242" s="10"/>
    </row>
    <row r="243" spans="2:8" ht="15">
      <c r="B243" s="10"/>
      <c r="C243" s="10"/>
      <c r="D243" s="10"/>
      <c r="E243" s="10"/>
      <c r="F243" s="10"/>
      <c r="G243" s="10"/>
      <c r="H243" s="10"/>
    </row>
    <row r="244" spans="2:8" ht="15">
      <c r="B244" s="10"/>
      <c r="C244" s="10"/>
      <c r="D244" s="10"/>
      <c r="E244" s="10"/>
      <c r="F244" s="10"/>
      <c r="G244" s="10"/>
      <c r="H244" s="10"/>
    </row>
    <row r="245" spans="2:8" ht="15">
      <c r="B245" s="10"/>
      <c r="C245" s="10"/>
      <c r="D245" s="10"/>
      <c r="E245" s="10"/>
      <c r="F245" s="10"/>
      <c r="G245" s="10"/>
      <c r="H245" s="10"/>
    </row>
    <row r="246" spans="2:8" ht="15">
      <c r="B246" s="10"/>
      <c r="C246" s="10"/>
      <c r="D246" s="10"/>
      <c r="E246" s="10"/>
      <c r="F246" s="10"/>
      <c r="G246" s="10"/>
      <c r="H246" s="10"/>
    </row>
    <row r="247" spans="2:8" ht="15">
      <c r="B247" s="10"/>
      <c r="C247" s="10"/>
      <c r="D247" s="10"/>
      <c r="E247" s="10"/>
      <c r="F247" s="10"/>
      <c r="G247" s="10"/>
      <c r="H247" s="10"/>
    </row>
    <row r="248" spans="2:8" ht="15">
      <c r="B248" s="10"/>
      <c r="C248" s="10"/>
      <c r="D248" s="10"/>
      <c r="E248" s="10"/>
      <c r="F248" s="10"/>
      <c r="G248" s="10"/>
      <c r="H248" s="10"/>
    </row>
    <row r="249" spans="2:8" ht="15">
      <c r="B249" s="10"/>
      <c r="C249" s="10"/>
      <c r="D249" s="10"/>
      <c r="E249" s="10"/>
      <c r="F249" s="10"/>
      <c r="G249" s="10"/>
      <c r="H249" s="10"/>
    </row>
    <row r="250" spans="2:8" ht="15">
      <c r="B250" s="10"/>
      <c r="C250" s="10"/>
      <c r="D250" s="10"/>
      <c r="E250" s="10"/>
      <c r="F250" s="10"/>
      <c r="G250" s="10"/>
      <c r="H250" s="10"/>
    </row>
    <row r="251" spans="2:8" ht="15">
      <c r="B251" s="10"/>
      <c r="C251" s="10"/>
      <c r="D251" s="10"/>
      <c r="E251" s="10"/>
      <c r="F251" s="10"/>
      <c r="G251" s="10"/>
      <c r="H251" s="10"/>
    </row>
    <row r="252" spans="2:8" ht="15">
      <c r="B252" s="10"/>
      <c r="C252" s="10"/>
      <c r="D252" s="10"/>
      <c r="E252" s="10"/>
      <c r="F252" s="10"/>
      <c r="G252" s="10"/>
      <c r="H252" s="10"/>
    </row>
    <row r="253" spans="2:8" ht="15">
      <c r="B253" s="10"/>
      <c r="C253" s="10"/>
      <c r="D253" s="10"/>
      <c r="E253" s="10"/>
      <c r="F253" s="10"/>
      <c r="G253" s="10"/>
      <c r="H253" s="10"/>
    </row>
    <row r="254" spans="2:8" ht="15">
      <c r="B254" s="10"/>
      <c r="C254" s="10"/>
      <c r="D254" s="10"/>
      <c r="E254" s="10"/>
      <c r="F254" s="10"/>
      <c r="G254" s="10"/>
      <c r="H254" s="10"/>
    </row>
    <row r="255" spans="2:8" ht="15">
      <c r="B255" s="10"/>
      <c r="C255" s="10"/>
      <c r="D255" s="10"/>
      <c r="E255" s="10"/>
      <c r="F255" s="10"/>
      <c r="G255" s="10"/>
      <c r="H255" s="10"/>
    </row>
    <row r="256" spans="2:8" ht="15">
      <c r="B256" s="10"/>
      <c r="C256" s="10"/>
      <c r="D256" s="10"/>
      <c r="E256" s="10"/>
      <c r="F256" s="10"/>
      <c r="G256" s="10"/>
      <c r="H256" s="10"/>
    </row>
    <row r="257" spans="2:8" ht="15">
      <c r="B257" s="10"/>
      <c r="C257" s="10"/>
      <c r="D257" s="10"/>
      <c r="E257" s="10"/>
      <c r="F257" s="10"/>
      <c r="G257" s="10"/>
      <c r="H257" s="10"/>
    </row>
    <row r="258" spans="2:8" ht="15">
      <c r="B258" s="10"/>
      <c r="C258" s="10"/>
      <c r="D258" s="10"/>
      <c r="E258" s="10"/>
      <c r="F258" s="10"/>
      <c r="G258" s="10"/>
      <c r="H258" s="10"/>
    </row>
    <row r="259" spans="2:8" ht="15">
      <c r="B259" s="10"/>
      <c r="C259" s="10"/>
      <c r="D259" s="10"/>
      <c r="E259" s="10"/>
      <c r="F259" s="10"/>
      <c r="G259" s="10"/>
      <c r="H259" s="10"/>
    </row>
    <row r="260" spans="2:8" ht="15">
      <c r="B260" s="10"/>
      <c r="C260" s="10"/>
      <c r="D260" s="10"/>
      <c r="E260" s="10"/>
      <c r="F260" s="10"/>
      <c r="G260" s="10"/>
      <c r="H260" s="10"/>
    </row>
    <row r="261" spans="2:8" ht="15">
      <c r="B261" s="10"/>
      <c r="C261" s="10"/>
      <c r="D261" s="10"/>
      <c r="E261" s="10"/>
      <c r="F261" s="10"/>
      <c r="G261" s="10"/>
      <c r="H261" s="10"/>
    </row>
    <row r="262" spans="2:8" ht="15">
      <c r="B262" s="10"/>
      <c r="C262" s="10"/>
      <c r="D262" s="10"/>
      <c r="E262" s="10"/>
      <c r="F262" s="10"/>
      <c r="G262" s="10"/>
      <c r="H262" s="10"/>
    </row>
    <row r="263" spans="2:8" ht="15">
      <c r="B263" s="10"/>
      <c r="C263" s="10"/>
      <c r="D263" s="10"/>
      <c r="E263" s="10"/>
      <c r="F263" s="10"/>
      <c r="G263" s="10"/>
      <c r="H263" s="10"/>
    </row>
    <row r="264" spans="2:8" ht="15">
      <c r="B264" s="10"/>
      <c r="C264" s="10"/>
      <c r="D264" s="10"/>
      <c r="E264" s="10"/>
      <c r="F264" s="10"/>
      <c r="G264" s="10"/>
      <c r="H264" s="10"/>
    </row>
    <row r="265" spans="2:8" ht="15">
      <c r="B265" s="10"/>
      <c r="C265" s="10"/>
      <c r="D265" s="10"/>
      <c r="E265" s="10"/>
      <c r="F265" s="10"/>
      <c r="G265" s="10"/>
      <c r="H265" s="10"/>
    </row>
    <row r="266" spans="2:8" ht="15">
      <c r="B266" s="10"/>
      <c r="C266" s="10"/>
      <c r="D266" s="10"/>
      <c r="E266" s="10"/>
      <c r="F266" s="10"/>
      <c r="G266" s="10"/>
      <c r="H266" s="10"/>
    </row>
    <row r="267" spans="2:8" ht="15">
      <c r="B267" s="10"/>
      <c r="C267" s="10"/>
      <c r="D267" s="10"/>
      <c r="E267" s="10"/>
      <c r="F267" s="10"/>
      <c r="G267" s="10"/>
      <c r="H267" s="10"/>
    </row>
    <row r="268" spans="2:8" ht="15">
      <c r="B268" s="10"/>
      <c r="C268" s="10"/>
      <c r="D268" s="10"/>
      <c r="E268" s="10"/>
      <c r="F268" s="10"/>
      <c r="G268" s="10"/>
      <c r="H268" s="10"/>
    </row>
    <row r="269" spans="2:8" ht="15">
      <c r="B269" s="10"/>
      <c r="C269" s="10"/>
      <c r="D269" s="10"/>
      <c r="E269" s="10"/>
      <c r="F269" s="10"/>
      <c r="G269" s="10"/>
      <c r="H269" s="10"/>
    </row>
    <row r="270" spans="2:8" ht="15">
      <c r="B270" s="10"/>
      <c r="C270" s="10"/>
      <c r="D270" s="10"/>
      <c r="E270" s="10"/>
      <c r="F270" s="10"/>
      <c r="G270" s="10"/>
      <c r="H270" s="10"/>
    </row>
    <row r="271" spans="2:8" ht="15">
      <c r="B271" s="10"/>
      <c r="C271" s="10"/>
      <c r="D271" s="10"/>
      <c r="E271" s="10"/>
      <c r="F271" s="10"/>
      <c r="G271" s="10"/>
      <c r="H271" s="10"/>
    </row>
    <row r="272" spans="2:8" ht="15">
      <c r="B272" s="10"/>
      <c r="C272" s="10"/>
      <c r="D272" s="10"/>
      <c r="E272" s="10"/>
      <c r="F272" s="10"/>
      <c r="G272" s="10"/>
      <c r="H272" s="10"/>
    </row>
    <row r="273" spans="2:8" ht="15">
      <c r="B273" s="10"/>
      <c r="C273" s="10"/>
      <c r="D273" s="10"/>
      <c r="E273" s="10"/>
      <c r="F273" s="10"/>
      <c r="G273" s="10"/>
      <c r="H273" s="10"/>
    </row>
    <row r="274" spans="2:8" ht="15">
      <c r="B274" s="10"/>
      <c r="C274" s="10"/>
      <c r="D274" s="10"/>
      <c r="E274" s="10"/>
      <c r="F274" s="10"/>
      <c r="G274" s="10"/>
      <c r="H274" s="10"/>
    </row>
    <row r="275" spans="2:8" ht="15">
      <c r="B275" s="10"/>
      <c r="C275" s="10"/>
      <c r="D275" s="10"/>
      <c r="E275" s="10"/>
      <c r="F275" s="10"/>
      <c r="G275" s="10"/>
      <c r="H275" s="10"/>
    </row>
    <row r="276" spans="2:8" ht="15">
      <c r="B276" s="10"/>
      <c r="C276" s="10"/>
      <c r="D276" s="10"/>
      <c r="E276" s="10"/>
      <c r="F276" s="10"/>
      <c r="G276" s="10"/>
      <c r="H276" s="10"/>
    </row>
    <row r="277" spans="2:8" ht="15">
      <c r="B277" s="10"/>
      <c r="C277" s="10"/>
      <c r="D277" s="10"/>
      <c r="E277" s="10"/>
      <c r="F277" s="10"/>
      <c r="G277" s="10"/>
      <c r="H277" s="10"/>
    </row>
    <row r="278" spans="2:8" ht="15">
      <c r="B278" s="10"/>
      <c r="C278" s="10"/>
      <c r="D278" s="10"/>
      <c r="E278" s="10"/>
      <c r="F278" s="10"/>
      <c r="G278" s="10"/>
      <c r="H278" s="10"/>
    </row>
    <row r="279" spans="2:8" ht="15">
      <c r="B279" s="10"/>
      <c r="C279" s="10"/>
      <c r="D279" s="10"/>
      <c r="E279" s="10"/>
      <c r="F279" s="10"/>
      <c r="G279" s="10"/>
      <c r="H279" s="10"/>
    </row>
    <row r="280" spans="2:8" ht="15">
      <c r="B280" s="10"/>
      <c r="C280" s="10"/>
      <c r="D280" s="10"/>
      <c r="E280" s="10"/>
      <c r="F280" s="10"/>
      <c r="G280" s="10"/>
      <c r="H280" s="10"/>
    </row>
    <row r="281" spans="2:8" ht="15">
      <c r="B281" s="10"/>
      <c r="C281" s="10"/>
      <c r="D281" s="10"/>
      <c r="E281" s="10"/>
      <c r="F281" s="10"/>
      <c r="G281" s="10"/>
      <c r="H281" s="10"/>
    </row>
    <row r="282" spans="2:8" ht="15">
      <c r="B282" s="10"/>
      <c r="C282" s="10"/>
      <c r="D282" s="10"/>
      <c r="E282" s="10"/>
      <c r="F282" s="10"/>
      <c r="G282" s="10"/>
      <c r="H282" s="10"/>
    </row>
    <row r="283" spans="2:8" ht="15">
      <c r="B283" s="10"/>
      <c r="C283" s="10"/>
      <c r="D283" s="10"/>
      <c r="E283" s="10"/>
      <c r="F283" s="10"/>
      <c r="G283" s="10"/>
      <c r="H283" s="10"/>
    </row>
    <row r="284" spans="2:8" ht="15">
      <c r="B284" s="10"/>
      <c r="C284" s="10"/>
      <c r="D284" s="10"/>
      <c r="E284" s="10"/>
      <c r="F284" s="10"/>
      <c r="G284" s="10"/>
      <c r="H284" s="10"/>
    </row>
    <row r="285" spans="2:8" ht="15">
      <c r="B285" s="10"/>
      <c r="C285" s="10"/>
      <c r="D285" s="10"/>
      <c r="E285" s="10"/>
      <c r="F285" s="10"/>
      <c r="G285" s="10"/>
      <c r="H285" s="10"/>
    </row>
    <row r="286" spans="2:8" ht="15">
      <c r="B286" s="10"/>
      <c r="C286" s="10"/>
      <c r="D286" s="10"/>
      <c r="E286" s="10"/>
      <c r="F286" s="10"/>
      <c r="G286" s="10"/>
      <c r="H286" s="10"/>
    </row>
    <row r="287" spans="2:8" ht="15">
      <c r="B287" s="10"/>
      <c r="C287" s="10"/>
      <c r="D287" s="10"/>
      <c r="E287" s="10"/>
      <c r="F287" s="10"/>
      <c r="G287" s="10"/>
      <c r="H287" s="10"/>
    </row>
    <row r="288" spans="2:8" ht="15">
      <c r="B288" s="10"/>
      <c r="C288" s="10"/>
      <c r="D288" s="10"/>
      <c r="E288" s="10"/>
      <c r="F288" s="10"/>
      <c r="G288" s="10"/>
      <c r="H288" s="10"/>
    </row>
    <row r="289" spans="2:8" ht="15">
      <c r="B289" s="10"/>
      <c r="C289" s="10"/>
      <c r="D289" s="10"/>
      <c r="E289" s="10"/>
      <c r="F289" s="10"/>
      <c r="G289" s="10"/>
      <c r="H289" s="10"/>
    </row>
    <row r="290" spans="2:8" ht="15">
      <c r="B290" s="10"/>
      <c r="C290" s="10"/>
      <c r="D290" s="10"/>
      <c r="E290" s="10"/>
      <c r="F290" s="10"/>
      <c r="G290" s="10"/>
      <c r="H290" s="10"/>
    </row>
    <row r="291" spans="2:8" ht="15">
      <c r="B291" s="10"/>
      <c r="C291" s="10"/>
      <c r="D291" s="10"/>
      <c r="E291" s="10"/>
      <c r="F291" s="10"/>
      <c r="G291" s="10"/>
      <c r="H291" s="10"/>
    </row>
    <row r="292" spans="2:8" ht="15">
      <c r="B292" s="10"/>
      <c r="C292" s="10"/>
      <c r="D292" s="10"/>
      <c r="E292" s="10"/>
      <c r="F292" s="10"/>
      <c r="G292" s="10"/>
      <c r="H292" s="10"/>
    </row>
    <row r="293" spans="2:8" ht="15">
      <c r="B293" s="10"/>
      <c r="C293" s="10"/>
      <c r="D293" s="10"/>
      <c r="E293" s="10"/>
      <c r="F293" s="10"/>
      <c r="G293" s="10"/>
      <c r="H293" s="10"/>
    </row>
    <row r="294" spans="2:8" ht="15">
      <c r="B294" s="10"/>
      <c r="C294" s="10"/>
      <c r="D294" s="10"/>
      <c r="E294" s="10"/>
      <c r="F294" s="10"/>
      <c r="G294" s="10"/>
      <c r="H294" s="10"/>
    </row>
    <row r="295" spans="2:8" ht="15">
      <c r="B295" s="10"/>
      <c r="C295" s="10"/>
      <c r="D295" s="10"/>
      <c r="E295" s="10"/>
      <c r="F295" s="10"/>
      <c r="G295" s="10"/>
      <c r="H295" s="10"/>
    </row>
    <row r="296" spans="2:8" ht="15">
      <c r="B296" s="10"/>
      <c r="C296" s="10"/>
      <c r="D296" s="10"/>
      <c r="E296" s="10"/>
      <c r="F296" s="10"/>
      <c r="G296" s="10"/>
      <c r="H296" s="10"/>
    </row>
    <row r="297" spans="2:8" ht="15">
      <c r="B297" s="10"/>
      <c r="C297" s="10"/>
      <c r="D297" s="10"/>
      <c r="E297" s="10"/>
      <c r="F297" s="10"/>
      <c r="G297" s="10"/>
      <c r="H297" s="10"/>
    </row>
    <row r="298" spans="2:8" ht="15">
      <c r="B298" s="10"/>
      <c r="C298" s="10"/>
      <c r="D298" s="10"/>
      <c r="E298" s="10"/>
      <c r="F298" s="10"/>
      <c r="G298" s="10"/>
      <c r="H298" s="10"/>
    </row>
    <row r="299" spans="2:8" ht="15">
      <c r="B299" s="10"/>
      <c r="C299" s="10"/>
      <c r="D299" s="10"/>
      <c r="E299" s="10"/>
      <c r="F299" s="10"/>
      <c r="G299" s="10"/>
      <c r="H299" s="10"/>
    </row>
    <row r="300" spans="2:8" ht="15">
      <c r="B300" s="10"/>
      <c r="C300" s="10"/>
      <c r="D300" s="10"/>
      <c r="E300" s="10"/>
      <c r="F300" s="10"/>
      <c r="G300" s="10"/>
      <c r="H300" s="10"/>
    </row>
    <row r="301" spans="2:8" ht="15">
      <c r="B301" s="10"/>
      <c r="C301" s="10"/>
      <c r="D301" s="10"/>
      <c r="E301" s="10"/>
      <c r="F301" s="10"/>
      <c r="G301" s="10"/>
      <c r="H301" s="10"/>
    </row>
    <row r="302" spans="2:8" ht="15">
      <c r="B302" s="10"/>
      <c r="C302" s="10"/>
      <c r="D302" s="10"/>
      <c r="E302" s="10"/>
      <c r="F302" s="10"/>
      <c r="G302" s="10"/>
      <c r="H302" s="10"/>
    </row>
    <row r="303" spans="2:8" ht="15">
      <c r="B303" s="10"/>
      <c r="C303" s="10"/>
      <c r="D303" s="10"/>
      <c r="E303" s="10"/>
      <c r="F303" s="10"/>
      <c r="G303" s="10"/>
      <c r="H303" s="10"/>
    </row>
    <row r="304" spans="2:8" ht="15">
      <c r="B304" s="10"/>
      <c r="C304" s="10"/>
      <c r="D304" s="10"/>
      <c r="E304" s="10"/>
      <c r="F304" s="10"/>
      <c r="G304" s="10"/>
      <c r="H304" s="10"/>
    </row>
    <row r="305" spans="2:8" ht="15">
      <c r="B305" s="10"/>
      <c r="C305" s="10"/>
      <c r="D305" s="10"/>
      <c r="E305" s="10"/>
      <c r="F305" s="10"/>
      <c r="G305" s="10"/>
      <c r="H305" s="10"/>
    </row>
    <row r="306" spans="2:8" ht="15">
      <c r="B306" s="10"/>
      <c r="C306" s="10"/>
      <c r="D306" s="10"/>
      <c r="E306" s="10"/>
      <c r="F306" s="10"/>
      <c r="G306" s="10"/>
      <c r="H306" s="10"/>
    </row>
    <row r="307" spans="2:8" ht="15">
      <c r="B307" s="10"/>
      <c r="C307" s="10"/>
      <c r="D307" s="10"/>
      <c r="E307" s="10"/>
      <c r="F307" s="10"/>
      <c r="G307" s="10"/>
      <c r="H307" s="10"/>
    </row>
    <row r="308" spans="2:8" ht="15">
      <c r="B308" s="10"/>
      <c r="C308" s="10"/>
      <c r="D308" s="10"/>
      <c r="E308" s="10"/>
      <c r="F308" s="10"/>
      <c r="G308" s="10"/>
      <c r="H308" s="10"/>
    </row>
    <row r="309" spans="2:8" ht="15">
      <c r="B309" s="10"/>
      <c r="C309" s="10"/>
      <c r="D309" s="10"/>
      <c r="E309" s="10"/>
      <c r="F309" s="10"/>
      <c r="G309" s="10"/>
      <c r="H309" s="10"/>
    </row>
    <row r="310" spans="2:8" ht="15">
      <c r="B310" s="10"/>
      <c r="C310" s="10"/>
      <c r="D310" s="10"/>
      <c r="E310" s="10"/>
      <c r="F310" s="10"/>
      <c r="G310" s="10"/>
      <c r="H310" s="10"/>
    </row>
    <row r="311" spans="2:8" ht="15">
      <c r="B311" s="10"/>
      <c r="C311" s="10"/>
      <c r="D311" s="10"/>
      <c r="E311" s="10"/>
      <c r="F311" s="10"/>
      <c r="G311" s="10"/>
      <c r="H311" s="10"/>
    </row>
    <row r="312" spans="2:8" ht="15">
      <c r="B312" s="10"/>
      <c r="C312" s="10"/>
      <c r="D312" s="10"/>
      <c r="E312" s="10"/>
      <c r="F312" s="10"/>
      <c r="G312" s="10"/>
      <c r="H312" s="10"/>
    </row>
    <row r="313" spans="2:8" ht="15">
      <c r="B313" s="10"/>
      <c r="C313" s="10"/>
      <c r="D313" s="10"/>
      <c r="E313" s="10"/>
      <c r="F313" s="10"/>
      <c r="G313" s="10"/>
      <c r="H313" s="10"/>
    </row>
    <row r="314" spans="2:8" ht="15">
      <c r="B314" s="10"/>
      <c r="C314" s="10"/>
      <c r="D314" s="10"/>
      <c r="E314" s="10"/>
      <c r="F314" s="10"/>
      <c r="G314" s="10"/>
      <c r="H314" s="10"/>
    </row>
    <row r="315" spans="2:8" ht="15">
      <c r="B315" s="10"/>
      <c r="C315" s="10"/>
      <c r="D315" s="10"/>
      <c r="E315" s="10"/>
      <c r="F315" s="10"/>
      <c r="G315" s="10"/>
      <c r="H315" s="10"/>
    </row>
    <row r="316" spans="2:8" ht="15">
      <c r="B316" s="10"/>
      <c r="C316" s="10"/>
      <c r="D316" s="10"/>
      <c r="E316" s="10"/>
      <c r="F316" s="10"/>
      <c r="G316" s="10"/>
      <c r="H316" s="10"/>
    </row>
    <row r="317" spans="2:8" ht="15">
      <c r="B317" s="10"/>
      <c r="C317" s="10"/>
      <c r="D317" s="10"/>
      <c r="E317" s="10"/>
      <c r="F317" s="10"/>
      <c r="G317" s="10"/>
      <c r="H317" s="10"/>
    </row>
    <row r="318" spans="2:8" ht="15">
      <c r="B318" s="10"/>
      <c r="C318" s="10"/>
      <c r="D318" s="10"/>
      <c r="E318" s="10"/>
      <c r="F318" s="10"/>
      <c r="G318" s="10"/>
      <c r="H318" s="10"/>
    </row>
    <row r="319" spans="2:8" ht="15">
      <c r="B319" s="10"/>
      <c r="C319" s="10"/>
      <c r="D319" s="10"/>
      <c r="E319" s="10"/>
      <c r="F319" s="10"/>
      <c r="G319" s="10"/>
      <c r="H319" s="10"/>
    </row>
    <row r="320" spans="2:8" ht="15">
      <c r="B320" s="10"/>
      <c r="C320" s="10"/>
      <c r="D320" s="10"/>
      <c r="E320" s="10"/>
      <c r="F320" s="10"/>
      <c r="G320" s="10"/>
      <c r="H320" s="10"/>
    </row>
    <row r="321" spans="2:8" ht="15">
      <c r="B321" s="10"/>
      <c r="C321" s="10"/>
      <c r="D321" s="10"/>
      <c r="E321" s="10"/>
      <c r="F321" s="10"/>
      <c r="G321" s="10"/>
      <c r="H321" s="10"/>
    </row>
    <row r="322" spans="2:8" ht="15">
      <c r="B322" s="10"/>
      <c r="C322" s="10"/>
      <c r="D322" s="10"/>
      <c r="E322" s="10"/>
      <c r="F322" s="10"/>
      <c r="G322" s="10"/>
      <c r="H322" s="10"/>
    </row>
    <row r="323" spans="2:8" ht="15">
      <c r="B323" s="10"/>
      <c r="C323" s="10"/>
      <c r="D323" s="10"/>
      <c r="E323" s="10"/>
      <c r="F323" s="10"/>
      <c r="G323" s="10"/>
      <c r="H323" s="10"/>
    </row>
    <row r="324" spans="2:8" ht="15">
      <c r="B324" s="10"/>
      <c r="C324" s="10"/>
      <c r="D324" s="10"/>
      <c r="E324" s="10"/>
      <c r="F324" s="10"/>
      <c r="G324" s="10"/>
      <c r="H324" s="10"/>
    </row>
    <row r="325" spans="2:8" ht="15">
      <c r="B325" s="10"/>
      <c r="C325" s="10"/>
      <c r="D325" s="10"/>
      <c r="E325" s="10"/>
      <c r="F325" s="10"/>
      <c r="G325" s="10"/>
      <c r="H325" s="10"/>
    </row>
    <row r="326" spans="2:8" ht="15">
      <c r="B326" s="10"/>
      <c r="C326" s="10"/>
      <c r="D326" s="10"/>
      <c r="E326" s="10"/>
      <c r="F326" s="10"/>
      <c r="G326" s="10"/>
      <c r="H326" s="10"/>
    </row>
    <row r="327" spans="2:8" ht="15">
      <c r="B327" s="10"/>
      <c r="C327" s="10"/>
      <c r="D327" s="10"/>
      <c r="E327" s="10"/>
      <c r="F327" s="10"/>
      <c r="G327" s="10"/>
      <c r="H327" s="10"/>
    </row>
    <row r="328" spans="2:8" ht="15">
      <c r="B328" s="10"/>
      <c r="C328" s="10"/>
      <c r="D328" s="10"/>
      <c r="E328" s="10"/>
      <c r="F328" s="10"/>
      <c r="G328" s="10"/>
      <c r="H328" s="10"/>
    </row>
    <row r="329" spans="2:8" ht="15">
      <c r="B329" s="10"/>
      <c r="C329" s="10"/>
      <c r="D329" s="10"/>
      <c r="E329" s="10"/>
      <c r="F329" s="10"/>
      <c r="G329" s="10"/>
      <c r="H329" s="10"/>
    </row>
    <row r="330" spans="2:8" ht="15">
      <c r="B330" s="10"/>
      <c r="C330" s="10"/>
      <c r="D330" s="10"/>
      <c r="E330" s="10"/>
      <c r="F330" s="10"/>
      <c r="G330" s="10"/>
      <c r="H330" s="10"/>
    </row>
    <row r="331" spans="2:8" ht="15">
      <c r="B331" s="10"/>
      <c r="C331" s="10"/>
      <c r="D331" s="10"/>
      <c r="E331" s="10"/>
      <c r="F331" s="10"/>
      <c r="G331" s="10"/>
      <c r="H331" s="10"/>
    </row>
    <row r="332" spans="2:8" ht="15">
      <c r="B332" s="10"/>
      <c r="C332" s="10"/>
      <c r="D332" s="10"/>
      <c r="E332" s="10"/>
      <c r="F332" s="10"/>
      <c r="G332" s="10"/>
      <c r="H332" s="10"/>
    </row>
    <row r="333" spans="2:8" ht="15">
      <c r="B333" s="10"/>
      <c r="C333" s="10"/>
      <c r="D333" s="10"/>
      <c r="E333" s="10"/>
      <c r="F333" s="10"/>
      <c r="G333" s="10"/>
      <c r="H333" s="10"/>
    </row>
    <row r="334" spans="2:8" ht="15">
      <c r="B334" s="10"/>
      <c r="C334" s="10"/>
      <c r="D334" s="10"/>
      <c r="E334" s="10"/>
      <c r="F334" s="10"/>
      <c r="G334" s="10"/>
      <c r="H334" s="10"/>
    </row>
    <row r="335" spans="2:8" ht="15">
      <c r="B335" s="10"/>
      <c r="C335" s="10"/>
      <c r="D335" s="10"/>
      <c r="E335" s="10"/>
      <c r="F335" s="10"/>
      <c r="G335" s="10"/>
      <c r="H335" s="10"/>
    </row>
    <row r="336" spans="2:8" ht="15">
      <c r="B336" s="10"/>
      <c r="C336" s="10"/>
      <c r="D336" s="10"/>
      <c r="E336" s="10"/>
      <c r="F336" s="10"/>
      <c r="G336" s="10"/>
      <c r="H336" s="10"/>
    </row>
    <row r="337" spans="2:8" ht="15">
      <c r="B337" s="10"/>
      <c r="C337" s="10"/>
      <c r="D337" s="10"/>
      <c r="E337" s="10"/>
      <c r="F337" s="10"/>
      <c r="G337" s="10"/>
      <c r="H337" s="10"/>
    </row>
    <row r="338" spans="2:8" ht="15">
      <c r="B338" s="10"/>
      <c r="C338" s="10"/>
      <c r="D338" s="10"/>
      <c r="E338" s="10"/>
      <c r="F338" s="10"/>
      <c r="G338" s="10"/>
      <c r="H338" s="10"/>
    </row>
    <row r="339" spans="2:8" ht="15">
      <c r="B339" s="10"/>
      <c r="C339" s="10"/>
      <c r="D339" s="10"/>
      <c r="E339" s="10"/>
      <c r="F339" s="10"/>
      <c r="G339" s="10"/>
      <c r="H339" s="10"/>
    </row>
    <row r="340" spans="2:8" ht="15">
      <c r="B340" s="10"/>
      <c r="C340" s="10"/>
      <c r="D340" s="10"/>
      <c r="E340" s="10"/>
      <c r="F340" s="10"/>
      <c r="G340" s="10"/>
      <c r="H340" s="10"/>
    </row>
    <row r="341" spans="2:8" ht="15">
      <c r="B341" s="10"/>
      <c r="C341" s="10"/>
      <c r="D341" s="10"/>
      <c r="E341" s="10"/>
      <c r="F341" s="10"/>
      <c r="G341" s="10"/>
      <c r="H341" s="10"/>
    </row>
    <row r="342" spans="2:8" ht="15">
      <c r="B342" s="10"/>
      <c r="C342" s="10"/>
      <c r="D342" s="10"/>
      <c r="E342" s="10"/>
      <c r="F342" s="10"/>
      <c r="G342" s="10"/>
      <c r="H342" s="10"/>
    </row>
    <row r="343" spans="2:8" ht="15">
      <c r="B343" s="10"/>
      <c r="C343" s="10"/>
      <c r="D343" s="10"/>
      <c r="E343" s="10"/>
      <c r="F343" s="10"/>
      <c r="G343" s="10"/>
      <c r="H343" s="10"/>
    </row>
    <row r="344" spans="2:8" ht="15">
      <c r="B344" s="10"/>
      <c r="C344" s="10"/>
      <c r="D344" s="10"/>
      <c r="E344" s="10"/>
      <c r="F344" s="10"/>
      <c r="G344" s="10"/>
      <c r="H344" s="10"/>
    </row>
    <row r="345" spans="2:8" ht="15">
      <c r="B345" s="10"/>
      <c r="C345" s="10"/>
      <c r="D345" s="10"/>
      <c r="E345" s="10"/>
      <c r="F345" s="10"/>
      <c r="G345" s="10"/>
      <c r="H345" s="10"/>
    </row>
    <row r="346" spans="2:8" ht="15">
      <c r="B346" s="10"/>
      <c r="C346" s="10"/>
      <c r="D346" s="10"/>
      <c r="E346" s="10"/>
      <c r="F346" s="10"/>
      <c r="G346" s="10"/>
      <c r="H346" s="10"/>
    </row>
    <row r="347" spans="2:8" ht="15">
      <c r="B347" s="10"/>
      <c r="C347" s="10"/>
      <c r="D347" s="10"/>
      <c r="E347" s="10"/>
      <c r="F347" s="10"/>
      <c r="G347" s="10"/>
      <c r="H347" s="10"/>
    </row>
    <row r="348" spans="2:8" ht="15">
      <c r="B348" s="10"/>
      <c r="C348" s="10"/>
      <c r="D348" s="10"/>
      <c r="E348" s="10"/>
      <c r="F348" s="10"/>
      <c r="G348" s="10"/>
      <c r="H348" s="10"/>
    </row>
    <row r="349" spans="2:8" ht="15">
      <c r="B349" s="10"/>
      <c r="C349" s="10"/>
      <c r="D349" s="10"/>
      <c r="E349" s="10"/>
      <c r="F349" s="10"/>
      <c r="G349" s="10"/>
      <c r="H349" s="10"/>
    </row>
    <row r="350" spans="2:8" ht="15">
      <c r="B350" s="10"/>
      <c r="C350" s="10"/>
      <c r="D350" s="10"/>
      <c r="E350" s="10"/>
      <c r="F350" s="10"/>
      <c r="G350" s="10"/>
      <c r="H350" s="10"/>
    </row>
    <row r="351" spans="2:8" ht="15">
      <c r="B351" s="10"/>
      <c r="C351" s="10"/>
      <c r="D351" s="10"/>
      <c r="E351" s="10"/>
      <c r="F351" s="10"/>
      <c r="G351" s="10"/>
      <c r="H351" s="10"/>
    </row>
    <row r="352" spans="2:8" ht="15">
      <c r="B352" s="10"/>
      <c r="C352" s="10"/>
      <c r="D352" s="10"/>
      <c r="E352" s="10"/>
      <c r="F352" s="10"/>
      <c r="G352" s="10"/>
      <c r="H352" s="10"/>
    </row>
    <row r="353" spans="2:8" ht="15">
      <c r="B353" s="10"/>
      <c r="C353" s="10"/>
      <c r="D353" s="10"/>
      <c r="E353" s="10"/>
      <c r="F353" s="10"/>
      <c r="G353" s="10"/>
      <c r="H353" s="10"/>
    </row>
    <row r="354" spans="2:8" ht="15">
      <c r="B354" s="10"/>
      <c r="C354" s="10"/>
      <c r="D354" s="10"/>
      <c r="E354" s="10"/>
      <c r="F354" s="10"/>
      <c r="G354" s="10"/>
      <c r="H354" s="10"/>
    </row>
    <row r="355" spans="2:8" ht="15">
      <c r="B355" s="10"/>
      <c r="C355" s="10"/>
      <c r="D355" s="10"/>
      <c r="E355" s="10"/>
      <c r="F355" s="10"/>
      <c r="G355" s="10"/>
      <c r="H355" s="10"/>
    </row>
    <row r="356" spans="2:8" ht="15">
      <c r="B356" s="10"/>
      <c r="C356" s="10"/>
      <c r="D356" s="10"/>
      <c r="E356" s="10"/>
      <c r="F356" s="10"/>
      <c r="G356" s="10"/>
      <c r="H356" s="10"/>
    </row>
    <row r="357" spans="2:8" ht="15">
      <c r="B357" s="10"/>
      <c r="C357" s="10"/>
      <c r="D357" s="10"/>
      <c r="E357" s="10"/>
      <c r="F357" s="10"/>
      <c r="G357" s="10"/>
      <c r="H357" s="10"/>
    </row>
    <row r="358" spans="2:8" ht="15">
      <c r="B358" s="10"/>
      <c r="C358" s="10"/>
      <c r="D358" s="10"/>
      <c r="E358" s="10"/>
      <c r="F358" s="10"/>
      <c r="G358" s="10"/>
      <c r="H358" s="10"/>
    </row>
    <row r="359" spans="2:8" ht="15">
      <c r="B359" s="10"/>
      <c r="C359" s="10"/>
      <c r="D359" s="10"/>
      <c r="E359" s="10"/>
      <c r="F359" s="10"/>
      <c r="G359" s="10"/>
      <c r="H359" s="10"/>
    </row>
    <row r="360" spans="2:8" ht="15">
      <c r="B360" s="10"/>
      <c r="C360" s="10"/>
      <c r="D360" s="10"/>
      <c r="E360" s="10"/>
      <c r="F360" s="10"/>
      <c r="G360" s="10"/>
      <c r="H360" s="10"/>
    </row>
    <row r="361" spans="2:8" ht="15">
      <c r="B361" s="10"/>
      <c r="C361" s="10"/>
      <c r="D361" s="10"/>
      <c r="E361" s="10"/>
      <c r="F361" s="10"/>
      <c r="G361" s="10"/>
      <c r="H361" s="10"/>
    </row>
    <row r="362" spans="2:8" ht="15">
      <c r="B362" s="10"/>
      <c r="C362" s="10"/>
      <c r="D362" s="10"/>
      <c r="E362" s="10"/>
      <c r="F362" s="10"/>
      <c r="G362" s="10"/>
      <c r="H362" s="10"/>
    </row>
    <row r="363" spans="2:8" ht="15">
      <c r="B363" s="10"/>
      <c r="C363" s="10"/>
      <c r="D363" s="10"/>
      <c r="E363" s="10"/>
      <c r="F363" s="10"/>
      <c r="G363" s="10"/>
      <c r="H363" s="10"/>
    </row>
    <row r="364" spans="2:8" ht="15">
      <c r="B364" s="10"/>
      <c r="C364" s="10"/>
      <c r="D364" s="10"/>
      <c r="E364" s="10"/>
      <c r="F364" s="10"/>
      <c r="G364" s="10"/>
      <c r="H364" s="10"/>
    </row>
    <row r="365" spans="2:8" ht="15">
      <c r="B365" s="10"/>
      <c r="C365" s="10"/>
      <c r="D365" s="10"/>
      <c r="E365" s="10"/>
      <c r="F365" s="10"/>
      <c r="G365" s="10"/>
      <c r="H365" s="10"/>
    </row>
    <row r="366" spans="2:8" ht="15">
      <c r="B366" s="10"/>
      <c r="C366" s="10"/>
      <c r="D366" s="10"/>
      <c r="E366" s="10"/>
      <c r="F366" s="10"/>
      <c r="G366" s="10"/>
      <c r="H366" s="10"/>
    </row>
    <row r="367" spans="2:8" ht="15">
      <c r="B367" s="10"/>
      <c r="C367" s="10"/>
      <c r="D367" s="10"/>
      <c r="E367" s="10"/>
      <c r="F367" s="10"/>
      <c r="G367" s="10"/>
      <c r="H367" s="10"/>
    </row>
    <row r="368" spans="2:8" ht="15">
      <c r="B368" s="10"/>
      <c r="C368" s="10"/>
      <c r="D368" s="10"/>
      <c r="E368" s="10"/>
      <c r="F368" s="10"/>
      <c r="G368" s="10"/>
      <c r="H368" s="10"/>
    </row>
    <row r="369" spans="2:8" ht="15">
      <c r="B369" s="10"/>
      <c r="C369" s="10"/>
      <c r="D369" s="10"/>
      <c r="E369" s="10"/>
      <c r="F369" s="10"/>
      <c r="G369" s="10"/>
      <c r="H369" s="10"/>
    </row>
    <row r="370" spans="2:8" ht="15">
      <c r="B370" s="10"/>
      <c r="C370" s="10"/>
      <c r="D370" s="10"/>
      <c r="E370" s="10"/>
      <c r="F370" s="10"/>
      <c r="G370" s="10"/>
      <c r="H370" s="10"/>
    </row>
    <row r="371" spans="2:8" ht="15">
      <c r="B371" s="10"/>
      <c r="C371" s="10"/>
      <c r="D371" s="10"/>
      <c r="E371" s="10"/>
      <c r="F371" s="10"/>
      <c r="G371" s="10"/>
      <c r="H371" s="10"/>
    </row>
    <row r="372" spans="2:8" ht="15">
      <c r="B372" s="10"/>
      <c r="C372" s="10"/>
      <c r="D372" s="10"/>
      <c r="E372" s="10"/>
      <c r="F372" s="10"/>
      <c r="G372" s="10"/>
      <c r="H372" s="10"/>
    </row>
    <row r="373" spans="2:8" ht="15">
      <c r="B373" s="10"/>
      <c r="C373" s="10"/>
      <c r="D373" s="10"/>
      <c r="E373" s="10"/>
      <c r="F373" s="10"/>
      <c r="G373" s="10"/>
      <c r="H373" s="10"/>
    </row>
    <row r="374" spans="2:8" ht="15">
      <c r="B374" s="10"/>
      <c r="C374" s="10"/>
      <c r="D374" s="10"/>
      <c r="E374" s="10"/>
      <c r="F374" s="10"/>
      <c r="G374" s="10"/>
      <c r="H374" s="10"/>
    </row>
    <row r="375" spans="2:8" ht="15">
      <c r="B375" s="10"/>
      <c r="C375" s="10"/>
      <c r="D375" s="10"/>
      <c r="E375" s="10"/>
      <c r="F375" s="10"/>
      <c r="G375" s="10"/>
      <c r="H375" s="10"/>
    </row>
    <row r="376" spans="2:8" ht="15">
      <c r="B376" s="10"/>
      <c r="C376" s="10"/>
      <c r="D376" s="10"/>
      <c r="E376" s="10"/>
      <c r="F376" s="10"/>
      <c r="G376" s="10"/>
      <c r="H376" s="10"/>
    </row>
    <row r="377" spans="2:8" ht="15">
      <c r="B377" s="10"/>
      <c r="C377" s="10"/>
      <c r="D377" s="10"/>
      <c r="E377" s="10"/>
      <c r="F377" s="10"/>
      <c r="G377" s="10"/>
      <c r="H377" s="10"/>
    </row>
    <row r="378" spans="2:8" ht="15">
      <c r="B378" s="10"/>
      <c r="C378" s="10"/>
      <c r="D378" s="10"/>
      <c r="E378" s="10"/>
      <c r="F378" s="10"/>
      <c r="G378" s="10"/>
      <c r="H378" s="10"/>
    </row>
    <row r="379" spans="2:8" ht="15">
      <c r="B379" s="10"/>
      <c r="C379" s="10"/>
      <c r="D379" s="10"/>
      <c r="E379" s="10"/>
      <c r="F379" s="10"/>
      <c r="G379" s="10"/>
      <c r="H379" s="10"/>
    </row>
    <row r="380" spans="2:8" ht="15">
      <c r="B380" s="10"/>
      <c r="C380" s="10"/>
      <c r="D380" s="10"/>
      <c r="E380" s="10"/>
      <c r="F380" s="10"/>
      <c r="G380" s="10"/>
      <c r="H380" s="10"/>
    </row>
    <row r="381" spans="2:8" ht="15">
      <c r="B381" s="10"/>
      <c r="C381" s="10"/>
      <c r="D381" s="10"/>
      <c r="E381" s="10"/>
      <c r="F381" s="10"/>
      <c r="G381" s="10"/>
      <c r="H381" s="10"/>
    </row>
    <row r="382" spans="2:8" ht="15">
      <c r="B382" s="10"/>
      <c r="C382" s="10"/>
      <c r="D382" s="10"/>
      <c r="E382" s="10"/>
      <c r="F382" s="10"/>
      <c r="G382" s="10"/>
      <c r="H382" s="10"/>
    </row>
    <row r="383" spans="2:8" ht="15">
      <c r="B383" s="10"/>
      <c r="C383" s="10"/>
      <c r="D383" s="10"/>
      <c r="E383" s="10"/>
      <c r="F383" s="10"/>
      <c r="G383" s="10"/>
      <c r="H383" s="10"/>
    </row>
    <row r="384" spans="2:8" ht="15">
      <c r="B384" s="10"/>
      <c r="C384" s="10"/>
      <c r="D384" s="10"/>
      <c r="E384" s="10"/>
      <c r="F384" s="10"/>
      <c r="G384" s="10"/>
      <c r="H384" s="10"/>
    </row>
    <row r="385" spans="2:8" ht="15">
      <c r="B385" s="10"/>
      <c r="C385" s="10"/>
      <c r="D385" s="10"/>
      <c r="E385" s="10"/>
      <c r="F385" s="10"/>
      <c r="G385" s="10"/>
      <c r="H385" s="10"/>
    </row>
    <row r="386" spans="2:8" ht="15">
      <c r="B386" s="10"/>
      <c r="C386" s="10"/>
      <c r="D386" s="10"/>
      <c r="E386" s="10"/>
      <c r="F386" s="10"/>
      <c r="G386" s="10"/>
      <c r="H386" s="10"/>
    </row>
    <row r="387" spans="2:8" ht="15">
      <c r="B387" s="10"/>
      <c r="C387" s="10"/>
      <c r="D387" s="10"/>
      <c r="E387" s="10"/>
      <c r="F387" s="10"/>
      <c r="G387" s="10"/>
      <c r="H387" s="10"/>
    </row>
    <row r="388" spans="2:8" ht="15">
      <c r="B388" s="10"/>
      <c r="C388" s="10"/>
      <c r="D388" s="10"/>
      <c r="E388" s="10"/>
      <c r="F388" s="10"/>
      <c r="G388" s="10"/>
      <c r="H388" s="10"/>
    </row>
    <row r="389" spans="2:8" ht="15">
      <c r="B389" s="10"/>
      <c r="C389" s="10"/>
      <c r="D389" s="10"/>
      <c r="E389" s="10"/>
      <c r="F389" s="10"/>
      <c r="G389" s="10"/>
      <c r="H389" s="10"/>
    </row>
    <row r="390" spans="2:8" ht="15">
      <c r="B390" s="10"/>
      <c r="C390" s="10"/>
      <c r="D390" s="10"/>
      <c r="E390" s="10"/>
      <c r="F390" s="10"/>
      <c r="G390" s="10"/>
      <c r="H390" s="10"/>
    </row>
    <row r="391" spans="2:8" ht="15">
      <c r="B391" s="10"/>
      <c r="C391" s="10"/>
      <c r="D391" s="10"/>
      <c r="E391" s="10"/>
      <c r="F391" s="10"/>
      <c r="G391" s="10"/>
      <c r="H391" s="10"/>
    </row>
    <row r="392" spans="2:8" ht="15">
      <c r="B392" s="10"/>
      <c r="C392" s="10"/>
      <c r="D392" s="10"/>
      <c r="E392" s="10"/>
      <c r="F392" s="10"/>
      <c r="G392" s="10"/>
      <c r="H392" s="10"/>
    </row>
    <row r="393" spans="2:8" ht="15">
      <c r="B393" s="10"/>
      <c r="C393" s="10"/>
      <c r="D393" s="10"/>
      <c r="E393" s="10"/>
      <c r="F393" s="10"/>
      <c r="G393" s="10"/>
      <c r="H393" s="10"/>
    </row>
    <row r="394" spans="2:8" ht="15">
      <c r="B394" s="10"/>
      <c r="C394" s="10"/>
      <c r="D394" s="10"/>
      <c r="E394" s="10"/>
      <c r="F394" s="10"/>
      <c r="G394" s="10"/>
      <c r="H394" s="10"/>
    </row>
    <row r="395" spans="2:8" ht="15">
      <c r="B395" s="10"/>
      <c r="C395" s="10"/>
      <c r="D395" s="10"/>
      <c r="E395" s="10"/>
      <c r="F395" s="10"/>
      <c r="G395" s="10"/>
      <c r="H395" s="10"/>
    </row>
    <row r="396" spans="2:8" ht="15">
      <c r="B396" s="10"/>
      <c r="C396" s="10"/>
      <c r="D396" s="10"/>
      <c r="E396" s="10"/>
      <c r="F396" s="10"/>
      <c r="G396" s="10"/>
      <c r="H396" s="10"/>
    </row>
    <row r="397" spans="2:8" ht="15">
      <c r="B397" s="10"/>
      <c r="C397" s="10"/>
      <c r="D397" s="10"/>
      <c r="E397" s="10"/>
      <c r="F397" s="10"/>
      <c r="G397" s="10"/>
      <c r="H397" s="10"/>
    </row>
    <row r="398" spans="2:8" ht="15">
      <c r="B398" s="10"/>
      <c r="C398" s="10"/>
      <c r="D398" s="10"/>
      <c r="E398" s="10"/>
      <c r="F398" s="10"/>
      <c r="G398" s="10"/>
      <c r="H398" s="10"/>
    </row>
    <row r="399" spans="2:8" ht="15">
      <c r="B399" s="10"/>
      <c r="C399" s="10"/>
      <c r="D399" s="10"/>
      <c r="E399" s="10"/>
      <c r="F399" s="10"/>
      <c r="G399" s="10"/>
      <c r="H399" s="10"/>
    </row>
    <row r="400" spans="2:8" ht="15">
      <c r="B400" s="10"/>
      <c r="C400" s="10"/>
      <c r="D400" s="10"/>
      <c r="E400" s="10"/>
      <c r="F400" s="10"/>
      <c r="G400" s="10"/>
      <c r="H400" s="10"/>
    </row>
    <row r="401" spans="2:8" ht="15">
      <c r="B401" s="10"/>
      <c r="C401" s="10"/>
      <c r="D401" s="10"/>
      <c r="E401" s="10"/>
      <c r="F401" s="10"/>
      <c r="G401" s="10"/>
      <c r="H401" s="10"/>
    </row>
    <row r="402" spans="2:8" ht="15">
      <c r="B402" s="10"/>
      <c r="C402" s="10"/>
      <c r="D402" s="10"/>
      <c r="E402" s="10"/>
      <c r="F402" s="10"/>
      <c r="G402" s="10"/>
      <c r="H402" s="10"/>
    </row>
    <row r="403" spans="2:8" ht="15">
      <c r="B403" s="10"/>
      <c r="C403" s="10"/>
      <c r="D403" s="10"/>
      <c r="E403" s="10"/>
      <c r="F403" s="10"/>
      <c r="G403" s="10"/>
      <c r="H403" s="10"/>
    </row>
    <row r="404" spans="2:8" ht="15">
      <c r="B404" s="10"/>
      <c r="C404" s="10"/>
      <c r="D404" s="10"/>
      <c r="E404" s="10"/>
      <c r="F404" s="10"/>
      <c r="G404" s="10"/>
      <c r="H404" s="10"/>
    </row>
    <row r="405" spans="2:8" ht="15">
      <c r="B405" s="10"/>
      <c r="C405" s="10"/>
      <c r="D405" s="10"/>
      <c r="E405" s="10"/>
      <c r="F405" s="10"/>
      <c r="G405" s="10"/>
      <c r="H405" s="10"/>
    </row>
    <row r="406" spans="2:8" ht="15">
      <c r="B406" s="10"/>
      <c r="C406" s="10"/>
      <c r="D406" s="10"/>
      <c r="E406" s="10"/>
      <c r="F406" s="10"/>
      <c r="G406" s="10"/>
      <c r="H406" s="10"/>
    </row>
    <row r="407" spans="2:8" ht="15">
      <c r="B407" s="10"/>
      <c r="C407" s="10"/>
      <c r="D407" s="10"/>
      <c r="E407" s="10"/>
      <c r="F407" s="10"/>
      <c r="G407" s="10"/>
      <c r="H407" s="10"/>
    </row>
    <row r="408" spans="2:8" ht="15">
      <c r="B408" s="10"/>
      <c r="C408" s="10"/>
      <c r="D408" s="10"/>
      <c r="E408" s="10"/>
      <c r="F408" s="10"/>
      <c r="G408" s="10"/>
      <c r="H408" s="10"/>
    </row>
    <row r="409" spans="2:8" ht="15">
      <c r="B409" s="10"/>
      <c r="C409" s="10"/>
      <c r="D409" s="10"/>
      <c r="E409" s="10"/>
      <c r="F409" s="10"/>
      <c r="G409" s="10"/>
      <c r="H409" s="10"/>
    </row>
    <row r="410" spans="2:8" ht="15">
      <c r="B410" s="10"/>
      <c r="C410" s="10"/>
      <c r="D410" s="10"/>
      <c r="E410" s="10"/>
      <c r="F410" s="10"/>
      <c r="G410" s="10"/>
      <c r="H410" s="10"/>
    </row>
    <row r="411" spans="2:8" ht="15">
      <c r="B411" s="10"/>
      <c r="C411" s="10"/>
      <c r="D411" s="10"/>
      <c r="E411" s="10"/>
      <c r="F411" s="10"/>
      <c r="G411" s="10"/>
      <c r="H411" s="10"/>
    </row>
    <row r="412" spans="2:8" ht="15">
      <c r="B412" s="10"/>
      <c r="C412" s="10"/>
      <c r="D412" s="10"/>
      <c r="E412" s="10"/>
      <c r="F412" s="10"/>
      <c r="G412" s="10"/>
      <c r="H412" s="10"/>
    </row>
    <row r="413" spans="2:8" ht="15">
      <c r="B413" s="10"/>
      <c r="C413" s="10"/>
      <c r="D413" s="10"/>
      <c r="E413" s="10"/>
      <c r="F413" s="10"/>
      <c r="G413" s="10"/>
      <c r="H413" s="10"/>
    </row>
    <row r="414" spans="2:8" ht="15">
      <c r="B414" s="10"/>
      <c r="C414" s="10"/>
      <c r="D414" s="10"/>
      <c r="E414" s="10"/>
      <c r="F414" s="10"/>
      <c r="G414" s="10"/>
      <c r="H414" s="10"/>
    </row>
    <row r="415" spans="2:8" ht="15">
      <c r="B415" s="10"/>
      <c r="C415" s="10"/>
      <c r="D415" s="10"/>
      <c r="E415" s="10"/>
      <c r="F415" s="10"/>
      <c r="G415" s="10"/>
      <c r="H415" s="10"/>
    </row>
    <row r="416" spans="2:8" ht="15">
      <c r="B416" s="10"/>
      <c r="C416" s="10"/>
      <c r="D416" s="10"/>
      <c r="E416" s="10"/>
      <c r="F416" s="10"/>
      <c r="G416" s="10"/>
      <c r="H416" s="10"/>
    </row>
    <row r="417" spans="2:8" ht="15">
      <c r="B417" s="10"/>
      <c r="C417" s="10"/>
      <c r="D417" s="10"/>
      <c r="E417" s="10"/>
      <c r="F417" s="10"/>
      <c r="G417" s="10"/>
      <c r="H417" s="10"/>
    </row>
    <row r="418" spans="2:8" ht="15">
      <c r="B418" s="10"/>
      <c r="C418" s="10"/>
      <c r="D418" s="10"/>
      <c r="E418" s="10"/>
      <c r="F418" s="10"/>
      <c r="G418" s="10"/>
      <c r="H418" s="10"/>
    </row>
    <row r="419" spans="2:8" ht="15">
      <c r="B419" s="10"/>
      <c r="C419" s="10"/>
      <c r="D419" s="10"/>
      <c r="E419" s="10"/>
      <c r="F419" s="10"/>
      <c r="G419" s="10"/>
      <c r="H419" s="10"/>
    </row>
    <row r="420" spans="2:8" ht="15">
      <c r="B420" s="10"/>
      <c r="C420" s="10"/>
      <c r="D420" s="10"/>
      <c r="E420" s="10"/>
      <c r="F420" s="10"/>
      <c r="G420" s="10"/>
      <c r="H420" s="10"/>
    </row>
    <row r="421" spans="2:8" ht="15">
      <c r="B421" s="10"/>
      <c r="C421" s="10"/>
      <c r="D421" s="10"/>
      <c r="E421" s="10"/>
      <c r="F421" s="10"/>
      <c r="G421" s="10"/>
      <c r="H421" s="10"/>
    </row>
    <row r="422" spans="2:8" ht="15">
      <c r="B422" s="10"/>
      <c r="C422" s="10"/>
      <c r="D422" s="10"/>
      <c r="E422" s="10"/>
      <c r="F422" s="10"/>
      <c r="G422" s="10"/>
      <c r="H422" s="10"/>
    </row>
    <row r="423" spans="2:8" ht="15">
      <c r="B423" s="10"/>
      <c r="C423" s="10"/>
      <c r="D423" s="10"/>
      <c r="E423" s="10"/>
      <c r="F423" s="10"/>
      <c r="G423" s="10"/>
      <c r="H423" s="10"/>
    </row>
    <row r="424" spans="2:8" ht="15">
      <c r="B424" s="10"/>
      <c r="C424" s="10"/>
      <c r="D424" s="10"/>
      <c r="E424" s="10"/>
      <c r="F424" s="10"/>
      <c r="G424" s="10"/>
      <c r="H424" s="10"/>
    </row>
    <row r="425" spans="2:8" ht="15">
      <c r="B425" s="10"/>
      <c r="C425" s="10"/>
      <c r="D425" s="10"/>
      <c r="E425" s="10"/>
      <c r="F425" s="10"/>
      <c r="G425" s="10"/>
      <c r="H425" s="10"/>
    </row>
    <row r="426" spans="2:8" ht="15">
      <c r="B426" s="10"/>
      <c r="C426" s="10"/>
      <c r="D426" s="10"/>
      <c r="E426" s="10"/>
      <c r="F426" s="10"/>
      <c r="G426" s="10"/>
      <c r="H426" s="10"/>
    </row>
    <row r="427" spans="2:8" ht="15">
      <c r="B427" s="10"/>
      <c r="C427" s="10"/>
      <c r="D427" s="10"/>
      <c r="E427" s="10"/>
      <c r="F427" s="10"/>
      <c r="G427" s="10"/>
      <c r="H427" s="10"/>
    </row>
    <row r="428" spans="2:8">
      <c r="B428" s="10"/>
      <c r="C428" s="10"/>
      <c r="D428" s="10"/>
      <c r="E428" s="10"/>
      <c r="F428" s="10"/>
      <c r="G428" s="10"/>
      <c r="H428" s="1"/>
    </row>
    <row r="429" spans="2:8">
      <c r="B429" s="1"/>
      <c r="C429" s="1"/>
      <c r="D429" s="1"/>
      <c r="E429" s="1"/>
      <c r="F429" s="1"/>
      <c r="G429" s="1"/>
      <c r="H429" s="1"/>
    </row>
    <row r="430" spans="2:8">
      <c r="B430" s="1"/>
      <c r="C430" s="1"/>
      <c r="D430" s="1"/>
      <c r="E430" s="1"/>
      <c r="F430" s="1"/>
      <c r="G430" s="1"/>
      <c r="H430" s="1"/>
    </row>
    <row r="431" spans="2:8">
      <c r="B431" s="1"/>
      <c r="C431" s="1"/>
      <c r="D431" s="1"/>
      <c r="E431" s="1"/>
      <c r="F431" s="1"/>
      <c r="G431" s="1"/>
      <c r="H431" s="1"/>
    </row>
    <row r="432" spans="2:8">
      <c r="B432" s="1"/>
      <c r="C432" s="1"/>
      <c r="D432" s="1"/>
      <c r="E432" s="1"/>
      <c r="F432" s="1"/>
      <c r="G432" s="1"/>
      <c r="H432" s="1"/>
    </row>
    <row r="433" spans="2:8">
      <c r="B433" s="1"/>
      <c r="C433" s="1"/>
      <c r="D433" s="1"/>
      <c r="E433" s="1"/>
      <c r="F433" s="1"/>
      <c r="G433" s="1"/>
      <c r="H433" s="1"/>
    </row>
    <row r="434" spans="2:8">
      <c r="B434" s="1"/>
      <c r="C434" s="1"/>
      <c r="D434" s="1"/>
      <c r="E434" s="1"/>
      <c r="F434" s="1"/>
      <c r="G434" s="1"/>
      <c r="H434" s="1"/>
    </row>
    <row r="435" spans="2:8">
      <c r="B435" s="1"/>
      <c r="C435" s="1"/>
      <c r="D435" s="1"/>
      <c r="E435" s="1"/>
      <c r="F435" s="1"/>
      <c r="G435" s="1"/>
      <c r="H435" s="1"/>
    </row>
    <row r="436" spans="2:8">
      <c r="B436" s="1"/>
      <c r="C436" s="1"/>
      <c r="D436" s="1"/>
      <c r="E436" s="1"/>
      <c r="F436" s="1"/>
      <c r="G436" s="1"/>
      <c r="H436" s="1"/>
    </row>
    <row r="437" spans="2:8">
      <c r="B437" s="1"/>
      <c r="C437" s="1"/>
      <c r="D437" s="1"/>
      <c r="E437" s="1"/>
      <c r="F437" s="1"/>
      <c r="G437" s="1"/>
      <c r="H437" s="1"/>
    </row>
    <row r="438" spans="2:8">
      <c r="B438" s="1"/>
      <c r="C438" s="1"/>
      <c r="D438" s="1"/>
      <c r="E438" s="1"/>
      <c r="F438" s="1"/>
      <c r="G438" s="1"/>
      <c r="H438" s="1"/>
    </row>
    <row r="439" spans="2:8">
      <c r="B439" s="1"/>
      <c r="C439" s="1"/>
      <c r="D439" s="1"/>
      <c r="E439" s="1"/>
      <c r="F439" s="1"/>
      <c r="G439" s="1"/>
      <c r="H439" s="1"/>
    </row>
    <row r="440" spans="2:8">
      <c r="B440" s="1"/>
      <c r="C440" s="1"/>
      <c r="D440" s="1"/>
      <c r="E440" s="1"/>
      <c r="F440" s="1"/>
      <c r="G440" s="1"/>
      <c r="H440" s="1"/>
    </row>
    <row r="441" spans="2:8">
      <c r="B441" s="1"/>
      <c r="C441" s="1"/>
      <c r="D441" s="1"/>
      <c r="E441" s="1"/>
      <c r="F441" s="1"/>
      <c r="G441" s="1"/>
      <c r="H441" s="1"/>
    </row>
    <row r="442" spans="2:8">
      <c r="B442" s="1"/>
      <c r="C442" s="1"/>
      <c r="D442" s="1"/>
      <c r="E442" s="1"/>
      <c r="F442" s="1"/>
      <c r="G442" s="1"/>
      <c r="H442" s="1"/>
    </row>
    <row r="443" spans="2:8">
      <c r="B443" s="1"/>
      <c r="C443" s="1"/>
      <c r="D443" s="1"/>
      <c r="E443" s="1"/>
      <c r="F443" s="1"/>
      <c r="G443" s="1"/>
      <c r="H443" s="1"/>
    </row>
    <row r="444" spans="2:8">
      <c r="B444" s="1"/>
      <c r="C444" s="1"/>
      <c r="D444" s="1"/>
      <c r="E444" s="1"/>
      <c r="F444" s="1"/>
      <c r="G444" s="1"/>
      <c r="H444" s="1"/>
    </row>
    <row r="445" spans="2:8">
      <c r="B445" s="1"/>
      <c r="C445" s="1"/>
      <c r="D445" s="1"/>
      <c r="E445" s="1"/>
      <c r="F445" s="1"/>
      <c r="G445" s="1"/>
      <c r="H445" s="1"/>
    </row>
    <row r="446" spans="2:8">
      <c r="B446" s="1"/>
      <c r="C446" s="1"/>
      <c r="D446" s="1"/>
      <c r="E446" s="1"/>
      <c r="F446" s="1"/>
      <c r="G446" s="1"/>
      <c r="H446" s="1"/>
    </row>
    <row r="447" spans="2:8">
      <c r="B447" s="1"/>
      <c r="C447" s="1"/>
      <c r="D447" s="1"/>
      <c r="E447" s="1"/>
      <c r="F447" s="1"/>
      <c r="G447" s="1"/>
      <c r="H447" s="1"/>
    </row>
    <row r="448" spans="2:8">
      <c r="B448" s="1"/>
      <c r="C448" s="1"/>
      <c r="D448" s="1"/>
      <c r="E448" s="1"/>
      <c r="F448" s="1"/>
      <c r="G448" s="1"/>
      <c r="H448" s="1"/>
    </row>
    <row r="449" spans="2:8">
      <c r="B449" s="1"/>
      <c r="C449" s="1"/>
      <c r="D449" s="1"/>
      <c r="E449" s="1"/>
      <c r="F449" s="1"/>
      <c r="G449" s="1"/>
      <c r="H449" s="1"/>
    </row>
    <row r="450" spans="2:8">
      <c r="B450" s="1"/>
      <c r="C450" s="1"/>
      <c r="D450" s="1"/>
      <c r="E450" s="1"/>
      <c r="F450" s="1"/>
      <c r="G450" s="1"/>
      <c r="H450" s="1"/>
    </row>
    <row r="451" spans="2:8">
      <c r="B451" s="1"/>
      <c r="C451" s="1"/>
      <c r="D451" s="1"/>
      <c r="E451" s="1"/>
      <c r="F451" s="1"/>
      <c r="G451" s="1"/>
      <c r="H451" s="1"/>
    </row>
    <row r="452" spans="2:8">
      <c r="B452" s="1"/>
      <c r="C452" s="1"/>
      <c r="D452" s="1"/>
      <c r="E452" s="1"/>
      <c r="F452" s="1"/>
      <c r="G452" s="1"/>
      <c r="H452" s="1"/>
    </row>
    <row r="453" spans="2:8">
      <c r="B453" s="1"/>
      <c r="C453" s="1"/>
      <c r="D453" s="1"/>
      <c r="E453" s="1"/>
      <c r="F453" s="1"/>
      <c r="G453" s="1"/>
      <c r="H453" s="1"/>
    </row>
    <row r="454" spans="2:8">
      <c r="B454" s="1"/>
      <c r="C454" s="1"/>
      <c r="D454" s="1"/>
      <c r="E454" s="1"/>
      <c r="F454" s="1"/>
      <c r="G454" s="1"/>
      <c r="H454" s="1"/>
    </row>
    <row r="455" spans="2:8">
      <c r="B455" s="1"/>
      <c r="C455" s="1"/>
      <c r="D455" s="1"/>
      <c r="E455" s="1"/>
      <c r="F455" s="1"/>
      <c r="G455" s="1"/>
      <c r="H455" s="1"/>
    </row>
    <row r="456" spans="2:8">
      <c r="B456" s="1"/>
      <c r="C456" s="1"/>
      <c r="D456" s="1"/>
      <c r="E456" s="1"/>
      <c r="F456" s="1"/>
      <c r="G456" s="1"/>
      <c r="H456" s="1"/>
    </row>
    <row r="457" spans="2:8">
      <c r="B457" s="1"/>
      <c r="C457" s="1"/>
      <c r="D457" s="1"/>
      <c r="E457" s="1"/>
      <c r="F457" s="1"/>
      <c r="G457" s="1"/>
      <c r="H457" s="1"/>
    </row>
    <row r="458" spans="2:8">
      <c r="B458" s="1"/>
      <c r="C458" s="1"/>
      <c r="D458" s="1"/>
      <c r="E458" s="1"/>
      <c r="F458" s="1"/>
      <c r="G458" s="1"/>
      <c r="H458" s="1"/>
    </row>
    <row r="459" spans="2:8">
      <c r="B459" s="1"/>
      <c r="C459" s="1"/>
      <c r="D459" s="1"/>
      <c r="E459" s="1"/>
      <c r="F459" s="1"/>
      <c r="G459" s="1"/>
      <c r="H459" s="1"/>
    </row>
    <row r="460" spans="2:8">
      <c r="B460" s="1"/>
      <c r="C460" s="1"/>
      <c r="D460" s="1"/>
      <c r="E460" s="1"/>
      <c r="F460" s="1"/>
      <c r="G460" s="1"/>
      <c r="H460" s="1"/>
    </row>
    <row r="461" spans="2:8">
      <c r="B461" s="1"/>
      <c r="C461" s="1"/>
      <c r="D461" s="1"/>
      <c r="E461" s="1"/>
      <c r="F461" s="1"/>
      <c r="G461" s="1"/>
      <c r="H461" s="1"/>
    </row>
    <row r="462" spans="2:8">
      <c r="B462" s="1"/>
      <c r="C462" s="1"/>
      <c r="D462" s="1"/>
      <c r="E462" s="1"/>
      <c r="F462" s="1"/>
      <c r="G462" s="1"/>
      <c r="H462" s="1"/>
    </row>
    <row r="463" spans="2:8">
      <c r="B463" s="1"/>
      <c r="C463" s="1"/>
      <c r="D463" s="1"/>
      <c r="E463" s="1"/>
      <c r="F463" s="1"/>
      <c r="G463" s="1"/>
      <c r="H463" s="1"/>
    </row>
    <row r="464" spans="2:8">
      <c r="B464" s="1"/>
      <c r="C464" s="1"/>
      <c r="D464" s="1"/>
      <c r="E464" s="1"/>
      <c r="F464" s="1"/>
      <c r="G464" s="1"/>
      <c r="H464" s="1"/>
    </row>
    <row r="465" spans="2:8">
      <c r="B465" s="1"/>
      <c r="C465" s="1"/>
      <c r="D465" s="1"/>
      <c r="E465" s="1"/>
      <c r="F465" s="1"/>
      <c r="G465" s="1"/>
      <c r="H465" s="1"/>
    </row>
    <row r="466" spans="2:8">
      <c r="B466" s="1"/>
      <c r="C466" s="1"/>
      <c r="D466" s="1"/>
      <c r="E466" s="1"/>
      <c r="F466" s="1"/>
      <c r="G466" s="1"/>
      <c r="H466" s="1"/>
    </row>
    <row r="467" spans="2:8">
      <c r="B467" s="1"/>
      <c r="C467" s="1"/>
      <c r="D467" s="1"/>
      <c r="E467" s="1"/>
      <c r="F467" s="1"/>
      <c r="G467" s="1"/>
      <c r="H467" s="1"/>
    </row>
    <row r="468" spans="2:8">
      <c r="B468" s="1"/>
      <c r="C468" s="1"/>
      <c r="D468" s="1"/>
      <c r="E468" s="1"/>
      <c r="F468" s="1"/>
      <c r="G468" s="1"/>
      <c r="H468" s="1"/>
    </row>
    <row r="469" spans="2:8">
      <c r="B469" s="1"/>
      <c r="C469" s="1"/>
      <c r="D469" s="1"/>
      <c r="E469" s="1"/>
      <c r="F469" s="1"/>
      <c r="G469" s="1"/>
      <c r="H469" s="1"/>
    </row>
    <row r="470" spans="2:8">
      <c r="B470" s="1"/>
      <c r="C470" s="1"/>
      <c r="D470" s="1"/>
      <c r="E470" s="1"/>
      <c r="F470" s="1"/>
      <c r="G470" s="1"/>
      <c r="H470" s="1"/>
    </row>
    <row r="471" spans="2:8">
      <c r="B471" s="1"/>
      <c r="C471" s="1"/>
      <c r="D471" s="1"/>
      <c r="E471" s="1"/>
      <c r="F471" s="1"/>
      <c r="G471" s="1"/>
      <c r="H471" s="1"/>
    </row>
    <row r="472" spans="2:8">
      <c r="B472" s="1"/>
      <c r="C472" s="1"/>
      <c r="D472" s="1"/>
      <c r="E472" s="1"/>
      <c r="F472" s="1"/>
      <c r="G472" s="1"/>
      <c r="H472" s="1"/>
    </row>
    <row r="473" spans="2:8">
      <c r="B473" s="1"/>
      <c r="C473" s="1"/>
      <c r="D473" s="1"/>
      <c r="E473" s="1"/>
      <c r="F473" s="1"/>
      <c r="G473" s="1"/>
      <c r="H473" s="1"/>
    </row>
    <row r="474" spans="2:8">
      <c r="B474" s="1"/>
      <c r="C474" s="1"/>
      <c r="D474" s="1"/>
      <c r="E474" s="1"/>
      <c r="F474" s="1"/>
      <c r="G474" s="1"/>
      <c r="H474" s="1"/>
    </row>
    <row r="475" spans="2:8">
      <c r="B475" s="1"/>
      <c r="C475" s="1"/>
      <c r="D475" s="1"/>
      <c r="E475" s="1"/>
      <c r="F475" s="1"/>
      <c r="G475" s="1"/>
      <c r="H475" s="1"/>
    </row>
    <row r="476" spans="2:8">
      <c r="B476" s="1"/>
      <c r="C476" s="1"/>
      <c r="D476" s="1"/>
      <c r="E476" s="1"/>
      <c r="F476" s="1"/>
      <c r="G476" s="1"/>
      <c r="H476" s="1"/>
    </row>
    <row r="477" spans="2:8">
      <c r="B477" s="1"/>
      <c r="C477" s="1"/>
      <c r="D477" s="1"/>
      <c r="E477" s="1"/>
      <c r="F477" s="1"/>
      <c r="G477" s="1"/>
      <c r="H477" s="1"/>
    </row>
    <row r="478" spans="2:8">
      <c r="B478" s="1"/>
      <c r="C478" s="1"/>
      <c r="D478" s="1"/>
      <c r="E478" s="1"/>
      <c r="F478" s="1"/>
      <c r="G478" s="1"/>
      <c r="H478" s="1"/>
    </row>
    <row r="479" spans="2:8">
      <c r="B479" s="1"/>
      <c r="C479" s="1"/>
      <c r="D479" s="1"/>
      <c r="E479" s="1"/>
      <c r="F479" s="1"/>
      <c r="G479" s="1"/>
      <c r="H479" s="1"/>
    </row>
    <row r="480" spans="2:8">
      <c r="B480" s="1"/>
      <c r="C480" s="1"/>
      <c r="D480" s="1"/>
      <c r="E480" s="1"/>
      <c r="F480" s="1"/>
      <c r="G480" s="1"/>
      <c r="H480" s="1"/>
    </row>
    <row r="481" spans="2:8">
      <c r="B481" s="1"/>
      <c r="C481" s="1"/>
      <c r="D481" s="1"/>
      <c r="E481" s="1"/>
      <c r="F481" s="1"/>
      <c r="G481" s="1"/>
      <c r="H481" s="1"/>
    </row>
    <row r="482" spans="2:8">
      <c r="B482" s="1"/>
      <c r="C482" s="1"/>
      <c r="D482" s="1"/>
      <c r="E482" s="1"/>
      <c r="F482" s="1"/>
      <c r="G482" s="1"/>
      <c r="H482" s="1"/>
    </row>
    <row r="483" spans="2:8">
      <c r="B483" s="1"/>
      <c r="C483" s="1"/>
      <c r="D483" s="1"/>
      <c r="E483" s="1"/>
      <c r="F483" s="1"/>
      <c r="G483" s="1"/>
      <c r="H483" s="1"/>
    </row>
    <row r="484" spans="2:8">
      <c r="B484" s="1"/>
      <c r="C484" s="1"/>
      <c r="D484" s="1"/>
      <c r="E484" s="1"/>
      <c r="F484" s="1"/>
      <c r="G484" s="1"/>
      <c r="H484" s="1"/>
    </row>
    <row r="485" spans="2:8">
      <c r="B485" s="1"/>
      <c r="C485" s="1"/>
      <c r="D485" s="1"/>
      <c r="E485" s="1"/>
      <c r="F485" s="1"/>
      <c r="G485" s="1"/>
      <c r="H485" s="1"/>
    </row>
    <row r="486" spans="2:8">
      <c r="B486" s="1"/>
      <c r="C486" s="1"/>
      <c r="D486" s="1"/>
      <c r="E486" s="1"/>
      <c r="F486" s="1"/>
      <c r="G486" s="1"/>
      <c r="H486" s="1"/>
    </row>
    <row r="487" spans="2:8">
      <c r="B487" s="1"/>
      <c r="C487" s="1"/>
      <c r="D487" s="1"/>
      <c r="E487" s="1"/>
      <c r="F487" s="1"/>
      <c r="G487" s="1"/>
      <c r="H487" s="1"/>
    </row>
    <row r="488" spans="2:8">
      <c r="B488" s="1"/>
      <c r="C488" s="1"/>
      <c r="D488" s="1"/>
      <c r="E488" s="1"/>
      <c r="F488" s="1"/>
      <c r="G488" s="1"/>
      <c r="H488" s="1"/>
    </row>
    <row r="489" spans="2:8">
      <c r="B489" s="1"/>
      <c r="C489" s="1"/>
      <c r="D489" s="1"/>
      <c r="E489" s="1"/>
      <c r="F489" s="1"/>
      <c r="G489" s="1"/>
      <c r="H489" s="1"/>
    </row>
    <row r="490" spans="2:8">
      <c r="B490" s="1"/>
      <c r="C490" s="1"/>
      <c r="D490" s="1"/>
      <c r="E490" s="1"/>
      <c r="F490" s="1"/>
      <c r="G490" s="1"/>
      <c r="H490" s="1"/>
    </row>
    <row r="491" spans="2:8">
      <c r="B491" s="1"/>
      <c r="C491" s="1"/>
      <c r="D491" s="1"/>
      <c r="E491" s="1"/>
      <c r="F491" s="1"/>
      <c r="G491" s="1"/>
      <c r="H491" s="1"/>
    </row>
    <row r="492" spans="2:8">
      <c r="B492" s="1"/>
      <c r="C492" s="1"/>
      <c r="D492" s="1"/>
      <c r="E492" s="1"/>
      <c r="F492" s="1"/>
      <c r="G492" s="1"/>
      <c r="H492" s="1"/>
    </row>
    <row r="493" spans="2:8">
      <c r="B493" s="1"/>
      <c r="C493" s="1"/>
      <c r="D493" s="1"/>
      <c r="E493" s="1"/>
      <c r="F493" s="1"/>
      <c r="G493" s="1"/>
      <c r="H493" s="1"/>
    </row>
    <row r="494" spans="2:8">
      <c r="B494" s="1"/>
      <c r="C494" s="1"/>
      <c r="D494" s="1"/>
      <c r="E494" s="1"/>
      <c r="F494" s="1"/>
      <c r="G494" s="1"/>
      <c r="H494" s="1"/>
    </row>
    <row r="495" spans="2:8">
      <c r="B495" s="1"/>
      <c r="C495" s="1"/>
      <c r="D495" s="1"/>
      <c r="E495" s="1"/>
      <c r="F495" s="1"/>
      <c r="G495" s="1"/>
      <c r="H495" s="1"/>
    </row>
    <row r="496" spans="2:8">
      <c r="B496" s="1"/>
      <c r="C496" s="1"/>
      <c r="D496" s="1"/>
      <c r="E496" s="1"/>
      <c r="F496" s="1"/>
      <c r="G496" s="1"/>
      <c r="H496" s="1"/>
    </row>
    <row r="497" spans="2:8">
      <c r="B497" s="1"/>
      <c r="C497" s="1"/>
      <c r="D497" s="1"/>
      <c r="E497" s="1"/>
      <c r="F497" s="1"/>
      <c r="G497" s="1"/>
      <c r="H497" s="1"/>
    </row>
    <row r="498" spans="2:8">
      <c r="B498" s="1"/>
      <c r="C498" s="1"/>
      <c r="D498" s="1"/>
      <c r="E498" s="1"/>
      <c r="F498" s="1"/>
      <c r="G498" s="1"/>
      <c r="H498" s="1"/>
    </row>
    <row r="499" spans="2:8">
      <c r="B499" s="1"/>
      <c r="C499" s="1"/>
      <c r="D499" s="1"/>
      <c r="E499" s="1"/>
      <c r="F499" s="1"/>
      <c r="G499" s="1"/>
      <c r="H499" s="1"/>
    </row>
    <row r="500" spans="2:8">
      <c r="B500" s="1"/>
      <c r="C500" s="1"/>
      <c r="D500" s="1"/>
      <c r="E500" s="1"/>
      <c r="F500" s="1"/>
      <c r="G500" s="1"/>
      <c r="H500" s="1"/>
    </row>
    <row r="501" spans="2:8">
      <c r="B501" s="1"/>
      <c r="C501" s="1"/>
      <c r="D501" s="1"/>
      <c r="E501" s="1"/>
      <c r="F501" s="1"/>
      <c r="G501" s="1"/>
      <c r="H501" s="1"/>
    </row>
    <row r="502" spans="2:8">
      <c r="B502" s="1"/>
      <c r="C502" s="1"/>
      <c r="D502" s="1"/>
      <c r="E502" s="1"/>
      <c r="F502" s="1"/>
      <c r="G502" s="1"/>
      <c r="H502" s="1"/>
    </row>
    <row r="503" spans="2:8">
      <c r="B503" s="1"/>
      <c r="C503" s="1"/>
      <c r="D503" s="1"/>
      <c r="E503" s="1"/>
      <c r="F503" s="1"/>
      <c r="G503" s="1"/>
      <c r="H503" s="1"/>
    </row>
    <row r="504" spans="2:8">
      <c r="B504" s="1"/>
      <c r="C504" s="1"/>
      <c r="D504" s="1"/>
      <c r="E504" s="1"/>
      <c r="F504" s="1"/>
      <c r="G504" s="1"/>
      <c r="H504" s="1"/>
    </row>
    <row r="505" spans="2:8">
      <c r="B505" s="1"/>
      <c r="C505" s="1"/>
      <c r="D505" s="1"/>
      <c r="E505" s="1"/>
      <c r="F505" s="1"/>
      <c r="G505" s="1"/>
      <c r="H505" s="1"/>
    </row>
    <row r="506" spans="2:8">
      <c r="B506" s="1"/>
      <c r="C506" s="1"/>
      <c r="D506" s="1"/>
      <c r="E506" s="1"/>
      <c r="F506" s="1"/>
      <c r="G506" s="1"/>
      <c r="H506" s="1"/>
    </row>
    <row r="507" spans="2:8">
      <c r="B507" s="1"/>
      <c r="C507" s="1"/>
      <c r="D507" s="1"/>
      <c r="E507" s="1"/>
      <c r="F507" s="1"/>
      <c r="G507" s="1"/>
      <c r="H507" s="1"/>
    </row>
    <row r="508" spans="2:8">
      <c r="B508" s="1"/>
      <c r="C508" s="1"/>
      <c r="D508" s="1"/>
      <c r="E508" s="1"/>
      <c r="F508" s="1"/>
      <c r="G508" s="1"/>
      <c r="H508" s="1"/>
    </row>
    <row r="509" spans="2:8">
      <c r="B509" s="1"/>
      <c r="C509" s="1"/>
      <c r="D509" s="1"/>
      <c r="E509" s="1"/>
      <c r="F509" s="1"/>
      <c r="G509" s="1"/>
      <c r="H509" s="1"/>
    </row>
    <row r="510" spans="2:8">
      <c r="B510" s="1"/>
      <c r="C510" s="1"/>
      <c r="D510" s="1"/>
      <c r="E510" s="1"/>
      <c r="F510" s="1"/>
      <c r="G510" s="1"/>
      <c r="H510" s="1"/>
    </row>
    <row r="511" spans="2:8">
      <c r="B511" s="1"/>
      <c r="C511" s="1"/>
      <c r="D511" s="1"/>
      <c r="E511" s="1"/>
      <c r="F511" s="1"/>
      <c r="G511" s="1"/>
      <c r="H511" s="1"/>
    </row>
    <row r="512" spans="2:8">
      <c r="B512" s="1"/>
      <c r="C512" s="1"/>
      <c r="D512" s="1"/>
      <c r="E512" s="1"/>
      <c r="F512" s="1"/>
      <c r="G512" s="1"/>
      <c r="H512" s="1"/>
    </row>
    <row r="513" spans="2:8">
      <c r="B513" s="1"/>
      <c r="C513" s="1"/>
      <c r="D513" s="1"/>
      <c r="E513" s="1"/>
      <c r="F513" s="1"/>
      <c r="G513" s="1"/>
      <c r="H513" s="1"/>
    </row>
    <row r="514" spans="2:8">
      <c r="B514" s="1"/>
      <c r="C514" s="1"/>
      <c r="D514" s="1"/>
      <c r="E514" s="1"/>
      <c r="F514" s="1"/>
      <c r="G514" s="1"/>
      <c r="H514" s="1"/>
    </row>
    <row r="515" spans="2:8">
      <c r="B515" s="1"/>
      <c r="C515" s="1"/>
      <c r="D515" s="1"/>
      <c r="E515" s="1"/>
      <c r="F515" s="1"/>
      <c r="G515" s="1"/>
      <c r="H515" s="1"/>
    </row>
    <row r="516" spans="2:8">
      <c r="B516" s="1"/>
      <c r="C516" s="1"/>
      <c r="D516" s="1"/>
      <c r="E516" s="1"/>
      <c r="F516" s="1"/>
      <c r="G516" s="1"/>
      <c r="H516" s="1"/>
    </row>
    <row r="517" spans="2:8">
      <c r="B517" s="1"/>
      <c r="C517" s="1"/>
      <c r="D517" s="1"/>
      <c r="E517" s="1"/>
      <c r="F517" s="1"/>
      <c r="G517" s="1"/>
      <c r="H517" s="1"/>
    </row>
    <row r="518" spans="2:8">
      <c r="B518" s="1"/>
      <c r="C518" s="1"/>
      <c r="D518" s="1"/>
      <c r="E518" s="1"/>
      <c r="F518" s="1"/>
      <c r="G518" s="1"/>
      <c r="H518" s="1"/>
    </row>
    <row r="519" spans="2:8">
      <c r="B519" s="1"/>
      <c r="C519" s="1"/>
      <c r="D519" s="1"/>
      <c r="E519" s="1"/>
      <c r="F519" s="1"/>
      <c r="G519" s="1"/>
      <c r="H519" s="1"/>
    </row>
    <row r="520" spans="2:8">
      <c r="B520" s="1"/>
      <c r="C520" s="1"/>
      <c r="D520" s="1"/>
      <c r="E520" s="1"/>
      <c r="F520" s="1"/>
      <c r="G520" s="1"/>
      <c r="H520" s="1"/>
    </row>
    <row r="521" spans="2:8">
      <c r="B521" s="1"/>
      <c r="C521" s="1"/>
      <c r="D521" s="1"/>
      <c r="E521" s="1"/>
      <c r="F521" s="1"/>
      <c r="G521" s="1"/>
      <c r="H521" s="1"/>
    </row>
    <row r="522" spans="2:8">
      <c r="B522" s="1"/>
      <c r="C522" s="1"/>
      <c r="D522" s="1"/>
      <c r="E522" s="1"/>
      <c r="F522" s="1"/>
      <c r="G522" s="1"/>
      <c r="H522" s="1"/>
    </row>
    <row r="523" spans="2:8">
      <c r="B523" s="1"/>
      <c r="C523" s="1"/>
      <c r="D523" s="1"/>
      <c r="E523" s="1"/>
      <c r="F523" s="1"/>
      <c r="G523" s="1"/>
      <c r="H523" s="1"/>
    </row>
    <row r="524" spans="2:8">
      <c r="B524" s="1"/>
      <c r="C524" s="1"/>
      <c r="D524" s="1"/>
      <c r="E524" s="1"/>
      <c r="F524" s="1"/>
      <c r="G524" s="1"/>
      <c r="H524" s="1"/>
    </row>
    <row r="525" spans="2:8">
      <c r="B525" s="1"/>
      <c r="C525" s="1"/>
      <c r="D525" s="1"/>
      <c r="E525" s="1"/>
      <c r="F525" s="1"/>
      <c r="G525" s="1"/>
      <c r="H525" s="1"/>
    </row>
    <row r="526" spans="2:8">
      <c r="B526" s="1"/>
      <c r="C526" s="1"/>
      <c r="D526" s="1"/>
      <c r="E526" s="1"/>
      <c r="F526" s="1"/>
      <c r="G526" s="1"/>
      <c r="H526" s="1"/>
    </row>
    <row r="527" spans="2:8">
      <c r="B527" s="1"/>
      <c r="C527" s="1"/>
      <c r="D527" s="1"/>
      <c r="E527" s="1"/>
      <c r="F527" s="1"/>
      <c r="G527" s="1"/>
      <c r="H527" s="1"/>
    </row>
    <row r="528" spans="2:8">
      <c r="B528" s="1"/>
      <c r="C528" s="1"/>
      <c r="D528" s="1"/>
      <c r="E528" s="1"/>
      <c r="F528" s="1"/>
      <c r="G528" s="1"/>
      <c r="H528" s="1"/>
    </row>
    <row r="529" spans="2:8">
      <c r="B529" s="1"/>
      <c r="C529" s="1"/>
      <c r="D529" s="1"/>
      <c r="E529" s="1"/>
      <c r="F529" s="1"/>
      <c r="G529" s="1"/>
      <c r="H529" s="1"/>
    </row>
    <row r="530" spans="2:8">
      <c r="B530" s="1"/>
      <c r="C530" s="1"/>
      <c r="D530" s="1"/>
      <c r="E530" s="1"/>
      <c r="F530" s="1"/>
      <c r="G530" s="1"/>
      <c r="H530" s="1"/>
    </row>
    <row r="531" spans="2:8">
      <c r="B531" s="1"/>
      <c r="C531" s="1"/>
      <c r="D531" s="1"/>
      <c r="E531" s="1"/>
      <c r="F531" s="1"/>
      <c r="G531" s="1"/>
      <c r="H531" s="1"/>
    </row>
    <row r="532" spans="2:8">
      <c r="B532" s="1"/>
      <c r="C532" s="1"/>
      <c r="D532" s="1"/>
      <c r="E532" s="1"/>
      <c r="F532" s="1"/>
      <c r="G532" s="1"/>
      <c r="H532" s="1"/>
    </row>
    <row r="533" spans="2:8">
      <c r="B533" s="1"/>
      <c r="C533" s="1"/>
      <c r="D533" s="1"/>
      <c r="E533" s="1"/>
      <c r="F533" s="1"/>
      <c r="G533" s="1"/>
      <c r="H533" s="1"/>
    </row>
    <row r="534" spans="2:8">
      <c r="B534" s="1"/>
      <c r="C534" s="1"/>
      <c r="D534" s="1"/>
      <c r="E534" s="1"/>
      <c r="F534" s="1"/>
      <c r="G534" s="1"/>
      <c r="H534" s="1"/>
    </row>
    <row r="535" spans="2:8">
      <c r="B535" s="1"/>
      <c r="C535" s="1"/>
      <c r="D535" s="1"/>
      <c r="E535" s="1"/>
      <c r="F535" s="1"/>
      <c r="G535" s="1"/>
      <c r="H535" s="1"/>
    </row>
    <row r="536" spans="2:8">
      <c r="B536" s="1"/>
      <c r="C536" s="1"/>
      <c r="D536" s="1"/>
      <c r="E536" s="1"/>
      <c r="F536" s="1"/>
      <c r="G536" s="1"/>
      <c r="H536" s="1"/>
    </row>
    <row r="537" spans="2:8">
      <c r="B537" s="1"/>
      <c r="C537" s="1"/>
      <c r="D537" s="1"/>
      <c r="E537" s="1"/>
      <c r="F537" s="1"/>
      <c r="G537" s="1"/>
      <c r="H537" s="1"/>
    </row>
    <row r="538" spans="2:8">
      <c r="B538" s="1"/>
      <c r="C538" s="1"/>
      <c r="D538" s="1"/>
      <c r="E538" s="1"/>
      <c r="F538" s="1"/>
      <c r="G538" s="1"/>
      <c r="H538" s="1"/>
    </row>
    <row r="539" spans="2:8">
      <c r="B539" s="1"/>
      <c r="C539" s="1"/>
      <c r="D539" s="1"/>
      <c r="E539" s="1"/>
      <c r="F539" s="1"/>
      <c r="G539" s="1"/>
      <c r="H539" s="1"/>
    </row>
    <row r="540" spans="2:8">
      <c r="B540" s="1"/>
      <c r="C540" s="1"/>
      <c r="D540" s="1"/>
      <c r="E540" s="1"/>
      <c r="F540" s="1"/>
      <c r="G540" s="1"/>
      <c r="H540" s="1"/>
    </row>
    <row r="541" spans="2:8">
      <c r="B541" s="1"/>
      <c r="C541" s="1"/>
      <c r="D541" s="1"/>
      <c r="E541" s="1"/>
      <c r="F541" s="1"/>
      <c r="G541" s="1"/>
      <c r="H541" s="1"/>
    </row>
    <row r="542" spans="2:8">
      <c r="B542" s="1"/>
      <c r="C542" s="1"/>
      <c r="D542" s="1"/>
      <c r="E542" s="1"/>
      <c r="F542" s="1"/>
      <c r="G542" s="1"/>
      <c r="H542" s="1"/>
    </row>
    <row r="543" spans="2:8">
      <c r="B543" s="1"/>
      <c r="C543" s="1"/>
      <c r="D543" s="1"/>
      <c r="E543" s="1"/>
      <c r="F543" s="1"/>
      <c r="G543" s="1"/>
      <c r="H543" s="1"/>
    </row>
    <row r="544" spans="2:8">
      <c r="B544" s="1"/>
      <c r="C544" s="1"/>
      <c r="D544" s="1"/>
      <c r="E544" s="1"/>
      <c r="F544" s="1"/>
      <c r="G544" s="1"/>
      <c r="H544" s="1"/>
    </row>
    <row r="545" spans="2:8">
      <c r="B545" s="1"/>
      <c r="C545" s="1"/>
      <c r="D545" s="1"/>
      <c r="E545" s="1"/>
      <c r="F545" s="1"/>
      <c r="G545" s="1"/>
      <c r="H545" s="1"/>
    </row>
    <row r="546" spans="2:8">
      <c r="B546" s="1"/>
      <c r="C546" s="1"/>
      <c r="D546" s="1"/>
      <c r="E546" s="1"/>
      <c r="F546" s="1"/>
      <c r="G546" s="1"/>
      <c r="H546" s="1"/>
    </row>
    <row r="547" spans="2:8">
      <c r="B547" s="1"/>
      <c r="C547" s="1"/>
      <c r="D547" s="1"/>
      <c r="E547" s="1"/>
      <c r="F547" s="1"/>
      <c r="G547" s="1"/>
      <c r="H547" s="1"/>
    </row>
    <row r="548" spans="2:8">
      <c r="B548" s="1"/>
      <c r="C548" s="1"/>
      <c r="D548" s="1"/>
      <c r="E548" s="1"/>
      <c r="F548" s="1"/>
      <c r="G548" s="1"/>
      <c r="H548" s="1"/>
    </row>
    <row r="549" spans="2:8">
      <c r="B549" s="1"/>
      <c r="C549" s="1"/>
      <c r="D549" s="1"/>
      <c r="E549" s="1"/>
      <c r="F549" s="1"/>
      <c r="G549" s="1"/>
      <c r="H549" s="1"/>
    </row>
    <row r="550" spans="2:8">
      <c r="B550" s="1"/>
      <c r="C550" s="1"/>
      <c r="D550" s="1"/>
      <c r="E550" s="1"/>
      <c r="F550" s="1"/>
      <c r="G550" s="1"/>
      <c r="H550" s="1"/>
    </row>
    <row r="551" spans="2:8">
      <c r="B551" s="1"/>
      <c r="C551" s="1"/>
      <c r="D551" s="1"/>
      <c r="E551" s="1"/>
      <c r="F551" s="1"/>
      <c r="G551" s="1"/>
      <c r="H551" s="1"/>
    </row>
    <row r="552" spans="2:8">
      <c r="B552" s="1"/>
      <c r="C552" s="1"/>
      <c r="D552" s="1"/>
      <c r="E552" s="1"/>
      <c r="F552" s="1"/>
      <c r="G552" s="1"/>
      <c r="H552" s="1"/>
    </row>
    <row r="553" spans="2:8">
      <c r="B553" s="1"/>
      <c r="C553" s="1"/>
      <c r="D553" s="1"/>
      <c r="E553" s="1"/>
      <c r="F553" s="1"/>
      <c r="G553" s="1"/>
      <c r="H553" s="1"/>
    </row>
    <row r="554" spans="2:8">
      <c r="B554" s="1"/>
      <c r="C554" s="1"/>
      <c r="D554" s="1"/>
      <c r="E554" s="1"/>
      <c r="F554" s="1"/>
      <c r="G554" s="1"/>
      <c r="H554" s="1"/>
    </row>
    <row r="555" spans="2:8">
      <c r="B555" s="1"/>
      <c r="C555" s="1"/>
      <c r="D555" s="1"/>
      <c r="E555" s="1"/>
      <c r="F555" s="1"/>
      <c r="G555" s="1"/>
      <c r="H555" s="1"/>
    </row>
    <row r="556" spans="2:8">
      <c r="B556" s="1"/>
      <c r="C556" s="1"/>
      <c r="D556" s="1"/>
      <c r="E556" s="1"/>
      <c r="F556" s="1"/>
      <c r="G556" s="1"/>
      <c r="H556" s="1"/>
    </row>
    <row r="557" spans="2:8">
      <c r="B557" s="1"/>
      <c r="C557" s="1"/>
      <c r="D557" s="1"/>
      <c r="E557" s="1"/>
      <c r="F557" s="1"/>
      <c r="G557" s="1"/>
      <c r="H557" s="1"/>
    </row>
    <row r="558" spans="2:8">
      <c r="B558" s="1"/>
      <c r="C558" s="1"/>
      <c r="D558" s="1"/>
      <c r="E558" s="1"/>
      <c r="F558" s="1"/>
      <c r="G558" s="1"/>
      <c r="H558" s="1"/>
    </row>
    <row r="559" spans="2:8">
      <c r="B559" s="1"/>
      <c r="C559" s="1"/>
      <c r="D559" s="1"/>
      <c r="E559" s="1"/>
      <c r="F559" s="1"/>
      <c r="G559" s="1"/>
      <c r="H559" s="1"/>
    </row>
    <row r="560" spans="2:8">
      <c r="B560" s="1"/>
      <c r="C560" s="1"/>
      <c r="D560" s="1"/>
      <c r="E560" s="1"/>
      <c r="F560" s="1"/>
      <c r="G560" s="1"/>
      <c r="H560" s="1"/>
    </row>
    <row r="561" spans="2:8">
      <c r="B561" s="1"/>
      <c r="C561" s="1"/>
      <c r="D561" s="1"/>
      <c r="E561" s="1"/>
      <c r="F561" s="1"/>
      <c r="G561" s="1"/>
      <c r="H561" s="1"/>
    </row>
    <row r="562" spans="2:8">
      <c r="B562" s="1"/>
      <c r="C562" s="1"/>
      <c r="D562" s="1"/>
      <c r="E562" s="1"/>
      <c r="F562" s="1"/>
      <c r="G562" s="1"/>
      <c r="H562" s="1"/>
    </row>
    <row r="563" spans="2:8">
      <c r="B563" s="1"/>
      <c r="C563" s="1"/>
      <c r="D563" s="1"/>
      <c r="E563" s="1"/>
      <c r="F563" s="1"/>
      <c r="G563" s="1"/>
      <c r="H563" s="1"/>
    </row>
    <row r="564" spans="2:8">
      <c r="B564" s="1"/>
      <c r="C564" s="1"/>
      <c r="D564" s="1"/>
      <c r="E564" s="1"/>
      <c r="F564" s="1"/>
      <c r="G564" s="1"/>
      <c r="H564" s="1"/>
    </row>
    <row r="565" spans="2:8">
      <c r="B565" s="1"/>
      <c r="C565" s="1"/>
      <c r="D565" s="1"/>
      <c r="E565" s="1"/>
      <c r="F565" s="1"/>
      <c r="G565" s="1"/>
      <c r="H565" s="1"/>
    </row>
    <row r="566" spans="2:8">
      <c r="B566" s="1"/>
      <c r="C566" s="1"/>
      <c r="D566" s="1"/>
      <c r="E566" s="1"/>
      <c r="F566" s="1"/>
      <c r="G566" s="1"/>
      <c r="H566" s="1"/>
    </row>
    <row r="567" spans="2:8">
      <c r="B567" s="1"/>
      <c r="C567" s="1"/>
      <c r="D567" s="1"/>
      <c r="E567" s="1"/>
      <c r="F567" s="1"/>
      <c r="G567" s="1"/>
      <c r="H567" s="1"/>
    </row>
    <row r="568" spans="2:8">
      <c r="B568" s="1"/>
      <c r="C568" s="1"/>
      <c r="D568" s="1"/>
      <c r="E568" s="1"/>
      <c r="F568" s="1"/>
      <c r="G568" s="1"/>
      <c r="H568" s="1"/>
    </row>
    <row r="569" spans="2:8">
      <c r="B569" s="1"/>
      <c r="C569" s="1"/>
      <c r="D569" s="1"/>
      <c r="E569" s="1"/>
      <c r="F569" s="1"/>
      <c r="G569" s="1"/>
      <c r="H569" s="1"/>
    </row>
    <row r="570" spans="2:8">
      <c r="B570" s="1"/>
      <c r="C570" s="1"/>
      <c r="D570" s="1"/>
      <c r="E570" s="1"/>
      <c r="F570" s="1"/>
      <c r="G570" s="1"/>
      <c r="H570" s="1"/>
    </row>
    <row r="571" spans="2:8">
      <c r="B571" s="1"/>
      <c r="C571" s="1"/>
      <c r="D571" s="1"/>
      <c r="E571" s="1"/>
      <c r="F571" s="1"/>
      <c r="G571" s="1"/>
      <c r="H571" s="1"/>
    </row>
    <row r="572" spans="2:8">
      <c r="B572" s="1"/>
      <c r="C572" s="1"/>
      <c r="D572" s="1"/>
      <c r="E572" s="1"/>
      <c r="F572" s="1"/>
      <c r="G572" s="1"/>
      <c r="H572" s="1"/>
    </row>
    <row r="573" spans="2:8">
      <c r="B573" s="1"/>
      <c r="C573" s="1"/>
      <c r="D573" s="1"/>
      <c r="E573" s="1"/>
      <c r="F573" s="1"/>
      <c r="G573" s="1"/>
      <c r="H573" s="1"/>
    </row>
    <row r="574" spans="2:8">
      <c r="B574" s="1"/>
      <c r="C574" s="1"/>
      <c r="D574" s="1"/>
      <c r="E574" s="1"/>
      <c r="F574" s="1"/>
      <c r="G574" s="1"/>
      <c r="H574" s="1"/>
    </row>
    <row r="575" spans="2:8">
      <c r="B575" s="1"/>
      <c r="C575" s="1"/>
      <c r="D575" s="1"/>
      <c r="E575" s="1"/>
      <c r="F575" s="1"/>
      <c r="G575" s="1"/>
      <c r="H575" s="1"/>
    </row>
    <row r="576" spans="2:8">
      <c r="B576" s="1"/>
      <c r="C576" s="1"/>
      <c r="D576" s="1"/>
      <c r="E576" s="1"/>
      <c r="F576" s="1"/>
      <c r="G576" s="1"/>
      <c r="H576" s="1"/>
    </row>
    <row r="577" spans="2:8">
      <c r="B577" s="1"/>
      <c r="C577" s="1"/>
      <c r="D577" s="1"/>
      <c r="E577" s="1"/>
      <c r="F577" s="1"/>
      <c r="G577" s="1"/>
      <c r="H577" s="1"/>
    </row>
    <row r="578" spans="2:8">
      <c r="B578" s="1"/>
      <c r="C578" s="1"/>
      <c r="D578" s="1"/>
      <c r="E578" s="1"/>
      <c r="F578" s="1"/>
      <c r="G578" s="1"/>
      <c r="H578" s="1"/>
    </row>
    <row r="579" spans="2:8">
      <c r="B579" s="1"/>
      <c r="C579" s="1"/>
      <c r="D579" s="1"/>
      <c r="E579" s="1"/>
      <c r="F579" s="1"/>
      <c r="G579" s="1"/>
      <c r="H579" s="1"/>
    </row>
    <row r="580" spans="2:8">
      <c r="B580" s="1"/>
      <c r="C580" s="1"/>
      <c r="D580" s="1"/>
      <c r="E580" s="1"/>
      <c r="F580" s="1"/>
      <c r="G580" s="1"/>
      <c r="H580" s="1"/>
    </row>
    <row r="581" spans="2:8">
      <c r="B581" s="1"/>
      <c r="C581" s="1"/>
      <c r="D581" s="1"/>
      <c r="E581" s="1"/>
      <c r="F581" s="1"/>
      <c r="G581" s="1"/>
      <c r="H581" s="1"/>
    </row>
    <row r="582" spans="2:8">
      <c r="B582" s="1"/>
      <c r="C582" s="1"/>
      <c r="D582" s="1"/>
      <c r="E582" s="1"/>
      <c r="F582" s="1"/>
      <c r="G582" s="1"/>
      <c r="H582" s="1"/>
    </row>
    <row r="583" spans="2:8">
      <c r="B583" s="1"/>
      <c r="C583" s="1"/>
      <c r="D583" s="1"/>
      <c r="E583" s="1"/>
      <c r="F583" s="1"/>
      <c r="G583" s="1"/>
      <c r="H583" s="1"/>
    </row>
    <row r="584" spans="2:8">
      <c r="B584" s="1"/>
      <c r="C584" s="1"/>
      <c r="D584" s="1"/>
      <c r="E584" s="1"/>
      <c r="F584" s="1"/>
      <c r="G584" s="1"/>
      <c r="H584" s="1"/>
    </row>
    <row r="585" spans="2:8">
      <c r="B585" s="1"/>
      <c r="C585" s="1"/>
      <c r="D585" s="1"/>
      <c r="E585" s="1"/>
      <c r="F585" s="1"/>
      <c r="G585" s="1"/>
      <c r="H585" s="1"/>
    </row>
    <row r="586" spans="2:8">
      <c r="B586" s="1"/>
      <c r="C586" s="1"/>
      <c r="D586" s="1"/>
      <c r="E586" s="1"/>
      <c r="F586" s="1"/>
      <c r="G586" s="1"/>
      <c r="H586" s="1"/>
    </row>
    <row r="587" spans="2:8">
      <c r="B587" s="1"/>
      <c r="C587" s="1"/>
      <c r="D587" s="1"/>
      <c r="E587" s="1"/>
      <c r="F587" s="1"/>
      <c r="G587" s="1"/>
      <c r="H587" s="1"/>
    </row>
    <row r="588" spans="2:8">
      <c r="B588" s="1"/>
      <c r="C588" s="1"/>
      <c r="D588" s="1"/>
      <c r="E588" s="1"/>
      <c r="F588" s="1"/>
      <c r="G588" s="1"/>
      <c r="H588" s="1"/>
    </row>
    <row r="589" spans="2:8">
      <c r="B589" s="1"/>
      <c r="C589" s="1"/>
      <c r="D589" s="1"/>
      <c r="E589" s="1"/>
      <c r="F589" s="1"/>
      <c r="G589" s="1"/>
      <c r="H589" s="1"/>
    </row>
    <row r="590" spans="2:8">
      <c r="B590" s="1"/>
      <c r="C590" s="1"/>
      <c r="D590" s="1"/>
      <c r="E590" s="1"/>
      <c r="F590" s="1"/>
      <c r="G590" s="1"/>
      <c r="H590" s="1"/>
    </row>
    <row r="591" spans="2:8">
      <c r="B591" s="1"/>
      <c r="C591" s="1"/>
      <c r="D591" s="1"/>
      <c r="E591" s="1"/>
      <c r="F591" s="1"/>
      <c r="G591" s="1"/>
      <c r="H591" s="1"/>
    </row>
    <row r="592" spans="2:8">
      <c r="B592" s="1"/>
      <c r="C592" s="1"/>
      <c r="D592" s="1"/>
      <c r="E592" s="1"/>
      <c r="F592" s="1"/>
      <c r="G592" s="1"/>
      <c r="H592" s="1"/>
    </row>
    <row r="593" spans="2:8">
      <c r="B593" s="1"/>
      <c r="C593" s="1"/>
      <c r="D593" s="1"/>
      <c r="E593" s="1"/>
      <c r="F593" s="1"/>
      <c r="G593" s="1"/>
      <c r="H593" s="1"/>
    </row>
    <row r="594" spans="2:8">
      <c r="B594" s="1"/>
      <c r="C594" s="1"/>
      <c r="D594" s="1"/>
      <c r="E594" s="1"/>
      <c r="F594" s="1"/>
      <c r="G594" s="1"/>
      <c r="H594" s="1"/>
    </row>
    <row r="595" spans="2:8">
      <c r="B595" s="1"/>
      <c r="C595" s="1"/>
      <c r="D595" s="1"/>
      <c r="E595" s="1"/>
      <c r="F595" s="1"/>
      <c r="G595" s="1"/>
      <c r="H595" s="1"/>
    </row>
    <row r="596" spans="2:8">
      <c r="B596" s="1"/>
      <c r="C596" s="1"/>
      <c r="D596" s="1"/>
      <c r="E596" s="1"/>
      <c r="F596" s="1"/>
      <c r="G596" s="1"/>
      <c r="H596" s="1"/>
    </row>
    <row r="597" spans="2:8">
      <c r="B597" s="1"/>
      <c r="C597" s="1"/>
      <c r="D597" s="1"/>
      <c r="E597" s="1"/>
      <c r="F597" s="1"/>
      <c r="G597" s="1"/>
      <c r="H597" s="1"/>
    </row>
    <row r="598" spans="2:8">
      <c r="B598" s="1"/>
      <c r="C598" s="1"/>
      <c r="D598" s="1"/>
      <c r="E598" s="1"/>
      <c r="F598" s="1"/>
      <c r="G598" s="1"/>
      <c r="H598" s="1"/>
    </row>
    <row r="599" spans="2:8">
      <c r="B599" s="1"/>
      <c r="C599" s="1"/>
      <c r="D599" s="1"/>
      <c r="E599" s="1"/>
      <c r="F599" s="1"/>
      <c r="G599" s="1"/>
      <c r="H599" s="1"/>
    </row>
    <row r="600" spans="2:8">
      <c r="B600" s="1"/>
      <c r="C600" s="1"/>
      <c r="D600" s="1"/>
      <c r="E600" s="1"/>
      <c r="F600" s="1"/>
      <c r="G600" s="1"/>
      <c r="H600" s="1"/>
    </row>
    <row r="601" spans="2:8">
      <c r="B601" s="1"/>
      <c r="C601" s="1"/>
      <c r="D601" s="1"/>
      <c r="E601" s="1"/>
      <c r="F601" s="1"/>
      <c r="G601" s="1"/>
      <c r="H601" s="1"/>
    </row>
    <row r="602" spans="2:8">
      <c r="B602" s="1"/>
      <c r="C602" s="1"/>
      <c r="D602" s="1"/>
      <c r="E602" s="1"/>
      <c r="F602" s="1"/>
      <c r="G602" s="1"/>
      <c r="H602" s="1"/>
    </row>
    <row r="603" spans="2:8">
      <c r="B603" s="1"/>
      <c r="C603" s="1"/>
      <c r="D603" s="1"/>
      <c r="E603" s="1"/>
      <c r="F603" s="1"/>
      <c r="G603" s="1"/>
      <c r="H603" s="1"/>
    </row>
    <row r="604" spans="2:8">
      <c r="B604" s="1"/>
      <c r="C604" s="1"/>
      <c r="D604" s="1"/>
      <c r="E604" s="1"/>
      <c r="F604" s="1"/>
      <c r="G604" s="1"/>
      <c r="H604" s="1"/>
    </row>
    <row r="605" spans="2:8">
      <c r="B605" s="1"/>
      <c r="C605" s="1"/>
      <c r="D605" s="1"/>
      <c r="E605" s="1"/>
      <c r="F605" s="1"/>
      <c r="G605" s="1"/>
      <c r="H605" s="1"/>
    </row>
    <row r="606" spans="2:8">
      <c r="B606" s="1"/>
      <c r="C606" s="1"/>
      <c r="D606" s="1"/>
      <c r="E606" s="1"/>
      <c r="F606" s="1"/>
      <c r="G606" s="1"/>
      <c r="H606" s="1"/>
    </row>
    <row r="607" spans="2:8">
      <c r="B607" s="1"/>
      <c r="C607" s="1"/>
      <c r="D607" s="1"/>
      <c r="E607" s="1"/>
      <c r="F607" s="1"/>
      <c r="G607" s="1"/>
      <c r="H607" s="1"/>
    </row>
    <row r="608" spans="2:8">
      <c r="B608" s="1"/>
      <c r="C608" s="1"/>
      <c r="D608" s="1"/>
      <c r="E608" s="1"/>
      <c r="F608" s="1"/>
      <c r="G608" s="1"/>
      <c r="H608" s="1"/>
    </row>
    <row r="609" spans="2:8">
      <c r="B609" s="1"/>
      <c r="C609" s="1"/>
      <c r="D609" s="1"/>
      <c r="E609" s="1"/>
      <c r="F609" s="1"/>
      <c r="G609" s="1"/>
      <c r="H609" s="1"/>
    </row>
    <row r="610" spans="2:8">
      <c r="B610" s="1"/>
      <c r="C610" s="1"/>
      <c r="D610" s="1"/>
      <c r="E610" s="1"/>
      <c r="F610" s="1"/>
      <c r="G610" s="1"/>
      <c r="H610" s="1"/>
    </row>
    <row r="611" spans="2:8">
      <c r="B611" s="1"/>
      <c r="C611" s="1"/>
      <c r="D611" s="1"/>
      <c r="E611" s="1"/>
      <c r="F611" s="1"/>
      <c r="G611" s="1"/>
      <c r="H611" s="1"/>
    </row>
    <row r="612" spans="2:8">
      <c r="B612" s="1"/>
      <c r="C612" s="1"/>
      <c r="D612" s="1"/>
      <c r="E612" s="1"/>
      <c r="F612" s="1"/>
      <c r="G612" s="1"/>
      <c r="H612" s="1"/>
    </row>
    <row r="613" spans="2:8">
      <c r="B613" s="1"/>
      <c r="C613" s="1"/>
      <c r="D613" s="1"/>
      <c r="E613" s="1"/>
      <c r="F613" s="1"/>
      <c r="G613" s="1"/>
      <c r="H613" s="1"/>
    </row>
    <row r="614" spans="2:8">
      <c r="B614" s="1"/>
      <c r="C614" s="1"/>
      <c r="D614" s="1"/>
      <c r="E614" s="1"/>
      <c r="F614" s="1"/>
      <c r="G614" s="1"/>
      <c r="H614" s="1"/>
    </row>
    <row r="615" spans="2:8">
      <c r="B615" s="1"/>
      <c r="C615" s="1"/>
      <c r="D615" s="1"/>
      <c r="E615" s="1"/>
      <c r="F615" s="1"/>
      <c r="G615" s="1"/>
      <c r="H615" s="1"/>
    </row>
    <row r="616" spans="2:8">
      <c r="B616" s="1"/>
      <c r="C616" s="1"/>
      <c r="D616" s="1"/>
      <c r="E616" s="1"/>
      <c r="F616" s="1"/>
      <c r="G616" s="1"/>
      <c r="H616" s="1"/>
    </row>
    <row r="617" spans="2:8">
      <c r="B617" s="1"/>
      <c r="C617" s="1"/>
      <c r="D617" s="1"/>
      <c r="E617" s="1"/>
      <c r="F617" s="1"/>
      <c r="G617" s="1"/>
      <c r="H617" s="1"/>
    </row>
    <row r="618" spans="2:8">
      <c r="B618" s="1"/>
      <c r="C618" s="1"/>
      <c r="D618" s="1"/>
      <c r="E618" s="1"/>
      <c r="F618" s="1"/>
      <c r="G618" s="1"/>
      <c r="H618" s="1"/>
    </row>
    <row r="619" spans="2:8">
      <c r="B619" s="1"/>
      <c r="C619" s="1"/>
      <c r="D619" s="1"/>
      <c r="E619" s="1"/>
      <c r="F619" s="1"/>
      <c r="G619" s="1"/>
      <c r="H619" s="1"/>
    </row>
    <row r="620" spans="2:8">
      <c r="B620" s="1"/>
      <c r="C620" s="1"/>
      <c r="D620" s="1"/>
      <c r="E620" s="1"/>
      <c r="F620" s="1"/>
      <c r="G620" s="1"/>
      <c r="H620" s="1"/>
    </row>
    <row r="621" spans="2:8">
      <c r="B621" s="1"/>
      <c r="C621" s="1"/>
      <c r="D621" s="1"/>
      <c r="E621" s="1"/>
      <c r="F621" s="1"/>
      <c r="G621" s="1"/>
      <c r="H621" s="1"/>
    </row>
    <row r="622" spans="2:8">
      <c r="B622" s="1"/>
      <c r="C622" s="1"/>
      <c r="D622" s="1"/>
      <c r="E622" s="1"/>
      <c r="F622" s="1"/>
      <c r="G622" s="1"/>
      <c r="H622" s="1"/>
    </row>
    <row r="623" spans="2:8">
      <c r="B623" s="1"/>
      <c r="C623" s="1"/>
      <c r="D623" s="1"/>
      <c r="E623" s="1"/>
      <c r="F623" s="1"/>
      <c r="G623" s="1"/>
      <c r="H623" s="1"/>
    </row>
    <row r="624" spans="2:8">
      <c r="B624" s="1"/>
      <c r="C624" s="1"/>
      <c r="D624" s="1"/>
      <c r="E624" s="1"/>
      <c r="F624" s="1"/>
      <c r="G624" s="1"/>
      <c r="H624" s="1"/>
    </row>
    <row r="625" spans="2:8">
      <c r="B625" s="1"/>
      <c r="C625" s="1"/>
      <c r="D625" s="1"/>
      <c r="E625" s="1"/>
      <c r="F625" s="1"/>
      <c r="G625" s="1"/>
      <c r="H625" s="1"/>
    </row>
    <row r="626" spans="2:8">
      <c r="B626" s="1"/>
      <c r="C626" s="1"/>
      <c r="D626" s="1"/>
      <c r="E626" s="1"/>
      <c r="F626" s="1"/>
      <c r="G626" s="1"/>
      <c r="H626" s="1"/>
    </row>
    <row r="627" spans="2:8">
      <c r="B627" s="1"/>
      <c r="C627" s="1"/>
      <c r="D627" s="1"/>
      <c r="E627" s="1"/>
      <c r="F627" s="1"/>
      <c r="G627" s="1"/>
      <c r="H627" s="1"/>
    </row>
    <row r="628" spans="2:8">
      <c r="B628" s="1"/>
      <c r="C628" s="1"/>
      <c r="D628" s="1"/>
      <c r="E628" s="1"/>
      <c r="F628" s="1"/>
      <c r="G628" s="1"/>
      <c r="H628" s="1"/>
    </row>
    <row r="629" spans="2:8">
      <c r="B629" s="1"/>
      <c r="C629" s="1"/>
      <c r="D629" s="1"/>
      <c r="E629" s="1"/>
      <c r="F629" s="1"/>
      <c r="G629" s="1"/>
      <c r="H629" s="1"/>
    </row>
    <row r="630" spans="2:8">
      <c r="B630" s="1"/>
      <c r="C630" s="1"/>
      <c r="D630" s="1"/>
      <c r="E630" s="1"/>
      <c r="F630" s="1"/>
      <c r="G630" s="1"/>
      <c r="H630" s="1"/>
    </row>
    <row r="631" spans="2:8">
      <c r="B631" s="1"/>
      <c r="C631" s="1"/>
      <c r="D631" s="1"/>
      <c r="E631" s="1"/>
      <c r="F631" s="1"/>
      <c r="G631" s="1"/>
      <c r="H631" s="1"/>
    </row>
    <row r="632" spans="2:8">
      <c r="B632" s="1"/>
      <c r="C632" s="1"/>
      <c r="D632" s="1"/>
      <c r="E632" s="1"/>
      <c r="F632" s="1"/>
      <c r="G632" s="1"/>
      <c r="H632" s="1"/>
    </row>
    <row r="633" spans="2:8">
      <c r="B633" s="1"/>
      <c r="C633" s="1"/>
      <c r="D633" s="1"/>
      <c r="E633" s="1"/>
      <c r="F633" s="1"/>
      <c r="G633" s="1"/>
      <c r="H633" s="1"/>
    </row>
    <row r="634" spans="2:8">
      <c r="B634" s="1"/>
      <c r="C634" s="1"/>
      <c r="D634" s="1"/>
      <c r="E634" s="1"/>
      <c r="F634" s="1"/>
      <c r="G634" s="1"/>
      <c r="H634" s="1"/>
    </row>
    <row r="635" spans="2:8">
      <c r="B635" s="1"/>
      <c r="C635" s="1"/>
      <c r="D635" s="1"/>
      <c r="E635" s="1"/>
      <c r="F635" s="1"/>
      <c r="G635" s="1"/>
      <c r="H635" s="1"/>
    </row>
    <row r="636" spans="2:8">
      <c r="B636" s="1"/>
      <c r="C636" s="1"/>
      <c r="D636" s="1"/>
      <c r="E636" s="1"/>
      <c r="F636" s="1"/>
      <c r="G636" s="1"/>
      <c r="H636" s="1"/>
    </row>
    <row r="637" spans="2:8">
      <c r="B637" s="1"/>
      <c r="C637" s="1"/>
      <c r="D637" s="1"/>
      <c r="E637" s="1"/>
      <c r="F637" s="1"/>
      <c r="G637" s="1"/>
      <c r="H637" s="1"/>
    </row>
    <row r="638" spans="2:8">
      <c r="B638" s="1"/>
      <c r="C638" s="1"/>
      <c r="D638" s="1"/>
      <c r="E638" s="1"/>
      <c r="F638" s="1"/>
      <c r="G638" s="1"/>
      <c r="H638" s="1"/>
    </row>
    <row r="639" spans="2:8">
      <c r="B639" s="1"/>
      <c r="C639" s="1"/>
      <c r="D639" s="1"/>
      <c r="E639" s="1"/>
      <c r="F639" s="1"/>
      <c r="G639" s="1"/>
      <c r="H639" s="1"/>
    </row>
    <row r="640" spans="2:8">
      <c r="B640" s="1"/>
      <c r="C640" s="1"/>
      <c r="D640" s="1"/>
      <c r="E640" s="1"/>
      <c r="F640" s="1"/>
      <c r="G640" s="1"/>
      <c r="H640" s="1"/>
    </row>
    <row r="641" spans="2:8">
      <c r="B641" s="1"/>
      <c r="C641" s="1"/>
      <c r="D641" s="1"/>
      <c r="E641" s="1"/>
      <c r="F641" s="1"/>
      <c r="G641" s="1"/>
      <c r="H641" s="1"/>
    </row>
    <row r="642" spans="2:8">
      <c r="B642" s="1"/>
      <c r="C642" s="1"/>
      <c r="D642" s="1"/>
      <c r="E642" s="1"/>
      <c r="F642" s="1"/>
      <c r="G642" s="1"/>
      <c r="H642" s="1"/>
    </row>
    <row r="643" spans="2:8">
      <c r="B643" s="1"/>
      <c r="C643" s="1"/>
      <c r="D643" s="1"/>
      <c r="E643" s="1"/>
      <c r="F643" s="1"/>
      <c r="G643" s="1"/>
      <c r="H643" s="1"/>
    </row>
    <row r="644" spans="2:8">
      <c r="B644" s="1"/>
      <c r="C644" s="1"/>
      <c r="D644" s="1"/>
      <c r="E644" s="1"/>
      <c r="F644" s="1"/>
      <c r="G644" s="1"/>
      <c r="H644" s="1"/>
    </row>
    <row r="645" spans="2:8">
      <c r="B645" s="1"/>
      <c r="C645" s="1"/>
      <c r="D645" s="1"/>
      <c r="E645" s="1"/>
      <c r="F645" s="1"/>
      <c r="G645" s="1"/>
      <c r="H645" s="1"/>
    </row>
    <row r="646" spans="2:8">
      <c r="B646" s="1"/>
      <c r="C646" s="1"/>
      <c r="D646" s="1"/>
      <c r="E646" s="1"/>
      <c r="F646" s="1"/>
      <c r="G646" s="1"/>
      <c r="H646" s="1"/>
    </row>
    <row r="647" spans="2:8">
      <c r="B647" s="1"/>
      <c r="C647" s="1"/>
      <c r="D647" s="1"/>
      <c r="E647" s="1"/>
      <c r="F647" s="1"/>
      <c r="G647" s="1"/>
      <c r="H647" s="1"/>
    </row>
    <row r="648" spans="2:8">
      <c r="B648" s="1"/>
      <c r="C648" s="1"/>
      <c r="D648" s="1"/>
      <c r="E648" s="1"/>
      <c r="F648" s="1"/>
      <c r="G648" s="1"/>
      <c r="H648" s="1"/>
    </row>
    <row r="649" spans="2:8">
      <c r="B649" s="1"/>
      <c r="C649" s="1"/>
      <c r="D649" s="1"/>
      <c r="E649" s="1"/>
      <c r="F649" s="1"/>
      <c r="G649" s="1"/>
      <c r="H649" s="1"/>
    </row>
    <row r="650" spans="2:8">
      <c r="B650" s="1"/>
      <c r="C650" s="1"/>
      <c r="D650" s="1"/>
      <c r="E650" s="1"/>
      <c r="F650" s="1"/>
      <c r="G650" s="1"/>
      <c r="H650" s="1"/>
    </row>
    <row r="651" spans="2:8">
      <c r="B651" s="1"/>
      <c r="C651" s="1"/>
      <c r="D651" s="1"/>
      <c r="E651" s="1"/>
      <c r="F651" s="1"/>
      <c r="G651" s="1"/>
      <c r="H651" s="1"/>
    </row>
    <row r="652" spans="2:8">
      <c r="B652" s="1"/>
      <c r="C652" s="1"/>
      <c r="D652" s="1"/>
      <c r="E652" s="1"/>
      <c r="F652" s="1"/>
      <c r="G652" s="1"/>
      <c r="H652" s="1"/>
    </row>
    <row r="653" spans="2:8">
      <c r="B653" s="1"/>
      <c r="C653" s="1"/>
      <c r="D653" s="1"/>
      <c r="E653" s="1"/>
      <c r="F653" s="1"/>
      <c r="G653" s="1"/>
      <c r="H653" s="1"/>
    </row>
    <row r="654" spans="2:8">
      <c r="B654" s="1"/>
      <c r="C654" s="1"/>
      <c r="D654" s="1"/>
      <c r="E654" s="1"/>
      <c r="F654" s="1"/>
      <c r="G654" s="1"/>
      <c r="H654" s="1"/>
    </row>
    <row r="655" spans="2:8">
      <c r="B655" s="1"/>
      <c r="C655" s="1"/>
      <c r="D655" s="1"/>
      <c r="E655" s="1"/>
      <c r="F655" s="1"/>
      <c r="G655" s="1"/>
      <c r="H655" s="1"/>
    </row>
    <row r="656" spans="2:8">
      <c r="B656" s="1"/>
      <c r="C656" s="1"/>
      <c r="D656" s="1"/>
      <c r="E656" s="1"/>
      <c r="F656" s="1"/>
      <c r="G656" s="1"/>
      <c r="H656" s="1"/>
    </row>
    <row r="657" spans="2:8">
      <c r="B657" s="1"/>
      <c r="C657" s="1"/>
      <c r="D657" s="1"/>
      <c r="E657" s="1"/>
      <c r="F657" s="1"/>
      <c r="G657" s="1"/>
      <c r="H657" s="1"/>
    </row>
    <row r="658" spans="2:8">
      <c r="B658" s="1"/>
      <c r="C658" s="1"/>
      <c r="D658" s="1"/>
      <c r="E658" s="1"/>
      <c r="F658" s="1"/>
      <c r="G658" s="1"/>
      <c r="H658" s="1"/>
    </row>
    <row r="659" spans="2:8">
      <c r="B659" s="1"/>
      <c r="C659" s="1"/>
      <c r="D659" s="1"/>
      <c r="E659" s="1"/>
      <c r="F659" s="1"/>
      <c r="G659" s="1"/>
      <c r="H659" s="1"/>
    </row>
    <row r="660" spans="2:8">
      <c r="B660" s="1"/>
      <c r="C660" s="1"/>
      <c r="D660" s="1"/>
      <c r="E660" s="1"/>
      <c r="F660" s="1"/>
      <c r="G660" s="1"/>
      <c r="H660" s="1"/>
    </row>
    <row r="661" spans="2:8">
      <c r="B661" s="1"/>
      <c r="C661" s="1"/>
      <c r="D661" s="1"/>
      <c r="E661" s="1"/>
      <c r="F661" s="1"/>
      <c r="G661" s="1"/>
      <c r="H661" s="1"/>
    </row>
    <row r="662" spans="2:8">
      <c r="B662" s="1"/>
      <c r="C662" s="1"/>
      <c r="D662" s="1"/>
      <c r="E662" s="1"/>
      <c r="F662" s="1"/>
      <c r="G662" s="1"/>
      <c r="H662" s="1"/>
    </row>
    <row r="663" spans="2:8">
      <c r="B663" s="1"/>
      <c r="C663" s="1"/>
      <c r="D663" s="1"/>
      <c r="E663" s="1"/>
      <c r="F663" s="1"/>
      <c r="G663" s="1"/>
      <c r="H663" s="1"/>
    </row>
    <row r="664" spans="2:8">
      <c r="B664" s="1"/>
      <c r="C664" s="1"/>
      <c r="D664" s="1"/>
      <c r="E664" s="1"/>
      <c r="F664" s="1"/>
      <c r="G664" s="1"/>
      <c r="H664" s="1"/>
    </row>
    <row r="665" spans="2:8">
      <c r="B665" s="1"/>
      <c r="C665" s="1"/>
      <c r="D665" s="1"/>
      <c r="E665" s="1"/>
      <c r="F665" s="1"/>
      <c r="G665" s="1"/>
      <c r="H665" s="1"/>
    </row>
    <row r="666" spans="2:8">
      <c r="B666" s="1"/>
      <c r="C666" s="1"/>
      <c r="D666" s="1"/>
      <c r="E666" s="1"/>
      <c r="F666" s="1"/>
      <c r="G666" s="1"/>
      <c r="H666" s="1"/>
    </row>
    <row r="667" spans="2:8">
      <c r="B667" s="1"/>
      <c r="C667" s="1"/>
      <c r="D667" s="1"/>
      <c r="E667" s="1"/>
      <c r="F667" s="1"/>
      <c r="G667" s="1"/>
      <c r="H667" s="1"/>
    </row>
    <row r="668" spans="2:8">
      <c r="B668" s="1"/>
      <c r="C668" s="1"/>
      <c r="D668" s="1"/>
      <c r="E668" s="1"/>
      <c r="F668" s="1"/>
      <c r="G668" s="1"/>
      <c r="H668" s="1"/>
    </row>
    <row r="669" spans="2:8">
      <c r="B669" s="1"/>
      <c r="C669" s="1"/>
      <c r="D669" s="1"/>
      <c r="E669" s="1"/>
      <c r="F669" s="1"/>
      <c r="G669" s="1"/>
      <c r="H669" s="1"/>
    </row>
    <row r="670" spans="2:8">
      <c r="B670" s="1"/>
      <c r="C670" s="1"/>
      <c r="D670" s="1"/>
      <c r="E670" s="1"/>
      <c r="F670" s="1"/>
      <c r="G670" s="1"/>
      <c r="H670" s="1"/>
    </row>
    <row r="671" spans="2:8">
      <c r="B671" s="1"/>
      <c r="C671" s="1"/>
      <c r="D671" s="1"/>
      <c r="E671" s="1"/>
      <c r="F671" s="1"/>
      <c r="G671" s="1"/>
      <c r="H671" s="1"/>
    </row>
    <row r="672" spans="2:8">
      <c r="B672" s="1"/>
      <c r="C672" s="1"/>
      <c r="D672" s="1"/>
      <c r="E672" s="1"/>
      <c r="F672" s="1"/>
      <c r="G672" s="1"/>
      <c r="H672" s="1"/>
    </row>
    <row r="673" spans="2:8">
      <c r="B673" s="1"/>
      <c r="C673" s="1"/>
      <c r="D673" s="1"/>
      <c r="E673" s="1"/>
      <c r="F673" s="1"/>
      <c r="G673" s="1"/>
      <c r="H673" s="1"/>
    </row>
    <row r="674" spans="2:8">
      <c r="B674" s="1"/>
      <c r="C674" s="1"/>
      <c r="D674" s="1"/>
      <c r="E674" s="1"/>
      <c r="F674" s="1"/>
      <c r="G674" s="1"/>
      <c r="H674" s="1"/>
    </row>
    <row r="675" spans="2:8">
      <c r="B675" s="1"/>
      <c r="C675" s="1"/>
      <c r="D675" s="1"/>
      <c r="E675" s="1"/>
      <c r="F675" s="1"/>
      <c r="G675" s="1"/>
      <c r="H675" s="1"/>
    </row>
    <row r="676" spans="2:8">
      <c r="B676" s="1"/>
      <c r="C676" s="1"/>
      <c r="D676" s="1"/>
      <c r="E676" s="1"/>
      <c r="F676" s="1"/>
      <c r="G676" s="1"/>
      <c r="H676" s="1"/>
    </row>
    <row r="677" spans="2:8">
      <c r="B677" s="1"/>
      <c r="C677" s="1"/>
      <c r="D677" s="1"/>
      <c r="E677" s="1"/>
      <c r="F677" s="1"/>
      <c r="G677" s="1"/>
      <c r="H677" s="1"/>
    </row>
    <row r="678" spans="2:8">
      <c r="B678" s="1"/>
      <c r="C678" s="1"/>
      <c r="D678" s="1"/>
      <c r="E678" s="1"/>
      <c r="F678" s="1"/>
      <c r="G678" s="1"/>
      <c r="H678" s="1"/>
    </row>
    <row r="679" spans="2:8">
      <c r="B679" s="1"/>
      <c r="C679" s="1"/>
      <c r="D679" s="1"/>
      <c r="E679" s="1"/>
      <c r="F679" s="1"/>
      <c r="G679" s="1"/>
      <c r="H679" s="1"/>
    </row>
    <row r="680" spans="2:8">
      <c r="B680" s="1"/>
      <c r="C680" s="1"/>
      <c r="D680" s="1"/>
      <c r="E680" s="1"/>
      <c r="F680" s="1"/>
      <c r="G680" s="1"/>
      <c r="H680" s="1"/>
    </row>
    <row r="681" spans="2:8">
      <c r="B681" s="1"/>
      <c r="C681" s="1"/>
      <c r="D681" s="1"/>
      <c r="E681" s="1"/>
      <c r="F681" s="1"/>
      <c r="G681" s="1"/>
      <c r="H681" s="1"/>
    </row>
    <row r="682" spans="2:8">
      <c r="B682" s="1"/>
      <c r="C682" s="1"/>
      <c r="D682" s="1"/>
      <c r="E682" s="1"/>
      <c r="F682" s="1"/>
      <c r="G682" s="1"/>
      <c r="H682" s="1"/>
    </row>
    <row r="683" spans="2:8">
      <c r="B683" s="1"/>
      <c r="C683" s="1"/>
      <c r="D683" s="1"/>
      <c r="E683" s="1"/>
      <c r="F683" s="1"/>
      <c r="G683" s="1"/>
      <c r="H683" s="1"/>
    </row>
    <row r="684" spans="2:8">
      <c r="B684" s="1"/>
      <c r="C684" s="1"/>
      <c r="D684" s="1"/>
      <c r="E684" s="1"/>
      <c r="F684" s="1"/>
      <c r="G684" s="1"/>
      <c r="H684" s="1"/>
    </row>
    <row r="685" spans="2:8">
      <c r="B685" s="1"/>
      <c r="C685" s="1"/>
      <c r="D685" s="1"/>
      <c r="E685" s="1"/>
      <c r="F685" s="1"/>
      <c r="G685" s="1"/>
      <c r="H685" s="1"/>
    </row>
    <row r="686" spans="2:8">
      <c r="B686" s="1"/>
      <c r="C686" s="1"/>
      <c r="D686" s="1"/>
      <c r="E686" s="1"/>
      <c r="F686" s="1"/>
      <c r="G686" s="1"/>
      <c r="H686" s="1"/>
    </row>
    <row r="687" spans="2:8">
      <c r="B687" s="1"/>
      <c r="C687" s="1"/>
      <c r="D687" s="1"/>
      <c r="E687" s="1"/>
      <c r="F687" s="1"/>
      <c r="G687" s="1"/>
      <c r="H687" s="1"/>
    </row>
    <row r="688" spans="2:8">
      <c r="B688" s="1"/>
      <c r="C688" s="1"/>
      <c r="D688" s="1"/>
      <c r="E688" s="1"/>
      <c r="F688" s="1"/>
      <c r="G688" s="1"/>
      <c r="H688" s="1"/>
    </row>
    <row r="689" spans="2:8">
      <c r="B689" s="1"/>
      <c r="C689" s="1"/>
      <c r="D689" s="1"/>
      <c r="E689" s="1"/>
      <c r="F689" s="1"/>
      <c r="G689" s="1"/>
      <c r="H689" s="1"/>
    </row>
    <row r="690" spans="2:8">
      <c r="B690" s="1"/>
      <c r="C690" s="1"/>
      <c r="D690" s="1"/>
      <c r="E690" s="1"/>
      <c r="F690" s="1"/>
      <c r="G690" s="1"/>
      <c r="H690" s="1"/>
    </row>
    <row r="691" spans="2:8">
      <c r="B691" s="1"/>
      <c r="C691" s="1"/>
      <c r="D691" s="1"/>
      <c r="E691" s="1"/>
      <c r="F691" s="1"/>
      <c r="G691" s="1"/>
      <c r="H691" s="1"/>
    </row>
    <row r="692" spans="2:8">
      <c r="B692" s="1"/>
      <c r="C692" s="1"/>
      <c r="D692" s="1"/>
      <c r="E692" s="1"/>
      <c r="F692" s="1"/>
      <c r="G692" s="1"/>
      <c r="H692" s="1"/>
    </row>
    <row r="693" spans="2:8">
      <c r="B693" s="1"/>
      <c r="C693" s="1"/>
      <c r="D693" s="1"/>
      <c r="E693" s="1"/>
      <c r="F693" s="1"/>
      <c r="G693" s="1"/>
      <c r="H693" s="1"/>
    </row>
    <row r="694" spans="2:8">
      <c r="B694" s="1"/>
      <c r="C694" s="1"/>
      <c r="D694" s="1"/>
      <c r="E694" s="1"/>
      <c r="F694" s="1"/>
      <c r="G694" s="1"/>
      <c r="H694" s="1"/>
    </row>
    <row r="695" spans="2:8">
      <c r="B695" s="1"/>
      <c r="C695" s="1"/>
      <c r="D695" s="1"/>
      <c r="E695" s="1"/>
      <c r="F695" s="1"/>
      <c r="G695" s="1"/>
      <c r="H695" s="1"/>
    </row>
    <row r="696" spans="2:8">
      <c r="B696" s="1"/>
      <c r="C696" s="1"/>
      <c r="D696" s="1"/>
      <c r="E696" s="1"/>
      <c r="F696" s="1"/>
      <c r="G696" s="1"/>
      <c r="H696" s="1"/>
    </row>
    <row r="697" spans="2:8">
      <c r="B697" s="1"/>
      <c r="C697" s="1"/>
      <c r="D697" s="1"/>
      <c r="E697" s="1"/>
      <c r="F697" s="1"/>
      <c r="G697" s="1"/>
      <c r="H697" s="1"/>
    </row>
    <row r="698" spans="2:8">
      <c r="B698" s="1"/>
      <c r="C698" s="1"/>
      <c r="D698" s="1"/>
      <c r="E698" s="1"/>
      <c r="F698" s="1"/>
      <c r="G698" s="1"/>
      <c r="H698" s="1"/>
    </row>
    <row r="699" spans="2:8">
      <c r="B699" s="1"/>
      <c r="C699" s="1"/>
      <c r="D699" s="1"/>
      <c r="E699" s="1"/>
      <c r="F699" s="1"/>
      <c r="G699" s="1"/>
      <c r="H699" s="1"/>
    </row>
    <row r="700" spans="2:8">
      <c r="B700" s="1"/>
      <c r="C700" s="1"/>
      <c r="D700" s="1"/>
      <c r="E700" s="1"/>
      <c r="F700" s="1"/>
      <c r="G700" s="1"/>
      <c r="H700" s="1"/>
    </row>
    <row r="701" spans="2:8">
      <c r="B701" s="1"/>
      <c r="C701" s="1"/>
      <c r="D701" s="1"/>
      <c r="E701" s="1"/>
      <c r="F701" s="1"/>
      <c r="G701" s="1"/>
      <c r="H701" s="1"/>
    </row>
    <row r="702" spans="2:8">
      <c r="B702" s="1"/>
      <c r="C702" s="1"/>
      <c r="D702" s="1"/>
      <c r="E702" s="1"/>
      <c r="F702" s="1"/>
      <c r="G702" s="1"/>
      <c r="H702" s="1"/>
    </row>
    <row r="703" spans="2:8">
      <c r="B703" s="1"/>
      <c r="C703" s="1"/>
      <c r="D703" s="1"/>
      <c r="E703" s="1"/>
      <c r="F703" s="1"/>
      <c r="G703" s="1"/>
      <c r="H703" s="1"/>
    </row>
    <row r="704" spans="2:8">
      <c r="B704" s="1"/>
      <c r="C704" s="1"/>
      <c r="D704" s="1"/>
      <c r="E704" s="1"/>
      <c r="F704" s="1"/>
      <c r="G704" s="1"/>
      <c r="H704" s="1"/>
    </row>
    <row r="705" spans="2:8">
      <c r="B705" s="1"/>
      <c r="C705" s="1"/>
      <c r="D705" s="1"/>
      <c r="E705" s="1"/>
      <c r="F705" s="1"/>
      <c r="G705" s="1"/>
      <c r="H705" s="1"/>
    </row>
    <row r="706" spans="2:8">
      <c r="B706" s="1"/>
      <c r="C706" s="1"/>
      <c r="D706" s="1"/>
      <c r="E706" s="1"/>
      <c r="F706" s="1"/>
      <c r="G706" s="1"/>
      <c r="H706" s="1"/>
    </row>
    <row r="707" spans="2:8">
      <c r="B707" s="1"/>
      <c r="C707" s="1"/>
      <c r="D707" s="1"/>
      <c r="E707" s="1"/>
      <c r="F707" s="1"/>
      <c r="G707" s="1"/>
      <c r="H707" s="1"/>
    </row>
    <row r="708" spans="2:8">
      <c r="B708" s="1"/>
      <c r="C708" s="1"/>
      <c r="D708" s="1"/>
      <c r="E708" s="1"/>
      <c r="F708" s="1"/>
      <c r="G708" s="1"/>
      <c r="H708" s="1"/>
    </row>
    <row r="709" spans="2:8">
      <c r="B709" s="1"/>
      <c r="C709" s="1"/>
      <c r="D709" s="1"/>
      <c r="E709" s="1"/>
      <c r="F709" s="1"/>
      <c r="G709" s="1"/>
      <c r="H709" s="1"/>
    </row>
    <row r="710" spans="2:8">
      <c r="B710" s="1"/>
      <c r="C710" s="1"/>
      <c r="D710" s="1"/>
      <c r="E710" s="1"/>
      <c r="F710" s="1"/>
      <c r="G710" s="1"/>
      <c r="H710" s="1"/>
    </row>
    <row r="711" spans="2:8">
      <c r="B711" s="1"/>
      <c r="C711" s="1"/>
      <c r="D711" s="1"/>
      <c r="E711" s="1"/>
      <c r="F711" s="1"/>
      <c r="G711" s="1"/>
      <c r="H711" s="1"/>
    </row>
    <row r="712" spans="2:8">
      <c r="B712" s="1"/>
      <c r="C712" s="1"/>
      <c r="D712" s="1"/>
      <c r="E712" s="1"/>
      <c r="F712" s="1"/>
      <c r="G712" s="1"/>
      <c r="H712" s="1"/>
    </row>
    <row r="713" spans="2:8">
      <c r="B713" s="1"/>
      <c r="C713" s="1"/>
      <c r="D713" s="1"/>
      <c r="E713" s="1"/>
      <c r="F713" s="1"/>
      <c r="G713" s="1"/>
      <c r="H713" s="1"/>
    </row>
    <row r="714" spans="2:8">
      <c r="B714" s="1"/>
      <c r="C714" s="1"/>
      <c r="D714" s="1"/>
      <c r="E714" s="1"/>
      <c r="F714" s="1"/>
      <c r="G714" s="1"/>
      <c r="H714" s="1"/>
    </row>
    <row r="715" spans="2:8">
      <c r="B715" s="1"/>
      <c r="C715" s="1"/>
      <c r="D715" s="1"/>
      <c r="E715" s="1"/>
      <c r="F715" s="1"/>
      <c r="G715" s="1"/>
      <c r="H715" s="1"/>
    </row>
    <row r="716" spans="2:8">
      <c r="B716" s="1"/>
      <c r="C716" s="1"/>
      <c r="D716" s="1"/>
      <c r="E716" s="1"/>
      <c r="F716" s="1"/>
      <c r="G716" s="1"/>
      <c r="H716" s="1"/>
    </row>
    <row r="717" spans="2:8">
      <c r="B717" s="1"/>
      <c r="C717" s="1"/>
      <c r="D717" s="1"/>
      <c r="E717" s="1"/>
      <c r="F717" s="1"/>
      <c r="G717" s="1"/>
      <c r="H717" s="1"/>
    </row>
    <row r="718" spans="2:8">
      <c r="B718" s="1"/>
      <c r="C718" s="1"/>
      <c r="D718" s="1"/>
      <c r="E718" s="1"/>
      <c r="F718" s="1"/>
      <c r="G718" s="1"/>
      <c r="H718" s="1"/>
    </row>
    <row r="719" spans="2:8">
      <c r="B719" s="1"/>
      <c r="C719" s="1"/>
      <c r="D719" s="1"/>
      <c r="E719" s="1"/>
      <c r="F719" s="1"/>
      <c r="G719" s="1"/>
      <c r="H719" s="1"/>
    </row>
    <row r="720" spans="2:8">
      <c r="B720" s="1"/>
      <c r="C720" s="1"/>
      <c r="D720" s="1"/>
      <c r="E720" s="1"/>
      <c r="F720" s="1"/>
      <c r="G720" s="1"/>
      <c r="H720" s="1"/>
    </row>
    <row r="721" spans="2:8">
      <c r="B721" s="1"/>
      <c r="C721" s="1"/>
      <c r="D721" s="1"/>
      <c r="E721" s="1"/>
      <c r="F721" s="1"/>
      <c r="G721" s="1"/>
      <c r="H721" s="1"/>
    </row>
    <row r="722" spans="2:8">
      <c r="B722" s="1"/>
      <c r="C722" s="1"/>
      <c r="D722" s="1"/>
      <c r="E722" s="1"/>
      <c r="F722" s="1"/>
      <c r="G722" s="1"/>
      <c r="H722" s="1"/>
    </row>
    <row r="723" spans="2:8">
      <c r="B723" s="1"/>
      <c r="C723" s="1"/>
      <c r="D723" s="1"/>
      <c r="E723" s="1"/>
      <c r="F723" s="1"/>
      <c r="G723" s="1"/>
      <c r="H723" s="1"/>
    </row>
    <row r="724" spans="2:8">
      <c r="B724" s="1"/>
      <c r="C724" s="1"/>
      <c r="D724" s="1"/>
      <c r="E724" s="1"/>
      <c r="F724" s="1"/>
      <c r="G724" s="1"/>
      <c r="H724" s="1"/>
    </row>
    <row r="725" spans="2:8">
      <c r="B725" s="1"/>
      <c r="C725" s="1"/>
      <c r="D725" s="1"/>
      <c r="E725" s="1"/>
      <c r="F725" s="1"/>
      <c r="G725" s="1"/>
      <c r="H725" s="1"/>
    </row>
    <row r="726" spans="2:8">
      <c r="B726" s="1"/>
      <c r="C726" s="1"/>
      <c r="D726" s="1"/>
      <c r="E726" s="1"/>
      <c r="F726" s="1"/>
      <c r="G726" s="1"/>
      <c r="H726" s="1"/>
    </row>
    <row r="727" spans="2:8">
      <c r="B727" s="1"/>
      <c r="C727" s="1"/>
      <c r="D727" s="1"/>
      <c r="E727" s="1"/>
      <c r="F727" s="1"/>
      <c r="G727" s="1"/>
      <c r="H727" s="1"/>
    </row>
    <row r="728" spans="2:8">
      <c r="B728" s="1"/>
      <c r="C728" s="1"/>
      <c r="D728" s="1"/>
      <c r="E728" s="1"/>
      <c r="F728" s="1"/>
      <c r="G728" s="1"/>
      <c r="H728" s="1"/>
    </row>
    <row r="729" spans="2:8">
      <c r="B729" s="1"/>
      <c r="C729" s="1"/>
      <c r="D729" s="1"/>
      <c r="E729" s="1"/>
      <c r="F729" s="1"/>
      <c r="G729" s="1"/>
      <c r="H729" s="1"/>
    </row>
    <row r="730" spans="2:8">
      <c r="B730" s="1"/>
      <c r="C730" s="1"/>
      <c r="D730" s="1"/>
      <c r="E730" s="1"/>
      <c r="F730" s="1"/>
      <c r="G730" s="1"/>
      <c r="H730" s="1"/>
    </row>
    <row r="731" spans="2:8">
      <c r="B731" s="1"/>
      <c r="C731" s="1"/>
      <c r="D731" s="1"/>
      <c r="E731" s="1"/>
      <c r="F731" s="1"/>
      <c r="G731" s="1"/>
      <c r="H731" s="1"/>
    </row>
    <row r="732" spans="2:8">
      <c r="B732" s="1"/>
      <c r="C732" s="1"/>
      <c r="D732" s="1"/>
      <c r="E732" s="1"/>
      <c r="F732" s="1"/>
      <c r="G732" s="1"/>
      <c r="H732" s="1"/>
    </row>
    <row r="733" spans="2:8">
      <c r="B733" s="1"/>
      <c r="C733" s="1"/>
      <c r="D733" s="1"/>
      <c r="E733" s="1"/>
      <c r="F733" s="1"/>
      <c r="G733" s="1"/>
      <c r="H733" s="1"/>
    </row>
    <row r="734" spans="2:8">
      <c r="B734" s="1"/>
      <c r="C734" s="1"/>
      <c r="D734" s="1"/>
      <c r="E734" s="1"/>
      <c r="F734" s="1"/>
      <c r="G734" s="1"/>
      <c r="H734" s="1"/>
    </row>
    <row r="735" spans="2:8">
      <c r="B735" s="1"/>
      <c r="C735" s="1"/>
      <c r="D735" s="1"/>
      <c r="E735" s="1"/>
      <c r="F735" s="1"/>
      <c r="G735" s="1"/>
      <c r="H735" s="1"/>
    </row>
    <row r="736" spans="2:8">
      <c r="B736" s="1"/>
      <c r="C736" s="1"/>
      <c r="D736" s="1"/>
      <c r="E736" s="1"/>
      <c r="F736" s="1"/>
      <c r="G736" s="1"/>
      <c r="H736" s="1"/>
    </row>
    <row r="737" spans="2:8">
      <c r="B737" s="1"/>
      <c r="C737" s="1"/>
      <c r="D737" s="1"/>
      <c r="E737" s="1"/>
      <c r="F737" s="1"/>
      <c r="G737" s="1"/>
      <c r="H737" s="1"/>
    </row>
    <row r="738" spans="2:8">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354"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53" priority="9" stopIfTrue="1">
      <formula>$A$16=0</formula>
    </cfRule>
  </conditionalFormatting>
  <conditionalFormatting sqref="B29:C29">
    <cfRule type="expression" dxfId="352" priority="24">
      <formula>LEFT($C$29,3)="Let"</formula>
    </cfRule>
  </conditionalFormatting>
  <conditionalFormatting sqref="B33:C33 B36:G52">
    <cfRule type="expression" dxfId="351" priority="19">
      <formula>$A$33="nvt"</formula>
    </cfRule>
  </conditionalFormatting>
  <conditionalFormatting sqref="B55:C55 B58:G74">
    <cfRule type="expression" dxfId="350" priority="20">
      <formula>$A$55="nvt"</formula>
    </cfRule>
  </conditionalFormatting>
  <conditionalFormatting sqref="B94:C94 B97:E108">
    <cfRule type="expression" dxfId="349" priority="17">
      <formula>$A$94="nvt"</formula>
    </cfRule>
  </conditionalFormatting>
  <conditionalFormatting sqref="B111:C111 B114:E125">
    <cfRule type="expression" dxfId="348" priority="5">
      <formula>$A$111="nvt"</formula>
    </cfRule>
  </conditionalFormatting>
  <conditionalFormatting sqref="B128:C128">
    <cfRule type="expression" dxfId="347" priority="16">
      <formula>$A$128="nvt"</formula>
    </cfRule>
  </conditionalFormatting>
  <conditionalFormatting sqref="B144:C144">
    <cfRule type="expression" dxfId="346" priority="15">
      <formula>$A$144="nvt"</formula>
    </cfRule>
  </conditionalFormatting>
  <conditionalFormatting sqref="B168:C168">
    <cfRule type="expression" dxfId="345" priority="14">
      <formula>$A$168="nvt"</formula>
    </cfRule>
  </conditionalFormatting>
  <conditionalFormatting sqref="B17:D26">
    <cfRule type="expression" dxfId="344" priority="22">
      <formula>$A17=0</formula>
    </cfRule>
  </conditionalFormatting>
  <conditionalFormatting sqref="B77:D77 B80:C91">
    <cfRule type="expression" dxfId="343" priority="18">
      <formula>$A$77="nvt"</formula>
    </cfRule>
  </conditionalFormatting>
  <conditionalFormatting sqref="B206:D206 B209:C220">
    <cfRule type="expression" dxfId="342" priority="12">
      <formula>$A$206="nvt"</formula>
    </cfRule>
  </conditionalFormatting>
  <conditionalFormatting sqref="B186:F203 B183:C183">
    <cfRule type="expression" dxfId="341" priority="13">
      <formula>$A$183="nvt"</formula>
    </cfRule>
  </conditionalFormatting>
  <conditionalFormatting sqref="B131:I141">
    <cfRule type="expression" dxfId="340" priority="10">
      <formula>$A$128="nvt"</formula>
    </cfRule>
  </conditionalFormatting>
  <conditionalFormatting sqref="B147:I165">
    <cfRule type="expression" dxfId="339" priority="8">
      <formula>$A$144="nvt"</formula>
    </cfRule>
  </conditionalFormatting>
  <conditionalFormatting sqref="B171:I180">
    <cfRule type="expression" dxfId="338" priority="23">
      <formula>$A$168="nvt"</formula>
    </cfRule>
  </conditionalFormatting>
  <conditionalFormatting sqref="C240">
    <cfRule type="cellIs" dxfId="337" priority="21" operator="notEqual">
      <formula>"JA"</formula>
    </cfRule>
  </conditionalFormatting>
  <conditionalFormatting sqref="D236">
    <cfRule type="expression" dxfId="336" priority="11">
      <formula>C240&lt;&gt;"JA"</formula>
    </cfRule>
  </conditionalFormatting>
  <conditionalFormatting sqref="G186:G203">
    <cfRule type="expression" dxfId="335" priority="4">
      <formula>$A$183="nvt"</formula>
    </cfRule>
  </conditionalFormatting>
  <conditionalFormatting sqref="H186:I202">
    <cfRule type="expression" dxfId="334" priority="2">
      <formula>$A$144="nvt"</formula>
    </cfRule>
  </conditionalFormatting>
  <conditionalFormatting sqref="H203:I203">
    <cfRule type="expression" dxfId="333" priority="3">
      <formula>$A$183="nvt"</formula>
    </cfRule>
  </conditionalFormatting>
  <conditionalFormatting sqref="I186:J202">
    <cfRule type="expression" dxfId="332" priority="1" stopIfTrue="1">
      <formula>$A$16=0</formula>
    </cfRule>
  </conditionalFormatting>
  <dataValidations count="4">
    <dataValidation type="list" allowBlank="1" showInputMessage="1" showErrorMessage="1" sqref="C167" xr:uid="{F13606C7-5CBA-4F14-AF0B-6B8D45708929}">
      <formula1>#REF!</formula1>
    </dataValidation>
    <dataValidation type="list" allowBlank="1" showInputMessage="1" showErrorMessage="1" sqref="C7" xr:uid="{4D29E410-E921-463C-931A-25A9BABD8CE8}">
      <formula1>K_Omvang</formula1>
    </dataValidation>
    <dataValidation type="list" allowBlank="1" showInputMessage="1" showErrorMessage="1" sqref="C6" xr:uid="{C0289A43-D7E5-47C5-BE29-1A1F9222785A}">
      <formula1>K_Type</formula1>
    </dataValidation>
    <dataValidation type="list" allowBlank="1" showInputMessage="1" showErrorMessage="1" sqref="B187:B202 B37:B51 B148:B164 B132:B140 B59:B73 B172:B179 B98:B107 B115:B124" xr:uid="{B9CA5E75-5793-4B61-900E-FAB5E68F3EF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B2B0B-44EE-419A-8B4E-683402F65438}">
  <sheetPr>
    <tabColor rgb="FF92D050"/>
    <pageSetUpPr fitToPage="1"/>
  </sheetPr>
  <dimension ref="A1:L738"/>
  <sheetViews>
    <sheetView showGridLines="0" workbookViewId="0">
      <selection activeCell="C2" sqref="C2:E2"/>
    </sheetView>
  </sheetViews>
  <sheetFormatPr defaultColWidth="9.140625" defaultRowHeight="15.75"/>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c r="D1" s="1"/>
      <c r="I1" s="40" t="s">
        <v>28</v>
      </c>
    </row>
    <row r="2" spans="1:9" ht="18.75">
      <c r="B2" s="24" t="s">
        <v>123</v>
      </c>
      <c r="C2" s="252"/>
      <c r="D2" s="252"/>
      <c r="E2" s="252"/>
      <c r="I2" s="41" t="s">
        <v>30</v>
      </c>
    </row>
    <row r="3" spans="1:9">
      <c r="B3" s="22"/>
      <c r="C3" s="23"/>
      <c r="D3" s="23"/>
      <c r="E3" s="1"/>
      <c r="I3" s="55" t="s">
        <v>31</v>
      </c>
    </row>
    <row r="4" spans="1:9" ht="16.5">
      <c r="B4" s="26" t="s">
        <v>84</v>
      </c>
      <c r="C4" s="70"/>
      <c r="D4"/>
      <c r="H4" s="54"/>
    </row>
    <row r="5" spans="1:9" ht="16.5">
      <c r="B5" s="26" t="s">
        <v>86</v>
      </c>
      <c r="C5" s="71"/>
      <c r="D5"/>
      <c r="H5" s="54"/>
    </row>
    <row r="6" spans="1:9" ht="16.5">
      <c r="B6" s="26" t="s">
        <v>87</v>
      </c>
      <c r="C6" s="255"/>
      <c r="D6" s="255"/>
      <c r="F6"/>
      <c r="G6"/>
      <c r="H6"/>
    </row>
    <row r="7" spans="1:9" ht="16.5">
      <c r="B7" s="26" t="s">
        <v>88</v>
      </c>
      <c r="C7" s="72"/>
      <c r="D7"/>
      <c r="E7"/>
      <c r="F7"/>
      <c r="G7"/>
      <c r="H7"/>
    </row>
    <row r="8" spans="1:9" ht="16.5">
      <c r="B8" s="26"/>
      <c r="C8" s="107"/>
      <c r="D8" s="107"/>
      <c r="E8" s="107"/>
      <c r="F8"/>
      <c r="G8"/>
      <c r="H8"/>
    </row>
    <row r="9" spans="1:9">
      <c r="B9" s="3"/>
      <c r="C9" s="4"/>
      <c r="D9"/>
      <c r="E9"/>
      <c r="F9"/>
      <c r="G9"/>
      <c r="H9"/>
    </row>
    <row r="10" spans="1:9" ht="9" customHeight="1">
      <c r="B10" s="17"/>
      <c r="C10" s="4"/>
      <c r="D10"/>
      <c r="E10"/>
      <c r="F10"/>
      <c r="G10"/>
      <c r="H10"/>
    </row>
    <row r="11" spans="1:9" ht="75" customHeight="1">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c r="B12" s="30"/>
      <c r="C12" s="30"/>
      <c r="D12" s="30"/>
      <c r="E12" s="30"/>
      <c r="F12" s="30"/>
      <c r="G12" s="30"/>
      <c r="H12" s="30"/>
      <c r="I12" s="30"/>
    </row>
    <row r="13" spans="1:9" ht="6.75" customHeight="1" thickTop="1">
      <c r="B13" s="67"/>
      <c r="C13" s="67"/>
      <c r="D13" s="67"/>
      <c r="E13" s="67"/>
      <c r="F13" s="67"/>
      <c r="G13" s="67"/>
      <c r="H13" s="65"/>
      <c r="I13" s="65"/>
    </row>
    <row r="14" spans="1:9" ht="42.75" customHeight="1">
      <c r="B14" s="253" t="s">
        <v>90</v>
      </c>
      <c r="C14" s="253"/>
      <c r="D14" s="253"/>
      <c r="E14" s="253"/>
      <c r="F14" s="253"/>
      <c r="G14" s="253"/>
      <c r="H14" s="253"/>
      <c r="I14" s="65"/>
    </row>
    <row r="15" spans="1:9" ht="9.75" customHeight="1" thickBot="1">
      <c r="B15" s="68"/>
      <c r="C15" s="69"/>
      <c r="D15" s="65"/>
      <c r="E15" s="65"/>
      <c r="F15" s="65"/>
      <c r="G15" s="65"/>
      <c r="H15" s="65"/>
      <c r="I15" s="65"/>
    </row>
    <row r="16" spans="1:9" ht="18.75">
      <c r="A16" s="119">
        <f>IF(OR(COUNTA(C2:D8)&lt;5,Projectinformatie!B24=""),0,1)</f>
        <v>0</v>
      </c>
      <c r="B16" s="46" t="s">
        <v>91</v>
      </c>
      <c r="C16" s="47"/>
      <c r="D16" s="48" t="s">
        <v>81</v>
      </c>
      <c r="E16" s="65"/>
      <c r="F16" s="46" t="s">
        <v>58</v>
      </c>
      <c r="G16" s="47"/>
      <c r="H16" s="48" t="s">
        <v>81</v>
      </c>
      <c r="I16" s="65"/>
    </row>
    <row r="17" spans="1:12">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c r="B27" s="52" t="s">
        <v>92</v>
      </c>
      <c r="C27" s="53"/>
      <c r="D27" s="128">
        <f>SUM(D17:D26)</f>
        <v>0</v>
      </c>
      <c r="E27" s="65"/>
      <c r="F27" s="52" t="s">
        <v>92</v>
      </c>
      <c r="G27" s="53"/>
      <c r="H27" s="128">
        <f>SUM(H17:H26)</f>
        <v>0</v>
      </c>
      <c r="I27" s="65"/>
    </row>
    <row r="28" spans="1:12" ht="9" customHeight="1">
      <c r="B28" s="62"/>
      <c r="C28" s="63"/>
      <c r="D28" s="64"/>
      <c r="E28" s="65"/>
      <c r="F28" s="62"/>
      <c r="G28" s="63"/>
      <c r="H28" s="64"/>
      <c r="I28" s="65"/>
    </row>
    <row r="29" spans="1:12" ht="49.5" customHeight="1" thickBot="1">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c r="B30" s="32"/>
      <c r="C30" s="32"/>
      <c r="D30" s="32"/>
      <c r="E30" s="32"/>
      <c r="F30" s="32"/>
      <c r="G30" s="32"/>
      <c r="H30" s="32"/>
    </row>
    <row r="31" spans="1:12" ht="25.5" customHeight="1">
      <c r="B31" s="251" t="s">
        <v>94</v>
      </c>
      <c r="C31" s="251"/>
      <c r="D31" s="251"/>
      <c r="E31" s="251"/>
      <c r="F31" s="251"/>
      <c r="G31" s="251"/>
      <c r="H31" s="251"/>
    </row>
    <row r="32" spans="1:12" ht="18.75">
      <c r="B32" s="27"/>
      <c r="C32" s="28"/>
      <c r="D32" s="29"/>
      <c r="E32"/>
      <c r="F32" s="27"/>
      <c r="G32" s="28"/>
      <c r="H32" s="29"/>
    </row>
    <row r="33" spans="1:9" ht="21">
      <c r="A33" s="119" t="str">
        <f>IF($A$16=0,"",IF(COUNTIFS($A$17:$A$26,B33)=1,1,"nvt"))</f>
        <v/>
      </c>
      <c r="B33" s="129" t="str">
        <f>B17</f>
        <v>Loonkosten plus vast % (44,2% + 15%)</v>
      </c>
      <c r="C33" s="37"/>
      <c r="D33"/>
      <c r="E33"/>
      <c r="F33"/>
      <c r="G33"/>
      <c r="H33"/>
    </row>
    <row r="34" spans="1:9" ht="15" customHeight="1">
      <c r="B34" s="249" t="str">
        <f>IF(A33="nvt",VLOOKUP(A33,Alle_Kostensoorten[],2,FALSE),VLOOKUP(B33,Alle_Kostensoorten[],2,FALSE))</f>
        <v>Toelichting: Zie voor berekening tabblad 'Instructie'</v>
      </c>
      <c r="C34" s="249"/>
      <c r="D34" s="249"/>
      <c r="E34" s="249"/>
      <c r="F34" s="249"/>
      <c r="G34" s="249"/>
      <c r="H34"/>
    </row>
    <row r="35" spans="1:9" ht="11.25" customHeight="1">
      <c r="B35" s="3"/>
      <c r="C35" s="4"/>
      <c r="D35"/>
      <c r="E35"/>
      <c r="F35"/>
      <c r="G35"/>
      <c r="H35"/>
    </row>
    <row r="36" spans="1:9" ht="31.5" customHeight="1" thickBot="1">
      <c r="B36" s="158" t="s">
        <v>58</v>
      </c>
      <c r="C36" s="110" t="s">
        <v>95</v>
      </c>
      <c r="D36" s="110" t="s">
        <v>96</v>
      </c>
      <c r="E36" s="110" t="s">
        <v>97</v>
      </c>
      <c r="F36" s="110" t="s">
        <v>98</v>
      </c>
      <c r="G36" s="157" t="s">
        <v>81</v>
      </c>
      <c r="H36"/>
      <c r="I36" s="10"/>
    </row>
    <row r="37" spans="1:9" ht="15.75" customHeight="1" thickTop="1">
      <c r="B37" s="203"/>
      <c r="C37" s="186"/>
      <c r="D37" s="217"/>
      <c r="E37" s="187"/>
      <c r="F37" s="189"/>
      <c r="G37" s="159">
        <f>IF($A$33=1,$F37*$E37,0)</f>
        <v>0</v>
      </c>
      <c r="H37"/>
    </row>
    <row r="38" spans="1:9" ht="15.75" customHeight="1">
      <c r="B38" s="173"/>
      <c r="C38" s="86"/>
      <c r="D38" s="218"/>
      <c r="E38" s="166"/>
      <c r="F38" s="164"/>
      <c r="G38" s="160">
        <f t="shared" ref="G38:G51" si="1">IF($A$33=1,$F38*$E38,0)</f>
        <v>0</v>
      </c>
      <c r="H38"/>
    </row>
    <row r="39" spans="1:9" ht="15.75" customHeight="1">
      <c r="B39" s="173"/>
      <c r="C39" s="86"/>
      <c r="D39" s="218"/>
      <c r="E39" s="166"/>
      <c r="F39" s="164"/>
      <c r="G39" s="160">
        <f t="shared" si="1"/>
        <v>0</v>
      </c>
      <c r="H39"/>
    </row>
    <row r="40" spans="1:9" ht="15.75" customHeight="1">
      <c r="B40" s="173"/>
      <c r="C40" s="86"/>
      <c r="D40" s="218"/>
      <c r="E40" s="166"/>
      <c r="F40" s="164"/>
      <c r="G40" s="160">
        <f t="shared" si="1"/>
        <v>0</v>
      </c>
      <c r="H40"/>
    </row>
    <row r="41" spans="1:9" ht="15.75" customHeight="1">
      <c r="B41" s="173"/>
      <c r="C41" s="86"/>
      <c r="D41" s="218"/>
      <c r="E41" s="166"/>
      <c r="F41" s="164"/>
      <c r="G41" s="160">
        <f t="shared" si="1"/>
        <v>0</v>
      </c>
      <c r="H41"/>
    </row>
    <row r="42" spans="1:9" ht="15.75" customHeight="1">
      <c r="B42" s="173"/>
      <c r="C42" s="86"/>
      <c r="D42" s="218"/>
      <c r="E42" s="166"/>
      <c r="F42" s="164"/>
      <c r="G42" s="160">
        <f t="shared" si="1"/>
        <v>0</v>
      </c>
      <c r="H42"/>
    </row>
    <row r="43" spans="1:9" ht="15.75" customHeight="1">
      <c r="B43" s="173"/>
      <c r="C43" s="86"/>
      <c r="D43" s="218"/>
      <c r="E43" s="166"/>
      <c r="F43" s="164"/>
      <c r="G43" s="160">
        <f t="shared" si="1"/>
        <v>0</v>
      </c>
      <c r="H43"/>
    </row>
    <row r="44" spans="1:9" ht="15.75" customHeight="1">
      <c r="B44" s="173"/>
      <c r="C44" s="86"/>
      <c r="D44" s="218"/>
      <c r="E44" s="166"/>
      <c r="F44" s="164"/>
      <c r="G44" s="160">
        <f t="shared" si="1"/>
        <v>0</v>
      </c>
      <c r="H44"/>
    </row>
    <row r="45" spans="1:9" ht="15.75" customHeight="1">
      <c r="B45" s="173"/>
      <c r="C45" s="86"/>
      <c r="D45" s="218"/>
      <c r="E45" s="166"/>
      <c r="F45" s="164"/>
      <c r="G45" s="160">
        <f t="shared" si="1"/>
        <v>0</v>
      </c>
      <c r="H45"/>
    </row>
    <row r="46" spans="1:9" ht="15.75" customHeight="1">
      <c r="B46" s="173"/>
      <c r="C46" s="86"/>
      <c r="D46" s="218"/>
      <c r="E46" s="166"/>
      <c r="F46" s="164"/>
      <c r="G46" s="160">
        <f t="shared" si="1"/>
        <v>0</v>
      </c>
      <c r="H46"/>
    </row>
    <row r="47" spans="1:9" ht="15.75" customHeight="1">
      <c r="B47" s="173"/>
      <c r="C47" s="86"/>
      <c r="D47" s="218"/>
      <c r="E47" s="166"/>
      <c r="F47" s="164"/>
      <c r="G47" s="160">
        <f t="shared" si="1"/>
        <v>0</v>
      </c>
      <c r="H47"/>
    </row>
    <row r="48" spans="1:9" ht="15.75" customHeight="1">
      <c r="B48" s="173"/>
      <c r="C48" s="86"/>
      <c r="D48" s="218"/>
      <c r="E48" s="166"/>
      <c r="F48" s="164"/>
      <c r="G48" s="160">
        <f t="shared" si="1"/>
        <v>0</v>
      </c>
      <c r="H48"/>
    </row>
    <row r="49" spans="1:8" ht="15.75" customHeight="1">
      <c r="B49" s="173"/>
      <c r="C49" s="86"/>
      <c r="D49" s="218"/>
      <c r="E49" s="166"/>
      <c r="F49" s="164"/>
      <c r="G49" s="160">
        <f t="shared" si="1"/>
        <v>0</v>
      </c>
      <c r="H49"/>
    </row>
    <row r="50" spans="1:8" ht="15.75" customHeight="1">
      <c r="B50" s="173"/>
      <c r="C50" s="86"/>
      <c r="D50" s="218"/>
      <c r="E50" s="166"/>
      <c r="F50" s="164"/>
      <c r="G50" s="160">
        <f t="shared" si="1"/>
        <v>0</v>
      </c>
      <c r="H50"/>
    </row>
    <row r="51" spans="1:8" ht="15.75" customHeight="1" thickBot="1">
      <c r="B51" s="73"/>
      <c r="C51" s="74"/>
      <c r="D51" s="219"/>
      <c r="E51" s="76"/>
      <c r="F51" s="117"/>
      <c r="G51" s="131">
        <f t="shared" si="1"/>
        <v>0</v>
      </c>
      <c r="H51"/>
    </row>
    <row r="52" spans="1:8" ht="16.5" thickTop="1">
      <c r="B52" s="58" t="s">
        <v>92</v>
      </c>
      <c r="C52" s="58"/>
      <c r="D52" s="58"/>
      <c r="E52" s="58"/>
      <c r="F52" s="177"/>
      <c r="G52" s="137">
        <f>SUM(G37:G51)</f>
        <v>0</v>
      </c>
      <c r="H52" s="8"/>
    </row>
    <row r="53" spans="1:8">
      <c r="B53" s="1"/>
      <c r="C53" s="1"/>
      <c r="D53" s="1"/>
      <c r="E53" s="1"/>
      <c r="F53" s="7"/>
      <c r="G53" s="8"/>
      <c r="H53"/>
    </row>
    <row r="54" spans="1:8">
      <c r="B54" s="1"/>
      <c r="C54" s="1"/>
      <c r="D54" s="1"/>
      <c r="E54" s="1"/>
      <c r="F54" s="7"/>
      <c r="G54" s="8"/>
      <c r="H54"/>
    </row>
    <row r="55" spans="1:8" ht="21">
      <c r="A55" s="119" t="str">
        <f>IF($A$16=0,"",IF(COUNTIFS($A$17:$A$26,B55)=1,1,"nvt"))</f>
        <v/>
      </c>
      <c r="B55" s="129" t="str">
        <f>B18</f>
        <v>Loonkosten plus vast % (44,2%)</v>
      </c>
      <c r="C55" s="37"/>
      <c r="D55" s="1"/>
      <c r="E55" s="1"/>
      <c r="F55" s="7"/>
      <c r="G55" s="8"/>
      <c r="H55"/>
    </row>
    <row r="56" spans="1:8" ht="15" customHeight="1">
      <c r="B56" s="249" t="str">
        <f>IF(A55="nvt",VLOOKUP(A55,Alle_Kostensoorten[],2,FALSE),VLOOKUP(B55,Alle_Kostensoorten[],2,FALSE))</f>
        <v>Toelichting: Zie voor berekening tabblad 'Instructie'</v>
      </c>
      <c r="C56" s="249"/>
      <c r="D56" s="249"/>
      <c r="E56" s="249"/>
      <c r="F56" s="249"/>
      <c r="G56" s="249"/>
      <c r="H56"/>
    </row>
    <row r="57" spans="1:8" ht="9" customHeight="1">
      <c r="B57" s="1"/>
      <c r="C57" s="1"/>
      <c r="D57" s="1"/>
      <c r="E57" s="1"/>
      <c r="F57" s="7"/>
      <c r="G57" s="8"/>
      <c r="H57"/>
    </row>
    <row r="58" spans="1:8" ht="16.5" thickBot="1">
      <c r="B58" s="158" t="s">
        <v>58</v>
      </c>
      <c r="C58" s="110" t="s">
        <v>95</v>
      </c>
      <c r="D58" s="110" t="s">
        <v>96</v>
      </c>
      <c r="E58" s="110" t="s">
        <v>99</v>
      </c>
      <c r="F58" s="110" t="s">
        <v>98</v>
      </c>
      <c r="G58" s="157" t="s">
        <v>81</v>
      </c>
      <c r="H58"/>
    </row>
    <row r="59" spans="1:8" ht="15.75" customHeight="1" thickTop="1">
      <c r="B59" s="185"/>
      <c r="C59" s="186"/>
      <c r="D59" s="217"/>
      <c r="E59" s="187"/>
      <c r="F59" s="189"/>
      <c r="G59" s="159">
        <f>IF($A$55=1,$F59*$E59,0)</f>
        <v>0</v>
      </c>
      <c r="H59"/>
    </row>
    <row r="60" spans="1:8" ht="15.75" customHeight="1">
      <c r="B60" s="161"/>
      <c r="C60" s="86"/>
      <c r="D60" s="218"/>
      <c r="E60" s="166"/>
      <c r="F60" s="164"/>
      <c r="G60" s="160">
        <f t="shared" ref="G60:G73" si="2">IF($A$55=1,$F60*55,0)</f>
        <v>0</v>
      </c>
      <c r="H60"/>
    </row>
    <row r="61" spans="1:8" ht="15.75" customHeight="1">
      <c r="B61" s="161"/>
      <c r="C61" s="86"/>
      <c r="D61" s="218"/>
      <c r="E61" s="166"/>
      <c r="F61" s="164"/>
      <c r="G61" s="160">
        <f t="shared" si="2"/>
        <v>0</v>
      </c>
      <c r="H61"/>
    </row>
    <row r="62" spans="1:8" ht="15.75" customHeight="1">
      <c r="B62" s="161"/>
      <c r="C62" s="86"/>
      <c r="D62" s="218"/>
      <c r="E62" s="166"/>
      <c r="F62" s="164"/>
      <c r="G62" s="160">
        <f t="shared" si="2"/>
        <v>0</v>
      </c>
      <c r="H62"/>
    </row>
    <row r="63" spans="1:8" ht="15.75" customHeight="1">
      <c r="B63" s="161"/>
      <c r="C63" s="86"/>
      <c r="D63" s="218"/>
      <c r="E63" s="166"/>
      <c r="F63" s="164"/>
      <c r="G63" s="160">
        <f t="shared" si="2"/>
        <v>0</v>
      </c>
      <c r="H63"/>
    </row>
    <row r="64" spans="1:8" ht="15.75" customHeight="1">
      <c r="B64" s="161"/>
      <c r="C64" s="86"/>
      <c r="D64" s="218"/>
      <c r="E64" s="166"/>
      <c r="F64" s="164"/>
      <c r="G64" s="160">
        <f t="shared" si="2"/>
        <v>0</v>
      </c>
      <c r="H64"/>
    </row>
    <row r="65" spans="1:8" ht="15.75" customHeight="1">
      <c r="B65" s="161"/>
      <c r="C65" s="86"/>
      <c r="D65" s="218"/>
      <c r="E65" s="166"/>
      <c r="F65" s="164"/>
      <c r="G65" s="160">
        <f t="shared" si="2"/>
        <v>0</v>
      </c>
      <c r="H65"/>
    </row>
    <row r="66" spans="1:8" ht="15.75" customHeight="1">
      <c r="B66" s="161"/>
      <c r="C66" s="86"/>
      <c r="D66" s="218"/>
      <c r="E66" s="166"/>
      <c r="F66" s="164"/>
      <c r="G66" s="160">
        <f t="shared" si="2"/>
        <v>0</v>
      </c>
      <c r="H66"/>
    </row>
    <row r="67" spans="1:8" ht="15.75" customHeight="1">
      <c r="B67" s="161"/>
      <c r="C67" s="86"/>
      <c r="D67" s="218"/>
      <c r="E67" s="166"/>
      <c r="F67" s="164"/>
      <c r="G67" s="160">
        <f t="shared" si="2"/>
        <v>0</v>
      </c>
      <c r="H67"/>
    </row>
    <row r="68" spans="1:8" ht="15.75" customHeight="1">
      <c r="B68" s="161"/>
      <c r="C68" s="86"/>
      <c r="D68" s="218"/>
      <c r="E68" s="166"/>
      <c r="F68" s="164"/>
      <c r="G68" s="160">
        <f t="shared" si="2"/>
        <v>0</v>
      </c>
      <c r="H68"/>
    </row>
    <row r="69" spans="1:8" ht="15.75" customHeight="1">
      <c r="B69" s="161"/>
      <c r="C69" s="86"/>
      <c r="D69" s="218"/>
      <c r="E69" s="166"/>
      <c r="F69" s="164"/>
      <c r="G69" s="160">
        <f t="shared" si="2"/>
        <v>0</v>
      </c>
      <c r="H69"/>
    </row>
    <row r="70" spans="1:8" ht="15.75" customHeight="1">
      <c r="B70" s="161"/>
      <c r="C70" s="86"/>
      <c r="D70" s="218"/>
      <c r="E70" s="166"/>
      <c r="F70" s="164"/>
      <c r="G70" s="160">
        <f t="shared" si="2"/>
        <v>0</v>
      </c>
      <c r="H70"/>
    </row>
    <row r="71" spans="1:8" ht="15.75" customHeight="1">
      <c r="B71" s="161"/>
      <c r="C71" s="86"/>
      <c r="D71" s="218"/>
      <c r="E71" s="166"/>
      <c r="F71" s="164"/>
      <c r="G71" s="160">
        <f t="shared" si="2"/>
        <v>0</v>
      </c>
      <c r="H71"/>
    </row>
    <row r="72" spans="1:8" ht="15.75" customHeight="1">
      <c r="B72" s="161"/>
      <c r="C72" s="86"/>
      <c r="D72" s="218"/>
      <c r="E72" s="166"/>
      <c r="F72" s="164"/>
      <c r="G72" s="160">
        <f t="shared" si="2"/>
        <v>0</v>
      </c>
      <c r="H72"/>
    </row>
    <row r="73" spans="1:8" ht="15.75" customHeight="1" thickBot="1">
      <c r="B73" s="75"/>
      <c r="C73" s="171"/>
      <c r="D73" s="221"/>
      <c r="E73" s="220"/>
      <c r="F73" s="172"/>
      <c r="G73" s="131">
        <f t="shared" si="2"/>
        <v>0</v>
      </c>
      <c r="H73"/>
    </row>
    <row r="74" spans="1:8" ht="16.5" thickTop="1">
      <c r="B74" s="58" t="s">
        <v>92</v>
      </c>
      <c r="C74" s="58"/>
      <c r="D74" s="222"/>
      <c r="E74" s="58"/>
      <c r="F74" s="177"/>
      <c r="G74" s="137">
        <f>SUM(G59:G73)</f>
        <v>0</v>
      </c>
      <c r="H74"/>
    </row>
    <row r="75" spans="1:8">
      <c r="B75" s="6"/>
      <c r="C75" s="6"/>
      <c r="D75" s="6"/>
      <c r="E75" s="16"/>
      <c r="F75" s="16"/>
      <c r="G75" s="16"/>
      <c r="H75"/>
    </row>
    <row r="76" spans="1:8">
      <c r="B76" s="1"/>
      <c r="C76" s="1"/>
      <c r="D76" s="1"/>
      <c r="E76" s="1"/>
      <c r="F76" s="7"/>
      <c r="G76" s="8"/>
      <c r="H76"/>
    </row>
    <row r="77" spans="1:8" ht="21">
      <c r="A77" s="119" t="str">
        <f>IF($A$16=0,"",IF(COUNTIFS($A$17:$A$26,B77)=1,1,"nvt"))</f>
        <v/>
      </c>
      <c r="B77" s="129" t="str">
        <f>B19</f>
        <v>Forfait van 23% voor loonkosten en eigen arbeid</v>
      </c>
      <c r="C77" s="37"/>
      <c r="D77" s="37"/>
      <c r="E77" s="1"/>
      <c r="F77" s="7"/>
      <c r="G77" s="8"/>
      <c r="H77"/>
    </row>
    <row r="78" spans="1:8" ht="15" customHeight="1">
      <c r="B78" s="249" t="e">
        <f>IF(A77=1,VLOOKUP(B77,Alle_Kostensoorten[],2,FALSE),VLOOKUP(A77,Alle_Kostensoorten[],2,FALSE))</f>
        <v>#N/A</v>
      </c>
      <c r="C78" s="249"/>
      <c r="D78" s="249"/>
      <c r="E78" s="249"/>
      <c r="F78" s="249"/>
      <c r="G78" s="249"/>
      <c r="H78"/>
    </row>
    <row r="79" spans="1:8" ht="11.25" customHeight="1">
      <c r="B79" s="1"/>
      <c r="C79" s="1"/>
      <c r="D79" s="1"/>
      <c r="E79" s="1"/>
      <c r="F79" s="7"/>
      <c r="G79" s="8"/>
      <c r="H79"/>
    </row>
    <row r="80" spans="1:8" s="5" customFormat="1" ht="16.5" thickBot="1">
      <c r="B80" s="158" t="s">
        <v>58</v>
      </c>
      <c r="C80" s="157" t="s">
        <v>81</v>
      </c>
    </row>
    <row r="81" spans="1:8" ht="15.75" customHeight="1" thickTop="1">
      <c r="B81" s="226" t="str">
        <f>Hulpblad!V2</f>
        <v xml:space="preserve"> </v>
      </c>
      <c r="C81" s="159">
        <f>IF(AND($A$77=1,$B81&lt;&gt;"",$B81&lt;&gt;" "),(SUMIFS($E$148:$E$164,$B$148:$B$164,$B81)+SUMIFS($I$172:$I$179,$B$172:$B$179,$B81)+SUMIFS($F$187:$F$202,$B$187:$B$202,$B81))*0.23,0)</f>
        <v>0</v>
      </c>
      <c r="D81"/>
      <c r="E81"/>
      <c r="F81"/>
      <c r="G81"/>
      <c r="H81"/>
    </row>
    <row r="82" spans="1:8" ht="15.75" customHeight="1">
      <c r="B82" s="227" t="str">
        <f>Hulpblad!V3</f>
        <v xml:space="preserve"> </v>
      </c>
      <c r="C82" s="160">
        <f t="shared" ref="C82:C90" si="3">IF(AND($A$77=1,$B82&lt;&gt;"",$B82&lt;&gt;" "),(SUMIFS($E$148:$E$164,$B$148:$B$164,$B82)+SUMIFS($I$172:$I$179,$B$172:$B$179,$B82)+SUMIFS($F$187:$F$202,$B$187:$B$202,$B82))*0.23,0)</f>
        <v>0</v>
      </c>
      <c r="D82"/>
      <c r="E82"/>
      <c r="F82"/>
      <c r="G82"/>
      <c r="H82"/>
    </row>
    <row r="83" spans="1:8" ht="15.75" customHeight="1">
      <c r="B83" s="227" t="str">
        <f>Hulpblad!V4</f>
        <v xml:space="preserve"> </v>
      </c>
      <c r="C83" s="160">
        <f t="shared" si="3"/>
        <v>0</v>
      </c>
      <c r="D83"/>
      <c r="E83"/>
      <c r="F83"/>
      <c r="G83"/>
      <c r="H83"/>
    </row>
    <row r="84" spans="1:8" ht="15.75" customHeight="1">
      <c r="B84" s="227" t="str">
        <f>Hulpblad!V5</f>
        <v xml:space="preserve"> </v>
      </c>
      <c r="C84" s="160">
        <f t="shared" si="3"/>
        <v>0</v>
      </c>
      <c r="D84"/>
      <c r="E84"/>
      <c r="F84"/>
      <c r="G84"/>
      <c r="H84"/>
    </row>
    <row r="85" spans="1:8" ht="15.75" customHeight="1">
      <c r="B85" s="227" t="str">
        <f>Hulpblad!V6</f>
        <v xml:space="preserve"> </v>
      </c>
      <c r="C85" s="160">
        <f t="shared" si="3"/>
        <v>0</v>
      </c>
      <c r="D85"/>
      <c r="E85"/>
      <c r="F85"/>
      <c r="G85"/>
      <c r="H85"/>
    </row>
    <row r="86" spans="1:8" ht="15.75" customHeight="1">
      <c r="B86" s="227" t="str">
        <f>Hulpblad!V7</f>
        <v xml:space="preserve"> </v>
      </c>
      <c r="C86" s="160">
        <f t="shared" si="3"/>
        <v>0</v>
      </c>
      <c r="D86"/>
      <c r="E86"/>
      <c r="F86"/>
      <c r="G86"/>
      <c r="H86"/>
    </row>
    <row r="87" spans="1:8" ht="15.75" customHeight="1">
      <c r="B87" s="227" t="str">
        <f>Hulpblad!V8</f>
        <v xml:space="preserve"> </v>
      </c>
      <c r="C87" s="160">
        <f t="shared" si="3"/>
        <v>0</v>
      </c>
      <c r="D87"/>
      <c r="E87"/>
      <c r="F87"/>
      <c r="G87"/>
      <c r="H87"/>
    </row>
    <row r="88" spans="1:8" ht="15.75" customHeight="1">
      <c r="B88" s="227" t="str">
        <f>Hulpblad!V9</f>
        <v xml:space="preserve"> </v>
      </c>
      <c r="C88" s="160">
        <f t="shared" si="3"/>
        <v>0</v>
      </c>
      <c r="D88"/>
      <c r="E88"/>
      <c r="F88"/>
      <c r="G88"/>
      <c r="H88"/>
    </row>
    <row r="89" spans="1:8" ht="15.75" customHeight="1">
      <c r="B89" s="227" t="str">
        <f>Hulpblad!V10</f>
        <v xml:space="preserve"> </v>
      </c>
      <c r="C89" s="160">
        <f t="shared" si="3"/>
        <v>0</v>
      </c>
      <c r="D89"/>
      <c r="E89"/>
      <c r="F89"/>
      <c r="G89"/>
      <c r="H89"/>
    </row>
    <row r="90" spans="1:8" ht="15.75" customHeight="1" thickBot="1">
      <c r="B90" s="227" t="str">
        <f>Hulpblad!V11</f>
        <v xml:space="preserve"> </v>
      </c>
      <c r="C90" s="160">
        <f t="shared" si="3"/>
        <v>0</v>
      </c>
      <c r="D90"/>
      <c r="E90"/>
      <c r="F90"/>
      <c r="G90"/>
      <c r="H90"/>
    </row>
    <row r="91" spans="1:8" ht="16.5" thickTop="1">
      <c r="B91" s="228" t="s">
        <v>92</v>
      </c>
      <c r="C91" s="137">
        <f>SUM(C81:C90)</f>
        <v>0</v>
      </c>
      <c r="D91"/>
      <c r="E91"/>
      <c r="F91"/>
      <c r="G91"/>
      <c r="H91"/>
    </row>
    <row r="92" spans="1:8">
      <c r="B92" s="1"/>
      <c r="C92" s="1"/>
      <c r="D92" s="1"/>
      <c r="E92" s="1"/>
      <c r="F92" s="7"/>
      <c r="G92" s="8"/>
      <c r="H92"/>
    </row>
    <row r="93" spans="1:8">
      <c r="B93" s="1"/>
      <c r="C93" s="1"/>
      <c r="D93" s="1"/>
      <c r="E93" s="1"/>
      <c r="F93" s="7"/>
      <c r="G93" s="8"/>
      <c r="H93"/>
    </row>
    <row r="94" spans="1:8" ht="21">
      <c r="A94" s="119" t="str">
        <f>IF($A$16=0,"",IF(COUNTIFS($A$17:$A$26,B94)=1,1,"nvt"))</f>
        <v/>
      </c>
      <c r="B94" s="129" t="str">
        <f>B20</f>
        <v>Vast uurtarief eigen arbeid - € 50</v>
      </c>
      <c r="C94" s="37"/>
      <c r="D94" s="1"/>
      <c r="E94" s="1"/>
      <c r="F94" s="7"/>
      <c r="G94" s="8"/>
      <c r="H94"/>
    </row>
    <row r="95" spans="1:8" ht="15">
      <c r="B95" s="249" t="e">
        <f>IF(A94=1,VLOOKUP(B94,Alle_Kostensoorten[],2,FALSE),VLOOKUP(A94,Alle_Kostensoorten[],2,FALSE))</f>
        <v>#N/A</v>
      </c>
      <c r="C95" s="249"/>
      <c r="D95" s="249"/>
      <c r="E95" s="249"/>
      <c r="F95" s="249"/>
      <c r="G95" s="249"/>
      <c r="H95"/>
    </row>
    <row r="96" spans="1:8" ht="9.75" customHeight="1">
      <c r="B96" s="1"/>
      <c r="C96" s="1"/>
      <c r="D96" s="1"/>
      <c r="E96" s="1"/>
      <c r="F96" s="7"/>
      <c r="G96" s="8"/>
      <c r="H96"/>
    </row>
    <row r="97" spans="1:9" ht="16.5" thickBot="1">
      <c r="B97" s="56" t="s">
        <v>58</v>
      </c>
      <c r="C97" s="200" t="s">
        <v>95</v>
      </c>
      <c r="D97" s="200" t="s">
        <v>100</v>
      </c>
      <c r="E97" s="57" t="s">
        <v>81</v>
      </c>
      <c r="F97" s="1"/>
      <c r="G97" s="7"/>
      <c r="H97" s="8"/>
    </row>
    <row r="98" spans="1:9" ht="15.75" customHeight="1" thickTop="1">
      <c r="B98" s="224"/>
      <c r="C98" s="186"/>
      <c r="D98" s="164"/>
      <c r="E98" s="130">
        <f>IF($A$94=1,$D98*50,0)</f>
        <v>0</v>
      </c>
      <c r="F98" s="1"/>
      <c r="G98" s="7"/>
      <c r="H98" s="8"/>
    </row>
    <row r="99" spans="1:9" ht="15.75" customHeight="1">
      <c r="B99" s="225"/>
      <c r="C99" s="186"/>
      <c r="D99" s="164"/>
      <c r="E99" s="131">
        <f t="shared" ref="E99:E107" si="4">IF($A$94=1,$D99*50,0)</f>
        <v>0</v>
      </c>
      <c r="F99" s="1"/>
      <c r="G99" s="7"/>
      <c r="H99" s="8"/>
    </row>
    <row r="100" spans="1:9" ht="15.75" customHeight="1">
      <c r="B100" s="225"/>
      <c r="C100" s="186"/>
      <c r="D100" s="164"/>
      <c r="E100" s="131">
        <f t="shared" si="4"/>
        <v>0</v>
      </c>
      <c r="F100" s="1"/>
      <c r="G100" s="7"/>
      <c r="H100" s="8"/>
    </row>
    <row r="101" spans="1:9" ht="15.75" customHeight="1">
      <c r="B101" s="225"/>
      <c r="C101" s="186"/>
      <c r="D101" s="164"/>
      <c r="E101" s="131">
        <f t="shared" si="4"/>
        <v>0</v>
      </c>
      <c r="F101" s="1"/>
      <c r="G101" s="7"/>
      <c r="H101" s="8"/>
    </row>
    <row r="102" spans="1:9" ht="15.75" customHeight="1">
      <c r="B102" s="225"/>
      <c r="C102" s="186"/>
      <c r="D102" s="164"/>
      <c r="E102" s="131">
        <f t="shared" si="4"/>
        <v>0</v>
      </c>
      <c r="F102" s="1"/>
      <c r="G102" s="7"/>
      <c r="H102" s="8"/>
    </row>
    <row r="103" spans="1:9" ht="15.75" customHeight="1">
      <c r="B103" s="225"/>
      <c r="C103" s="186"/>
      <c r="D103" s="164"/>
      <c r="E103" s="131">
        <f t="shared" si="4"/>
        <v>0</v>
      </c>
      <c r="F103" s="1"/>
      <c r="G103" s="7"/>
      <c r="H103" s="8"/>
    </row>
    <row r="104" spans="1:9" ht="15.75" customHeight="1">
      <c r="B104" s="225"/>
      <c r="C104" s="186"/>
      <c r="D104" s="164"/>
      <c r="E104" s="131">
        <f t="shared" si="4"/>
        <v>0</v>
      </c>
      <c r="F104" s="1"/>
      <c r="G104" s="7"/>
      <c r="H104" s="8"/>
    </row>
    <row r="105" spans="1:9" ht="15.75" customHeight="1">
      <c r="B105" s="225"/>
      <c r="C105" s="186"/>
      <c r="D105" s="164"/>
      <c r="E105" s="131">
        <f t="shared" si="4"/>
        <v>0</v>
      </c>
      <c r="F105" s="1"/>
      <c r="G105" s="7"/>
      <c r="H105" s="8"/>
    </row>
    <row r="106" spans="1:9" ht="15.75" customHeight="1">
      <c r="B106" s="225"/>
      <c r="C106" s="186"/>
      <c r="D106" s="164"/>
      <c r="E106" s="131">
        <f t="shared" si="4"/>
        <v>0</v>
      </c>
      <c r="F106" s="1"/>
      <c r="G106" s="7"/>
      <c r="H106" s="8"/>
    </row>
    <row r="107" spans="1:9" ht="15.75" customHeight="1" thickBot="1">
      <c r="B107" s="225"/>
      <c r="C107" s="186"/>
      <c r="D107" s="164"/>
      <c r="E107" s="131">
        <f t="shared" si="4"/>
        <v>0</v>
      </c>
      <c r="F107" s="1"/>
      <c r="G107" s="7"/>
      <c r="H107" s="8"/>
    </row>
    <row r="108" spans="1:9" ht="16.5" thickTop="1">
      <c r="B108" s="58" t="s">
        <v>92</v>
      </c>
      <c r="C108" s="58"/>
      <c r="D108" s="58"/>
      <c r="E108" s="137">
        <f>SUM(E98:E107)</f>
        <v>0</v>
      </c>
      <c r="F108" s="1"/>
      <c r="G108" s="1"/>
      <c r="H108" s="7"/>
      <c r="I108" s="8"/>
    </row>
    <row r="109" spans="1:9">
      <c r="B109" s="1"/>
      <c r="C109" s="1"/>
      <c r="D109" s="1"/>
      <c r="E109" s="1"/>
      <c r="F109" s="7"/>
      <c r="G109" s="8"/>
      <c r="H109"/>
    </row>
    <row r="110" spans="1:9">
      <c r="B110" s="1"/>
      <c r="C110" s="1"/>
      <c r="D110" s="1"/>
      <c r="E110" s="1"/>
      <c r="F110" s="7"/>
      <c r="G110" s="8"/>
      <c r="H110"/>
    </row>
    <row r="111" spans="1:9" ht="21">
      <c r="A111" s="119" t="str">
        <f>IF($A$16=0,"",IF(COUNTIFS($A$17:$A$26,B111)=1,1,"nvt"))</f>
        <v/>
      </c>
      <c r="B111" s="216" t="str">
        <f>B21</f>
        <v>Vast uurtarief eigen arbeid - € 43</v>
      </c>
      <c r="C111" s="37"/>
      <c r="D111" s="1"/>
      <c r="E111" s="1"/>
      <c r="F111" s="7"/>
      <c r="G111" s="8"/>
      <c r="H111"/>
    </row>
    <row r="112" spans="1:9" ht="15">
      <c r="B112" s="249" t="e">
        <f>IF(A111=1,VLOOKUP(B111,Alle_Kostensoorten[],2,FALSE),VLOOKUP(A111,Alle_Kostensoorten[],2,FALSE))</f>
        <v>#N/A</v>
      </c>
      <c r="C112" s="249"/>
      <c r="D112" s="249"/>
      <c r="E112" s="249"/>
      <c r="F112" s="249"/>
      <c r="G112" s="249"/>
      <c r="H112"/>
    </row>
    <row r="113" spans="1:9" ht="9.75" customHeight="1">
      <c r="B113" s="1"/>
      <c r="C113" s="1"/>
      <c r="D113" s="1"/>
      <c r="E113" s="1"/>
      <c r="F113" s="7"/>
      <c r="G113" s="8"/>
      <c r="H113"/>
    </row>
    <row r="114" spans="1:9" ht="16.5" thickBot="1">
      <c r="B114" s="56" t="s">
        <v>58</v>
      </c>
      <c r="C114" s="200" t="s">
        <v>95</v>
      </c>
      <c r="D114" s="200" t="s">
        <v>100</v>
      </c>
      <c r="E114" s="57" t="s">
        <v>81</v>
      </c>
      <c r="F114" s="1"/>
      <c r="G114" s="7"/>
      <c r="H114" s="8"/>
    </row>
    <row r="115" spans="1:9" ht="15.75" customHeight="1" thickTop="1">
      <c r="B115" s="224"/>
      <c r="C115" s="186"/>
      <c r="D115" s="164"/>
      <c r="E115" s="130">
        <f>IF($A$111=1,$D115*43,0)</f>
        <v>0</v>
      </c>
      <c r="F115" s="1"/>
      <c r="G115" s="7"/>
      <c r="H115" s="8"/>
    </row>
    <row r="116" spans="1:9" ht="15.75" customHeight="1">
      <c r="B116" s="225"/>
      <c r="C116" s="186"/>
      <c r="D116" s="164"/>
      <c r="E116" s="131">
        <f t="shared" ref="E116:E124" si="5">IF($A$111=1,$D116*43,0)</f>
        <v>0</v>
      </c>
      <c r="F116" s="1"/>
      <c r="G116" s="7"/>
      <c r="H116" s="8"/>
    </row>
    <row r="117" spans="1:9" ht="15.75" customHeight="1">
      <c r="B117" s="225"/>
      <c r="C117" s="186"/>
      <c r="D117" s="164"/>
      <c r="E117" s="131">
        <f t="shared" si="5"/>
        <v>0</v>
      </c>
      <c r="F117" s="1"/>
      <c r="G117" s="7"/>
      <c r="H117" s="8"/>
    </row>
    <row r="118" spans="1:9" ht="15.75" customHeight="1">
      <c r="B118" s="225"/>
      <c r="C118" s="186"/>
      <c r="D118" s="164"/>
      <c r="E118" s="131">
        <f t="shared" si="5"/>
        <v>0</v>
      </c>
      <c r="F118" s="1"/>
      <c r="G118" s="7"/>
      <c r="H118" s="8"/>
    </row>
    <row r="119" spans="1:9" ht="15.75" customHeight="1">
      <c r="B119" s="225"/>
      <c r="C119" s="186"/>
      <c r="D119" s="164"/>
      <c r="E119" s="131">
        <f t="shared" si="5"/>
        <v>0</v>
      </c>
      <c r="F119" s="1"/>
      <c r="G119" s="7"/>
      <c r="H119" s="8"/>
    </row>
    <row r="120" spans="1:9" ht="15.75" customHeight="1">
      <c r="B120" s="225"/>
      <c r="C120" s="186"/>
      <c r="D120" s="164"/>
      <c r="E120" s="131">
        <f t="shared" si="5"/>
        <v>0</v>
      </c>
      <c r="F120" s="1"/>
      <c r="G120" s="7"/>
      <c r="H120" s="8"/>
    </row>
    <row r="121" spans="1:9" ht="15.75" customHeight="1">
      <c r="B121" s="225"/>
      <c r="C121" s="186"/>
      <c r="D121" s="164"/>
      <c r="E121" s="131">
        <f t="shared" si="5"/>
        <v>0</v>
      </c>
      <c r="F121" s="1"/>
      <c r="G121" s="7"/>
      <c r="H121" s="8"/>
    </row>
    <row r="122" spans="1:9" ht="15.75" customHeight="1">
      <c r="B122" s="225"/>
      <c r="C122" s="186"/>
      <c r="D122" s="164"/>
      <c r="E122" s="131">
        <f t="shared" si="5"/>
        <v>0</v>
      </c>
      <c r="F122" s="1"/>
      <c r="G122" s="7"/>
      <c r="H122" s="8"/>
    </row>
    <row r="123" spans="1:9" ht="15.75" customHeight="1">
      <c r="B123" s="225"/>
      <c r="C123" s="186"/>
      <c r="D123" s="164"/>
      <c r="E123" s="131">
        <f t="shared" si="5"/>
        <v>0</v>
      </c>
      <c r="F123" s="1"/>
      <c r="G123" s="7"/>
      <c r="H123" s="8"/>
    </row>
    <row r="124" spans="1:9" ht="15.75" customHeight="1" thickBot="1">
      <c r="B124" s="225"/>
      <c r="C124" s="186"/>
      <c r="D124" s="164"/>
      <c r="E124" s="131">
        <f t="shared" si="5"/>
        <v>0</v>
      </c>
      <c r="F124" s="1"/>
      <c r="G124" s="7"/>
      <c r="H124" s="8"/>
    </row>
    <row r="125" spans="1:9" ht="16.5" thickTop="1">
      <c r="B125" s="58" t="s">
        <v>92</v>
      </c>
      <c r="C125" s="58"/>
      <c r="D125" s="58"/>
      <c r="E125" s="137">
        <f>SUM(E115:E124)</f>
        <v>0</v>
      </c>
      <c r="F125" s="1"/>
      <c r="G125" s="1"/>
      <c r="H125" s="7"/>
      <c r="I125" s="8"/>
    </row>
    <row r="126" spans="1:9">
      <c r="B126" s="1"/>
      <c r="C126" s="1"/>
      <c r="D126" s="1"/>
      <c r="E126" s="1"/>
      <c r="F126" s="7"/>
      <c r="G126" s="8"/>
      <c r="H126"/>
    </row>
    <row r="127" spans="1:9">
      <c r="B127" s="1"/>
      <c r="C127" s="1"/>
      <c r="D127" s="1"/>
      <c r="E127" s="1"/>
      <c r="F127" s="7"/>
      <c r="G127" s="8"/>
      <c r="H127"/>
    </row>
    <row r="128" spans="1:9" ht="21">
      <c r="A128" s="119" t="str">
        <f>IF($A$16=0,"",IF(COUNTIFS($A$17:$A$26,B128)=1,1,"nvt"))</f>
        <v/>
      </c>
      <c r="B128" s="129" t="str">
        <f>B22</f>
        <v>IKS voor kennisinstellingen</v>
      </c>
      <c r="C128" s="37"/>
      <c r="D128" s="12"/>
      <c r="E128" s="12"/>
      <c r="F128" s="9"/>
      <c r="G128"/>
      <c r="H128"/>
    </row>
    <row r="129" spans="1:9" ht="18" customHeight="1">
      <c r="B129" s="249" t="e">
        <f>IF(A128=1,VLOOKUP(B128,Alle_Kostensoorten[],2,FALSE),VLOOKUP(A128,Alle_Kostensoorten[],2,FALSE))</f>
        <v>#N/A</v>
      </c>
      <c r="C129" s="249"/>
      <c r="D129" s="249"/>
      <c r="E129" s="249"/>
      <c r="F129" s="249"/>
      <c r="G129" s="249"/>
      <c r="H129" s="249"/>
      <c r="I129" s="249"/>
    </row>
    <row r="130" spans="1:9" ht="9.75" customHeight="1">
      <c r="B130" s="3"/>
      <c r="C130" s="4"/>
      <c r="D130" s="12"/>
      <c r="E130" s="12"/>
      <c r="F130" s="9"/>
      <c r="G130"/>
      <c r="H130"/>
    </row>
    <row r="131" spans="1:9" ht="16.5" customHeight="1" thickBot="1">
      <c r="B131" s="199" t="s">
        <v>58</v>
      </c>
      <c r="C131" s="200" t="s">
        <v>101</v>
      </c>
      <c r="D131" s="200" t="s">
        <v>102</v>
      </c>
      <c r="E131" s="201" t="s">
        <v>81</v>
      </c>
      <c r="F131" s="201" t="s">
        <v>103</v>
      </c>
      <c r="G131" s="202"/>
      <c r="H131" s="202"/>
      <c r="I131" s="202"/>
    </row>
    <row r="132" spans="1:9" ht="15.75" customHeight="1" thickTop="1">
      <c r="B132" s="185"/>
      <c r="C132" s="186"/>
      <c r="D132" s="187"/>
      <c r="E132" s="159">
        <f t="shared" ref="E132:E140" si="6">IF($A$128=1,$D132,0)</f>
        <v>0</v>
      </c>
      <c r="F132" s="186"/>
      <c r="G132" s="188"/>
      <c r="H132" s="188"/>
      <c r="I132" s="188"/>
    </row>
    <row r="133" spans="1:9" ht="15.75" customHeight="1">
      <c r="B133" s="161"/>
      <c r="C133" s="86"/>
      <c r="D133" s="187"/>
      <c r="E133" s="160">
        <f t="shared" si="6"/>
        <v>0</v>
      </c>
      <c r="F133" s="169"/>
      <c r="G133" s="170"/>
      <c r="H133" s="170"/>
      <c r="I133" s="170"/>
    </row>
    <row r="134" spans="1:9" ht="15.75" customHeight="1">
      <c r="B134" s="161"/>
      <c r="C134" s="86"/>
      <c r="D134" s="187"/>
      <c r="E134" s="160">
        <f t="shared" si="6"/>
        <v>0</v>
      </c>
      <c r="F134" s="169"/>
      <c r="G134" s="170"/>
      <c r="H134" s="170"/>
      <c r="I134" s="170"/>
    </row>
    <row r="135" spans="1:9" ht="15.75" customHeight="1">
      <c r="B135" s="161"/>
      <c r="C135" s="86"/>
      <c r="D135" s="187"/>
      <c r="E135" s="160">
        <f t="shared" si="6"/>
        <v>0</v>
      </c>
      <c r="F135" s="169"/>
      <c r="G135" s="170"/>
      <c r="H135" s="170"/>
      <c r="I135" s="170"/>
    </row>
    <row r="136" spans="1:9" ht="15.75" customHeight="1">
      <c r="B136" s="161"/>
      <c r="C136" s="86"/>
      <c r="D136" s="187"/>
      <c r="E136" s="160">
        <f t="shared" si="6"/>
        <v>0</v>
      </c>
      <c r="F136" s="169"/>
      <c r="G136" s="170"/>
      <c r="H136" s="170"/>
      <c r="I136" s="170"/>
    </row>
    <row r="137" spans="1:9" ht="15.75" customHeight="1">
      <c r="B137" s="161"/>
      <c r="C137" s="86"/>
      <c r="D137" s="166"/>
      <c r="E137" s="160">
        <f t="shared" si="6"/>
        <v>0</v>
      </c>
      <c r="F137" s="169"/>
      <c r="G137" s="170"/>
      <c r="H137" s="170"/>
      <c r="I137" s="170"/>
    </row>
    <row r="138" spans="1:9" ht="15.75" customHeight="1">
      <c r="B138" s="161"/>
      <c r="C138" s="86"/>
      <c r="D138" s="166"/>
      <c r="E138" s="160">
        <f t="shared" si="6"/>
        <v>0</v>
      </c>
      <c r="F138" s="169"/>
      <c r="G138" s="170"/>
      <c r="H138" s="170"/>
      <c r="I138" s="170"/>
    </row>
    <row r="139" spans="1:9" ht="15.75" customHeight="1">
      <c r="B139" s="161"/>
      <c r="C139" s="86"/>
      <c r="D139" s="166"/>
      <c r="E139" s="160">
        <f t="shared" si="6"/>
        <v>0</v>
      </c>
      <c r="F139" s="169"/>
      <c r="G139" s="170"/>
      <c r="H139" s="170"/>
      <c r="I139" s="170"/>
    </row>
    <row r="140" spans="1:9" ht="15.75" customHeight="1" thickBot="1">
      <c r="B140" s="75"/>
      <c r="C140" s="74"/>
      <c r="D140" s="76"/>
      <c r="E140" s="131">
        <f t="shared" si="6"/>
        <v>0</v>
      </c>
      <c r="F140" s="77"/>
      <c r="G140" s="78"/>
      <c r="H140" s="78"/>
      <c r="I140" s="78"/>
    </row>
    <row r="141" spans="1:9" ht="16.5" thickTop="1">
      <c r="B141" s="58" t="s">
        <v>92</v>
      </c>
      <c r="C141" s="58"/>
      <c r="D141" s="58"/>
      <c r="E141" s="137">
        <f>SUM(E132:E140)</f>
        <v>0</v>
      </c>
      <c r="F141" s="176"/>
      <c r="G141" s="176"/>
      <c r="H141" s="176"/>
      <c r="I141" s="176"/>
    </row>
    <row r="142" spans="1:9">
      <c r="B142" s="6"/>
      <c r="C142" s="6"/>
      <c r="D142" s="6"/>
      <c r="E142" s="16"/>
      <c r="F142" s="16"/>
      <c r="G142" s="10"/>
      <c r="H142"/>
    </row>
    <row r="143" spans="1:9">
      <c r="B143" s="1"/>
      <c r="C143" s="1"/>
      <c r="D143" s="1"/>
      <c r="E143" s="1"/>
      <c r="F143" s="9"/>
      <c r="G143" s="10"/>
      <c r="H143"/>
    </row>
    <row r="144" spans="1:9" ht="21">
      <c r="A144" s="119" t="str">
        <f>IF($A$16=0,"",IF(COUNTIFS($A$17:$A$26,B144)=1,1,"nvt"))</f>
        <v/>
      </c>
      <c r="B144" s="129" t="str">
        <f>B23</f>
        <v>Bijdragen in natura</v>
      </c>
      <c r="C144" s="37"/>
      <c r="D144" s="1"/>
      <c r="E144" s="1"/>
      <c r="F144" s="9"/>
      <c r="G144" s="10"/>
      <c r="H144"/>
    </row>
    <row r="145" spans="2:9" ht="18" customHeight="1">
      <c r="B145" s="249" t="e">
        <f>IF(A144=1,VLOOKUP(B144,Alle_Kostensoorten[],2,FALSE),VLOOKUP(A144,Alle_Kostensoorten[],2,FALSE))</f>
        <v>#N/A</v>
      </c>
      <c r="C145" s="249"/>
      <c r="D145" s="249"/>
      <c r="E145" s="249"/>
      <c r="F145" s="249"/>
      <c r="G145" s="249"/>
      <c r="H145" s="249"/>
      <c r="I145" s="249"/>
    </row>
    <row r="146" spans="2:9" ht="9.75" customHeight="1">
      <c r="B146" s="3"/>
      <c r="C146" s="1"/>
      <c r="D146" s="1"/>
      <c r="E146" s="1"/>
      <c r="F146" s="9"/>
      <c r="G146" s="10"/>
      <c r="H146"/>
    </row>
    <row r="147" spans="2:9" ht="16.5" customHeight="1" thickBot="1">
      <c r="B147" s="195" t="s">
        <v>58</v>
      </c>
      <c r="C147" s="197" t="s">
        <v>101</v>
      </c>
      <c r="D147" s="196" t="s">
        <v>102</v>
      </c>
      <c r="E147" s="197" t="s">
        <v>81</v>
      </c>
      <c r="F147" s="196" t="s">
        <v>3</v>
      </c>
      <c r="G147" s="198"/>
      <c r="H147" s="198"/>
      <c r="I147" s="198"/>
    </row>
    <row r="148" spans="2:9" ht="15.75" customHeight="1" thickTop="1">
      <c r="B148" s="185"/>
      <c r="C148" s="186"/>
      <c r="D148" s="187"/>
      <c r="E148" s="159">
        <f>IF($A$144=1,$D148,0)</f>
        <v>0</v>
      </c>
      <c r="F148" s="190"/>
      <c r="G148" s="191"/>
      <c r="H148" s="191"/>
      <c r="I148" s="191"/>
    </row>
    <row r="149" spans="2:9" ht="15.75" customHeight="1">
      <c r="B149" s="161"/>
      <c r="C149" s="86"/>
      <c r="D149" s="166"/>
      <c r="E149" s="159">
        <f t="shared" ref="E149:E164" si="7">IF($A$144=1,$D149,0)</f>
        <v>0</v>
      </c>
      <c r="F149" s="167"/>
      <c r="G149" s="168"/>
      <c r="H149" s="168"/>
      <c r="I149" s="168"/>
    </row>
    <row r="150" spans="2:9" ht="15.75" customHeight="1">
      <c r="B150" s="161"/>
      <c r="C150" s="86"/>
      <c r="D150" s="166"/>
      <c r="E150" s="159">
        <f t="shared" si="7"/>
        <v>0</v>
      </c>
      <c r="F150" s="167"/>
      <c r="G150" s="168"/>
      <c r="H150" s="168"/>
      <c r="I150" s="168"/>
    </row>
    <row r="151" spans="2:9" ht="15.75" customHeight="1">
      <c r="B151" s="161"/>
      <c r="C151" s="86"/>
      <c r="D151" s="166"/>
      <c r="E151" s="159">
        <f t="shared" si="7"/>
        <v>0</v>
      </c>
      <c r="F151" s="167"/>
      <c r="G151" s="168"/>
      <c r="H151" s="168"/>
      <c r="I151" s="168"/>
    </row>
    <row r="152" spans="2:9" ht="15.75" customHeight="1">
      <c r="B152" s="161"/>
      <c r="C152" s="86"/>
      <c r="D152" s="166"/>
      <c r="E152" s="159">
        <f t="shared" si="7"/>
        <v>0</v>
      </c>
      <c r="F152" s="167"/>
      <c r="G152" s="168"/>
      <c r="H152" s="168"/>
      <c r="I152" s="168"/>
    </row>
    <row r="153" spans="2:9" ht="15.75" customHeight="1">
      <c r="B153" s="161"/>
      <c r="C153" s="86"/>
      <c r="D153" s="166"/>
      <c r="E153" s="159">
        <f t="shared" si="7"/>
        <v>0</v>
      </c>
      <c r="F153" s="167"/>
      <c r="G153" s="168"/>
      <c r="H153" s="168"/>
      <c r="I153" s="168"/>
    </row>
    <row r="154" spans="2:9" ht="15.75" customHeight="1">
      <c r="B154" s="161"/>
      <c r="C154" s="86"/>
      <c r="D154" s="166"/>
      <c r="E154" s="159">
        <f t="shared" si="7"/>
        <v>0</v>
      </c>
      <c r="F154" s="167"/>
      <c r="G154" s="168"/>
      <c r="H154" s="168"/>
      <c r="I154" s="168"/>
    </row>
    <row r="155" spans="2:9" ht="15.75" customHeight="1">
      <c r="B155" s="161"/>
      <c r="C155" s="86"/>
      <c r="D155" s="166"/>
      <c r="E155" s="159">
        <f t="shared" si="7"/>
        <v>0</v>
      </c>
      <c r="F155" s="167"/>
      <c r="G155" s="168"/>
      <c r="H155" s="168"/>
      <c r="I155" s="168"/>
    </row>
    <row r="156" spans="2:9" ht="15.75" customHeight="1">
      <c r="B156" s="161"/>
      <c r="C156" s="86"/>
      <c r="D156" s="166"/>
      <c r="E156" s="159">
        <f t="shared" si="7"/>
        <v>0</v>
      </c>
      <c r="F156" s="167"/>
      <c r="G156" s="168"/>
      <c r="H156" s="168"/>
      <c r="I156" s="168"/>
    </row>
    <row r="157" spans="2:9" ht="15.75" customHeight="1">
      <c r="B157" s="161"/>
      <c r="C157" s="86"/>
      <c r="D157" s="166"/>
      <c r="E157" s="159">
        <f t="shared" si="7"/>
        <v>0</v>
      </c>
      <c r="F157" s="167"/>
      <c r="G157" s="168"/>
      <c r="H157" s="168"/>
      <c r="I157" s="168"/>
    </row>
    <row r="158" spans="2:9" ht="15.75" customHeight="1">
      <c r="B158" s="161"/>
      <c r="C158" s="86"/>
      <c r="D158" s="166"/>
      <c r="E158" s="159">
        <f t="shared" si="7"/>
        <v>0</v>
      </c>
      <c r="F158" s="167"/>
      <c r="G158" s="168"/>
      <c r="H158" s="168"/>
      <c r="I158" s="168"/>
    </row>
    <row r="159" spans="2:9" ht="15.75" customHeight="1">
      <c r="B159" s="161"/>
      <c r="C159" s="86"/>
      <c r="D159" s="166"/>
      <c r="E159" s="159">
        <f t="shared" si="7"/>
        <v>0</v>
      </c>
      <c r="F159" s="167"/>
      <c r="G159" s="168"/>
      <c r="H159" s="168"/>
      <c r="I159" s="168"/>
    </row>
    <row r="160" spans="2:9" ht="15.75" customHeight="1">
      <c r="B160" s="161"/>
      <c r="C160" s="86"/>
      <c r="D160" s="166"/>
      <c r="E160" s="159">
        <f t="shared" si="7"/>
        <v>0</v>
      </c>
      <c r="F160" s="167"/>
      <c r="G160" s="168"/>
      <c r="H160" s="168"/>
      <c r="I160" s="168"/>
    </row>
    <row r="161" spans="1:9" ht="15.75" customHeight="1">
      <c r="B161" s="161"/>
      <c r="C161" s="86"/>
      <c r="D161" s="166"/>
      <c r="E161" s="159">
        <f t="shared" si="7"/>
        <v>0</v>
      </c>
      <c r="F161" s="167"/>
      <c r="G161" s="168"/>
      <c r="H161" s="168"/>
      <c r="I161" s="168"/>
    </row>
    <row r="162" spans="1:9" ht="15.75" customHeight="1">
      <c r="B162" s="161"/>
      <c r="C162" s="86"/>
      <c r="D162" s="166"/>
      <c r="E162" s="159">
        <f t="shared" si="7"/>
        <v>0</v>
      </c>
      <c r="F162" s="167"/>
      <c r="G162" s="168"/>
      <c r="H162" s="168"/>
      <c r="I162" s="168"/>
    </row>
    <row r="163" spans="1:9" ht="15.75" customHeight="1">
      <c r="B163" s="161"/>
      <c r="C163" s="86"/>
      <c r="D163" s="166"/>
      <c r="E163" s="159">
        <f t="shared" si="7"/>
        <v>0</v>
      </c>
      <c r="F163" s="167"/>
      <c r="G163" s="168"/>
      <c r="H163" s="168"/>
      <c r="I163" s="168"/>
    </row>
    <row r="164" spans="1:9" ht="15.75" customHeight="1" thickBot="1">
      <c r="B164" s="75"/>
      <c r="C164" s="74"/>
      <c r="D164" s="76"/>
      <c r="E164" s="159">
        <f t="shared" si="7"/>
        <v>0</v>
      </c>
      <c r="F164" s="111"/>
      <c r="G164" s="112"/>
      <c r="H164" s="112"/>
      <c r="I164" s="112"/>
    </row>
    <row r="165" spans="1:9" ht="16.350000000000001" customHeight="1" thickTop="1">
      <c r="B165" s="58" t="s">
        <v>92</v>
      </c>
      <c r="C165" s="58"/>
      <c r="D165" s="58"/>
      <c r="E165" s="137">
        <f>SUM(E148:E164)</f>
        <v>0</v>
      </c>
      <c r="F165" s="176"/>
      <c r="G165" s="176"/>
      <c r="H165" s="176"/>
      <c r="I165" s="176"/>
    </row>
    <row r="166" spans="1:9" ht="16.350000000000001" customHeight="1">
      <c r="B166" s="1"/>
      <c r="C166" s="4"/>
      <c r="D166" s="7"/>
      <c r="E166" s="7"/>
      <c r="F166" s="11"/>
      <c r="G166"/>
      <c r="H166"/>
    </row>
    <row r="167" spans="1:9">
      <c r="B167" s="1"/>
      <c r="C167" s="1"/>
      <c r="D167" s="4"/>
      <c r="E167" s="13"/>
      <c r="F167" s="13"/>
      <c r="G167" s="9"/>
      <c r="H167"/>
    </row>
    <row r="168" spans="1:9" ht="21">
      <c r="A168" s="119" t="str">
        <f>IF($A$16=0,"",IF(COUNTIFS($A$17:$A$26,B168)=1,1,"nvt"))</f>
        <v/>
      </c>
      <c r="B168" s="37" t="str">
        <f>B24</f>
        <v>Afschrijvingskosten</v>
      </c>
      <c r="C168" s="37"/>
      <c r="D168" s="1"/>
      <c r="E168" s="1"/>
      <c r="F168" s="9"/>
      <c r="G168" s="8"/>
      <c r="H168"/>
    </row>
    <row r="169" spans="1:9" ht="15" customHeight="1">
      <c r="B169" s="249" t="e">
        <f>IF(A168=1,VLOOKUP(B168,Alle_Kostensoorten[],2,FALSE),VLOOKUP(A168,Alle_Kostensoorten[],2,FALSE))</f>
        <v>#N/A</v>
      </c>
      <c r="C169" s="249"/>
      <c r="D169" s="249"/>
      <c r="E169" s="249"/>
      <c r="F169" s="249"/>
      <c r="G169" s="249"/>
      <c r="H169" s="249"/>
      <c r="I169" s="249"/>
    </row>
    <row r="170" spans="1:9" ht="9.75" customHeight="1">
      <c r="B170" s="3"/>
      <c r="C170" s="1"/>
      <c r="D170" s="1"/>
      <c r="E170" s="1"/>
      <c r="F170" s="9"/>
      <c r="G170" s="8"/>
      <c r="H170"/>
    </row>
    <row r="171" spans="1:9" ht="48.75" customHeight="1" thickBot="1">
      <c r="B171" s="195" t="s">
        <v>58</v>
      </c>
      <c r="C171" s="196" t="s">
        <v>104</v>
      </c>
      <c r="D171" s="196" t="s">
        <v>105</v>
      </c>
      <c r="E171" s="196" t="s">
        <v>106</v>
      </c>
      <c r="F171" s="196" t="s">
        <v>107</v>
      </c>
      <c r="G171" s="196" t="s">
        <v>108</v>
      </c>
      <c r="H171" s="196" t="s">
        <v>109</v>
      </c>
      <c r="I171" s="196" t="s">
        <v>81</v>
      </c>
    </row>
    <row r="172" spans="1:9" ht="15.75" customHeight="1" thickTop="1">
      <c r="B172" s="185"/>
      <c r="C172" s="192"/>
      <c r="D172" s="193"/>
      <c r="E172" s="193"/>
      <c r="F172" s="189"/>
      <c r="G172" s="189"/>
      <c r="H172" s="194"/>
      <c r="I172" s="159">
        <f>IFERROR(IF($A$168=1,(D172-E172)*(G172/F172)*H172,0),0)</f>
        <v>0</v>
      </c>
    </row>
    <row r="173" spans="1:9" ht="15.75" customHeight="1">
      <c r="B173" s="161"/>
      <c r="C173" s="162"/>
      <c r="D173" s="163"/>
      <c r="E173" s="163"/>
      <c r="F173" s="164"/>
      <c r="G173" s="164"/>
      <c r="H173" s="165"/>
      <c r="I173" s="160">
        <f t="shared" ref="I173:I179" si="8">IFERROR(IF($A$168=1,(D173-E173)*(G173/F173)*H173,0),0)</f>
        <v>0</v>
      </c>
    </row>
    <row r="174" spans="1:9" ht="15.75" customHeight="1">
      <c r="B174" s="161"/>
      <c r="C174" s="162"/>
      <c r="D174" s="163"/>
      <c r="E174" s="163"/>
      <c r="F174" s="164"/>
      <c r="G174" s="164"/>
      <c r="H174" s="165"/>
      <c r="I174" s="160">
        <f t="shared" si="8"/>
        <v>0</v>
      </c>
    </row>
    <row r="175" spans="1:9" ht="15.75" customHeight="1">
      <c r="B175" s="161"/>
      <c r="C175" s="162"/>
      <c r="D175" s="163"/>
      <c r="E175" s="163"/>
      <c r="F175" s="164"/>
      <c r="G175" s="164"/>
      <c r="H175" s="165"/>
      <c r="I175" s="160">
        <f t="shared" si="8"/>
        <v>0</v>
      </c>
    </row>
    <row r="176" spans="1:9" ht="15.75" customHeight="1">
      <c r="B176" s="161"/>
      <c r="C176" s="162"/>
      <c r="D176" s="163"/>
      <c r="E176" s="163"/>
      <c r="F176" s="164"/>
      <c r="G176" s="164"/>
      <c r="H176" s="165"/>
      <c r="I176" s="160">
        <f t="shared" si="8"/>
        <v>0</v>
      </c>
    </row>
    <row r="177" spans="1:9" ht="15.75" customHeight="1">
      <c r="B177" s="161"/>
      <c r="C177" s="162"/>
      <c r="D177" s="163"/>
      <c r="E177" s="163"/>
      <c r="F177" s="164"/>
      <c r="G177" s="164"/>
      <c r="H177" s="165"/>
      <c r="I177" s="160">
        <f t="shared" si="8"/>
        <v>0</v>
      </c>
    </row>
    <row r="178" spans="1:9" ht="15.75" customHeight="1">
      <c r="B178" s="161"/>
      <c r="C178" s="162"/>
      <c r="D178" s="163"/>
      <c r="E178" s="163"/>
      <c r="F178" s="164"/>
      <c r="G178" s="164"/>
      <c r="H178" s="165"/>
      <c r="I178" s="160">
        <f t="shared" si="8"/>
        <v>0</v>
      </c>
    </row>
    <row r="179" spans="1:9" ht="15.75" customHeight="1" thickBot="1">
      <c r="B179" s="75"/>
      <c r="C179" s="79"/>
      <c r="D179" s="80"/>
      <c r="E179" s="80"/>
      <c r="F179" s="117"/>
      <c r="G179" s="117"/>
      <c r="H179" s="109"/>
      <c r="I179" s="131">
        <f t="shared" si="8"/>
        <v>0</v>
      </c>
    </row>
    <row r="180" spans="1:9" ht="16.5" thickTop="1">
      <c r="B180" s="58" t="s">
        <v>92</v>
      </c>
      <c r="C180" s="58"/>
      <c r="D180" s="58"/>
      <c r="E180" s="58"/>
      <c r="F180" s="58"/>
      <c r="G180" s="58"/>
      <c r="H180" s="176"/>
      <c r="I180" s="137">
        <f>SUM(I172:I179)</f>
        <v>0</v>
      </c>
    </row>
    <row r="181" spans="1:9">
      <c r="B181" s="1"/>
      <c r="C181" s="1"/>
      <c r="D181" s="1"/>
      <c r="E181" s="1"/>
      <c r="F181" s="14"/>
      <c r="G181" s="14"/>
      <c r="H181" s="8"/>
    </row>
    <row r="182" spans="1:9">
      <c r="B182" s="3"/>
      <c r="C182" s="1"/>
      <c r="D182" s="1"/>
      <c r="E182" s="1"/>
      <c r="F182" s="9"/>
      <c r="G182" s="10"/>
      <c r="H182"/>
    </row>
    <row r="183" spans="1:9" ht="21">
      <c r="A183" s="119" t="str">
        <f>IF($A$16=0,"",IF(COUNTIFS($A$17:$A$26,B183)=1,1,"nvt"))</f>
        <v/>
      </c>
      <c r="B183" s="129" t="str">
        <f>B25</f>
        <v>Overige kosten</v>
      </c>
      <c r="C183" s="37"/>
      <c r="D183"/>
      <c r="E183"/>
      <c r="F183"/>
      <c r="G183"/>
      <c r="H183"/>
    </row>
    <row r="184" spans="1:9" ht="14.25" customHeight="1">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c r="B185" s="3"/>
      <c r="C185" s="4"/>
      <c r="D185"/>
      <c r="E185"/>
      <c r="F185"/>
      <c r="G185"/>
      <c r="H185"/>
    </row>
    <row r="186" spans="1:9" ht="16.5" thickBot="1">
      <c r="B186" s="158" t="s">
        <v>58</v>
      </c>
      <c r="C186" s="110" t="s">
        <v>101</v>
      </c>
      <c r="D186" s="110" t="s">
        <v>110</v>
      </c>
      <c r="E186" s="110" t="s">
        <v>111</v>
      </c>
      <c r="F186" s="157" t="s">
        <v>81</v>
      </c>
      <c r="G186" s="110" t="s">
        <v>3</v>
      </c>
      <c r="H186" s="198"/>
      <c r="I186" s="198"/>
    </row>
    <row r="187" spans="1:9" ht="15.75" customHeight="1" thickTop="1">
      <c r="B187" s="203"/>
      <c r="C187" s="186"/>
      <c r="D187" s="186"/>
      <c r="E187" s="189"/>
      <c r="F187" s="159">
        <f>IF($A$183=1,$E187*$D187,0)</f>
        <v>0</v>
      </c>
      <c r="G187" s="186"/>
      <c r="H187" s="191"/>
      <c r="I187" s="191"/>
    </row>
    <row r="188" spans="1:9" ht="15.75" customHeight="1">
      <c r="B188" s="173"/>
      <c r="C188" s="86"/>
      <c r="D188" s="186"/>
      <c r="E188" s="189"/>
      <c r="F188" s="160">
        <f t="shared" ref="F188:F202" si="9">IF($A$183=1,$E188*$D188,0)</f>
        <v>0</v>
      </c>
      <c r="G188" s="186"/>
      <c r="H188" s="168"/>
      <c r="I188" s="168"/>
    </row>
    <row r="189" spans="1:9" ht="15.75" customHeight="1">
      <c r="B189" s="173"/>
      <c r="C189" s="86"/>
      <c r="D189" s="186"/>
      <c r="E189" s="189"/>
      <c r="F189" s="160">
        <f t="shared" si="9"/>
        <v>0</v>
      </c>
      <c r="G189" s="186"/>
      <c r="H189" s="168"/>
      <c r="I189" s="168"/>
    </row>
    <row r="190" spans="1:9" ht="15.75" customHeight="1">
      <c r="B190" s="173"/>
      <c r="C190" s="86"/>
      <c r="D190" s="186"/>
      <c r="E190" s="189"/>
      <c r="F190" s="160">
        <f t="shared" si="9"/>
        <v>0</v>
      </c>
      <c r="G190" s="186"/>
      <c r="H190" s="168"/>
      <c r="I190" s="168"/>
    </row>
    <row r="191" spans="1:9" ht="15.75" customHeight="1">
      <c r="B191" s="173"/>
      <c r="C191" s="86"/>
      <c r="D191" s="186"/>
      <c r="E191" s="189"/>
      <c r="F191" s="160">
        <f t="shared" si="9"/>
        <v>0</v>
      </c>
      <c r="G191" s="186"/>
      <c r="H191" s="168"/>
      <c r="I191" s="168"/>
    </row>
    <row r="192" spans="1:9" ht="15.75" customHeight="1">
      <c r="B192" s="173"/>
      <c r="C192" s="86"/>
      <c r="D192" s="186"/>
      <c r="E192" s="189"/>
      <c r="F192" s="160">
        <f t="shared" si="9"/>
        <v>0</v>
      </c>
      <c r="G192" s="186"/>
      <c r="H192" s="168"/>
      <c r="I192" s="168"/>
    </row>
    <row r="193" spans="1:9" ht="15.75" customHeight="1">
      <c r="B193" s="173"/>
      <c r="C193" s="86"/>
      <c r="D193" s="86"/>
      <c r="E193" s="164"/>
      <c r="F193" s="160">
        <f t="shared" si="9"/>
        <v>0</v>
      </c>
      <c r="G193" s="86"/>
      <c r="H193" s="168"/>
      <c r="I193" s="168"/>
    </row>
    <row r="194" spans="1:9" ht="15.75" customHeight="1">
      <c r="B194" s="173"/>
      <c r="C194" s="86"/>
      <c r="D194" s="86"/>
      <c r="E194" s="164"/>
      <c r="F194" s="160">
        <f t="shared" si="9"/>
        <v>0</v>
      </c>
      <c r="G194" s="86"/>
      <c r="H194" s="168"/>
      <c r="I194" s="168"/>
    </row>
    <row r="195" spans="1:9" ht="15.75" customHeight="1">
      <c r="B195" s="173"/>
      <c r="C195" s="86"/>
      <c r="D195" s="86"/>
      <c r="E195" s="164"/>
      <c r="F195" s="160">
        <f t="shared" si="9"/>
        <v>0</v>
      </c>
      <c r="G195" s="86"/>
      <c r="H195" s="168"/>
      <c r="I195" s="168"/>
    </row>
    <row r="196" spans="1:9" ht="15.75" customHeight="1">
      <c r="B196" s="173"/>
      <c r="C196" s="86"/>
      <c r="D196" s="86"/>
      <c r="E196" s="164"/>
      <c r="F196" s="160">
        <f t="shared" si="9"/>
        <v>0</v>
      </c>
      <c r="G196" s="86"/>
      <c r="H196" s="168"/>
      <c r="I196" s="168"/>
    </row>
    <row r="197" spans="1:9" ht="15.75" customHeight="1">
      <c r="B197" s="173"/>
      <c r="C197" s="86"/>
      <c r="D197" s="86"/>
      <c r="E197" s="164"/>
      <c r="F197" s="160">
        <f t="shared" si="9"/>
        <v>0</v>
      </c>
      <c r="G197" s="86"/>
      <c r="H197" s="168"/>
      <c r="I197" s="168"/>
    </row>
    <row r="198" spans="1:9" ht="15.75" customHeight="1">
      <c r="B198" s="173"/>
      <c r="C198" s="86"/>
      <c r="D198" s="86"/>
      <c r="E198" s="164"/>
      <c r="F198" s="160">
        <f t="shared" si="9"/>
        <v>0</v>
      </c>
      <c r="G198" s="86"/>
      <c r="H198" s="168"/>
      <c r="I198" s="168"/>
    </row>
    <row r="199" spans="1:9" ht="15.75" customHeight="1">
      <c r="B199" s="173"/>
      <c r="C199" s="86"/>
      <c r="D199" s="86"/>
      <c r="E199" s="164"/>
      <c r="F199" s="160">
        <f t="shared" si="9"/>
        <v>0</v>
      </c>
      <c r="G199" s="86"/>
      <c r="H199" s="168"/>
      <c r="I199" s="168"/>
    </row>
    <row r="200" spans="1:9" ht="15.75" customHeight="1">
      <c r="B200" s="173"/>
      <c r="C200" s="86"/>
      <c r="D200" s="86"/>
      <c r="E200" s="164"/>
      <c r="F200" s="160">
        <f t="shared" si="9"/>
        <v>0</v>
      </c>
      <c r="G200" s="86"/>
      <c r="H200" s="168"/>
      <c r="I200" s="168"/>
    </row>
    <row r="201" spans="1:9" ht="15.75" customHeight="1">
      <c r="B201" s="173"/>
      <c r="C201" s="86"/>
      <c r="D201" s="86"/>
      <c r="E201" s="164"/>
      <c r="F201" s="160">
        <f t="shared" si="9"/>
        <v>0</v>
      </c>
      <c r="G201" s="86"/>
      <c r="H201" s="168"/>
      <c r="I201" s="168"/>
    </row>
    <row r="202" spans="1:9" ht="15.75" customHeight="1" thickBot="1">
      <c r="B202" s="73"/>
      <c r="C202" s="74"/>
      <c r="D202" s="74"/>
      <c r="E202" s="117"/>
      <c r="F202" s="131">
        <f t="shared" si="9"/>
        <v>0</v>
      </c>
      <c r="G202" s="74"/>
      <c r="H202" s="168"/>
      <c r="I202" s="168"/>
    </row>
    <row r="203" spans="1:9" ht="16.5" thickTop="1">
      <c r="B203" s="174" t="s">
        <v>92</v>
      </c>
      <c r="C203" s="174"/>
      <c r="D203" s="174"/>
      <c r="E203" s="175"/>
      <c r="F203" s="137">
        <f>SUM(F187:F202)</f>
        <v>0</v>
      </c>
      <c r="G203" s="174"/>
      <c r="H203" s="174"/>
      <c r="I203" s="174"/>
    </row>
    <row r="204" spans="1:9">
      <c r="B204" s="1"/>
      <c r="C204" s="1"/>
      <c r="D204" s="1"/>
      <c r="E204" s="1"/>
      <c r="F204" s="7"/>
      <c r="G204" s="8"/>
      <c r="H204"/>
    </row>
    <row r="205" spans="1:9">
      <c r="B205" s="1"/>
      <c r="C205" s="1"/>
      <c r="D205" s="1"/>
      <c r="E205" s="1"/>
      <c r="F205" s="7"/>
      <c r="G205" s="8"/>
      <c r="H205"/>
    </row>
    <row r="206" spans="1:9" ht="21">
      <c r="A206" s="119" t="str">
        <f>IF($A$16=0,"",IF(COUNTIFS($A$17:$A$26,B206)=1,1,"nvt"))</f>
        <v/>
      </c>
      <c r="B206" s="129" t="str">
        <f>B26</f>
        <v>Forfait 40% voor overige kosten</v>
      </c>
      <c r="C206" s="37"/>
      <c r="D206" s="37"/>
      <c r="E206" s="1"/>
      <c r="F206" s="7"/>
      <c r="G206" s="8"/>
      <c r="H206"/>
    </row>
    <row r="207" spans="1:9" ht="14.25" customHeight="1">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c r="B208" s="1"/>
      <c r="C208" s="1"/>
      <c r="D208" s="1"/>
      <c r="E208" s="1"/>
      <c r="F208" s="7"/>
      <c r="G208" s="8"/>
      <c r="H208"/>
    </row>
    <row r="209" spans="2:9" ht="16.5" thickBot="1">
      <c r="B209" s="158" t="s">
        <v>58</v>
      </c>
      <c r="C209" s="157" t="s">
        <v>81</v>
      </c>
      <c r="D209"/>
      <c r="E209"/>
      <c r="F209"/>
      <c r="G209"/>
      <c r="H209"/>
    </row>
    <row r="210" spans="2:9" ht="15.75" customHeight="1" thickTop="1">
      <c r="B210" s="226" t="str">
        <f>Hulpblad!V2</f>
        <v xml:space="preserve"> </v>
      </c>
      <c r="C210" s="159">
        <f>IF(AND($A$206=1,B210&lt;&gt;"",B210&lt;&gt;" "),(SUMIFS($G$59:$G$73,$B$59:$B$73,$B210)+SUMIFS($E$115:$E$124,$B$115:$B$124,$B210))*0.4,0)</f>
        <v>0</v>
      </c>
      <c r="D210"/>
      <c r="E210"/>
      <c r="F210"/>
      <c r="G210"/>
      <c r="H210"/>
    </row>
    <row r="211" spans="2:9" ht="15.75" customHeight="1">
      <c r="B211" s="227" t="str">
        <f>Hulpblad!V3</f>
        <v xml:space="preserve"> </v>
      </c>
      <c r="C211" s="160">
        <f t="shared" ref="C211:C219" si="10">IF(AND($A$206=1,B211&lt;&gt;"",B211&lt;&gt;" "),(SUMIFS($G$59:$G$73,$B$59:$B$73,$B211)+SUMIFS($E$115:$E$124,$B$115:$B$124,$B211))*0.4,0)</f>
        <v>0</v>
      </c>
      <c r="D211"/>
      <c r="E211"/>
      <c r="F211"/>
      <c r="G211"/>
      <c r="H211"/>
    </row>
    <row r="212" spans="2:9" ht="15.75" customHeight="1">
      <c r="B212" s="227" t="str">
        <f>Hulpblad!V4</f>
        <v xml:space="preserve"> </v>
      </c>
      <c r="C212" s="160">
        <f t="shared" si="10"/>
        <v>0</v>
      </c>
      <c r="D212"/>
      <c r="E212"/>
      <c r="F212"/>
      <c r="G212"/>
      <c r="H212"/>
    </row>
    <row r="213" spans="2:9" ht="15.75" customHeight="1">
      <c r="B213" s="227" t="str">
        <f>Hulpblad!V5</f>
        <v xml:space="preserve"> </v>
      </c>
      <c r="C213" s="160">
        <f t="shared" si="10"/>
        <v>0</v>
      </c>
      <c r="D213"/>
      <c r="E213"/>
      <c r="F213"/>
      <c r="G213"/>
      <c r="H213"/>
    </row>
    <row r="214" spans="2:9" ht="15.75" customHeight="1">
      <c r="B214" s="227" t="str">
        <f>Hulpblad!V6</f>
        <v xml:space="preserve"> </v>
      </c>
      <c r="C214" s="160">
        <f t="shared" si="10"/>
        <v>0</v>
      </c>
      <c r="D214"/>
      <c r="E214"/>
      <c r="F214"/>
      <c r="G214"/>
      <c r="H214"/>
    </row>
    <row r="215" spans="2:9" ht="15.75" customHeight="1">
      <c r="B215" s="227" t="str">
        <f>Hulpblad!V7</f>
        <v xml:space="preserve"> </v>
      </c>
      <c r="C215" s="160">
        <f t="shared" si="10"/>
        <v>0</v>
      </c>
      <c r="D215"/>
      <c r="E215"/>
      <c r="F215"/>
      <c r="G215"/>
      <c r="H215"/>
    </row>
    <row r="216" spans="2:9" ht="15.75" customHeight="1">
      <c r="B216" s="227" t="str">
        <f>Hulpblad!V8</f>
        <v xml:space="preserve"> </v>
      </c>
      <c r="C216" s="160">
        <f t="shared" si="10"/>
        <v>0</v>
      </c>
      <c r="D216"/>
      <c r="E216"/>
      <c r="F216"/>
      <c r="G216"/>
      <c r="H216"/>
    </row>
    <row r="217" spans="2:9" ht="15.75" customHeight="1">
      <c r="B217" s="227" t="str">
        <f>Hulpblad!V9</f>
        <v xml:space="preserve"> </v>
      </c>
      <c r="C217" s="160">
        <f t="shared" si="10"/>
        <v>0</v>
      </c>
      <c r="D217"/>
      <c r="E217"/>
      <c r="F217"/>
      <c r="G217"/>
      <c r="H217"/>
    </row>
    <row r="218" spans="2:9" ht="15.75" customHeight="1">
      <c r="B218" s="227" t="str">
        <f>Hulpblad!V10</f>
        <v xml:space="preserve"> </v>
      </c>
      <c r="C218" s="160">
        <f t="shared" si="10"/>
        <v>0</v>
      </c>
      <c r="D218"/>
      <c r="E218"/>
      <c r="F218"/>
      <c r="G218"/>
      <c r="H218"/>
    </row>
    <row r="219" spans="2:9" ht="15.75" customHeight="1" thickBot="1">
      <c r="B219" s="227" t="str">
        <f>Hulpblad!V11</f>
        <v xml:space="preserve"> </v>
      </c>
      <c r="C219" s="160">
        <f t="shared" si="10"/>
        <v>0</v>
      </c>
      <c r="D219"/>
      <c r="E219"/>
      <c r="F219"/>
      <c r="G219"/>
      <c r="H219"/>
    </row>
    <row r="220" spans="2:9" ht="16.5" thickTop="1">
      <c r="B220" s="228" t="s">
        <v>92</v>
      </c>
      <c r="C220" s="137">
        <f>SUM(C210:C219)</f>
        <v>0</v>
      </c>
      <c r="D220"/>
      <c r="E220"/>
      <c r="F220"/>
      <c r="G220"/>
      <c r="H220"/>
    </row>
    <row r="221" spans="2:9">
      <c r="B221" s="3"/>
      <c r="C221" s="1"/>
      <c r="D221" s="1"/>
      <c r="E221" s="1"/>
      <c r="F221" s="9"/>
      <c r="G221" s="10"/>
      <c r="H221"/>
    </row>
    <row r="222" spans="2:9" ht="16.5" thickBot="1">
      <c r="B222" s="33"/>
      <c r="C222" s="34"/>
      <c r="D222" s="34"/>
      <c r="E222" s="34"/>
      <c r="F222" s="35"/>
      <c r="G222" s="36"/>
      <c r="H222" s="36"/>
      <c r="I222" s="36"/>
    </row>
    <row r="223" spans="2:9" ht="7.5" customHeight="1" thickTop="1">
      <c r="B223" s="3"/>
      <c r="C223" s="1"/>
      <c r="D223" s="1"/>
      <c r="E223" s="1"/>
      <c r="F223" s="9"/>
      <c r="G223" s="10"/>
      <c r="H223"/>
    </row>
    <row r="224" spans="2:9" ht="23.25">
      <c r="B224" s="251" t="s">
        <v>112</v>
      </c>
      <c r="C224" s="251"/>
      <c r="D224" s="251"/>
      <c r="E224" s="251"/>
      <c r="F224" s="251"/>
      <c r="G224" s="251"/>
      <c r="H224" s="251"/>
    </row>
    <row r="225" spans="2:9">
      <c r="B225" s="3"/>
      <c r="C225" s="1"/>
      <c r="D225" s="1"/>
      <c r="E225" s="1"/>
      <c r="F225" s="9"/>
      <c r="G225" s="10"/>
      <c r="H225"/>
    </row>
    <row r="226" spans="2:9" ht="21">
      <c r="B226" s="37" t="s">
        <v>113</v>
      </c>
      <c r="C226" s="10"/>
      <c r="D226" s="10"/>
      <c r="E226" s="10"/>
      <c r="F226" s="9"/>
      <c r="G226" s="10"/>
      <c r="H226"/>
    </row>
    <row r="227" spans="2:9" ht="158.25" customHeight="1">
      <c r="B227" s="250" t="s">
        <v>120</v>
      </c>
      <c r="C227" s="250"/>
      <c r="D227" s="250"/>
      <c r="E227" s="250"/>
      <c r="F227" s="250"/>
      <c r="G227" s="250"/>
      <c r="H227" s="250"/>
      <c r="I227" s="250"/>
    </row>
    <row r="228" spans="2:9">
      <c r="B228" s="3"/>
      <c r="C228" s="10"/>
      <c r="D228" s="10"/>
      <c r="E228" s="10"/>
      <c r="F228" s="9"/>
      <c r="G228" s="10"/>
      <c r="H228"/>
    </row>
    <row r="229" spans="2:9" ht="15.6" customHeight="1" thickBot="1">
      <c r="B229" s="38" t="s">
        <v>74</v>
      </c>
      <c r="C229" s="39" t="s">
        <v>102</v>
      </c>
      <c r="D229" s="39" t="s">
        <v>60</v>
      </c>
      <c r="E229" s="115" t="s">
        <v>115</v>
      </c>
      <c r="F229" s="114"/>
      <c r="G229" s="114"/>
      <c r="H229" s="114"/>
      <c r="I229" s="114"/>
    </row>
    <row r="230" spans="2:9" ht="15.75" customHeight="1" thickTop="1">
      <c r="B230" s="44" t="s">
        <v>75</v>
      </c>
      <c r="C230" s="81"/>
      <c r="D230" s="132">
        <f>IFERROR(C230/$C$238,0)</f>
        <v>0</v>
      </c>
      <c r="E230" s="83"/>
      <c r="F230" s="84"/>
      <c r="G230" s="84"/>
      <c r="H230" s="84"/>
      <c r="I230" s="85"/>
    </row>
    <row r="231" spans="2:9" ht="31.5" customHeight="1">
      <c r="B231" s="206" t="s">
        <v>76</v>
      </c>
      <c r="C231" s="81"/>
      <c r="D231" s="132">
        <f>IFERROR(C231/$C$238,0)</f>
        <v>0</v>
      </c>
      <c r="E231" s="186"/>
      <c r="F231" s="188"/>
      <c r="G231" s="188"/>
      <c r="H231" s="188"/>
      <c r="I231" s="205"/>
    </row>
    <row r="232" spans="2:9" ht="15.75" customHeight="1">
      <c r="B232" s="44" t="s">
        <v>77</v>
      </c>
      <c r="C232" s="81"/>
      <c r="D232" s="132">
        <f t="shared" ref="D232:D236" si="11">IFERROR(C232/$C$238,0)</f>
        <v>0</v>
      </c>
      <c r="E232" s="86"/>
      <c r="F232" s="87"/>
      <c r="G232" s="87"/>
      <c r="H232" s="87"/>
      <c r="I232" s="88"/>
    </row>
    <row r="233" spans="2:9" ht="15.75" customHeight="1">
      <c r="B233" s="44" t="s">
        <v>78</v>
      </c>
      <c r="C233" s="81"/>
      <c r="D233" s="132">
        <f t="shared" si="11"/>
        <v>0</v>
      </c>
      <c r="E233" s="86"/>
      <c r="F233" s="87"/>
      <c r="G233" s="87"/>
      <c r="H233" s="87"/>
      <c r="I233" s="88"/>
    </row>
    <row r="234" spans="2:9" ht="15.75" customHeight="1">
      <c r="B234" s="44" t="s">
        <v>79</v>
      </c>
      <c r="C234" s="81"/>
      <c r="D234" s="132">
        <f t="shared" si="11"/>
        <v>0</v>
      </c>
      <c r="E234" s="86"/>
      <c r="F234" s="87"/>
      <c r="G234" s="87"/>
      <c r="H234" s="87"/>
      <c r="I234" s="88"/>
    </row>
    <row r="235" spans="2:9" ht="15.75" customHeight="1" thickBot="1">
      <c r="B235" s="45" t="s">
        <v>80</v>
      </c>
      <c r="C235" s="82"/>
      <c r="D235" s="133">
        <f t="shared" si="11"/>
        <v>0</v>
      </c>
      <c r="E235" s="89"/>
      <c r="F235" s="90"/>
      <c r="G235" s="90"/>
      <c r="H235" s="90"/>
      <c r="I235" s="91"/>
    </row>
    <row r="236" spans="2:9" ht="17.25" thickTop="1" thickBot="1">
      <c r="B236" s="59" t="s">
        <v>59</v>
      </c>
      <c r="C236" s="134">
        <f>SUM(C230:C235)</f>
        <v>0</v>
      </c>
      <c r="D236" s="135">
        <f t="shared" si="11"/>
        <v>0</v>
      </c>
      <c r="E236" s="60"/>
      <c r="F236" s="60"/>
      <c r="G236" s="60"/>
      <c r="H236" s="59"/>
      <c r="I236" s="61"/>
    </row>
    <row r="237" spans="2:9" ht="13.5" customHeight="1" thickTop="1">
      <c r="B237" s="10"/>
      <c r="C237" s="10"/>
      <c r="D237" s="10"/>
      <c r="E237" s="10"/>
      <c r="F237" s="9"/>
      <c r="G237" s="10"/>
      <c r="H237"/>
    </row>
    <row r="238" spans="2:9" ht="16.5" thickBot="1">
      <c r="B238" s="38" t="s">
        <v>81</v>
      </c>
      <c r="C238" s="136">
        <f>D27</f>
        <v>0</v>
      </c>
      <c r="D238" s="10"/>
      <c r="E238" s="10"/>
      <c r="F238" s="9"/>
      <c r="G238" s="10"/>
      <c r="H238"/>
    </row>
    <row r="239" spans="2:9" ht="16.5" thickTop="1">
      <c r="B239" s="3"/>
      <c r="C239" s="1"/>
      <c r="D239" s="1"/>
      <c r="E239" s="1"/>
      <c r="F239" s="9"/>
      <c r="G239" s="10"/>
      <c r="H239"/>
    </row>
    <row r="240" spans="2:9" ht="16.5" thickBot="1">
      <c r="B240" s="38" t="s">
        <v>116</v>
      </c>
      <c r="C240" s="136" t="str">
        <f>IF(ROUND(C236,2)-ROUND(C238,2)=0,"JA",C236-C238)</f>
        <v>JA</v>
      </c>
      <c r="D240" s="1"/>
      <c r="E240" s="1"/>
      <c r="F240" s="9"/>
      <c r="G240" s="10"/>
      <c r="H240"/>
    </row>
    <row r="241" spans="2:8" thickTop="1">
      <c r="B241" s="10"/>
      <c r="C241" s="10"/>
      <c r="D241" s="10"/>
      <c r="E241" s="10"/>
      <c r="F241" s="10"/>
      <c r="G241" s="10"/>
      <c r="H241" s="10"/>
    </row>
    <row r="242" spans="2:8" ht="15">
      <c r="B242" s="10"/>
      <c r="C242" s="10"/>
      <c r="D242" s="10"/>
      <c r="E242" s="10"/>
      <c r="F242" s="10"/>
      <c r="G242" s="10"/>
      <c r="H242" s="10"/>
    </row>
    <row r="243" spans="2:8" ht="15">
      <c r="B243" s="10"/>
      <c r="C243" s="10"/>
      <c r="D243" s="10"/>
      <c r="E243" s="10"/>
      <c r="F243" s="10"/>
      <c r="G243" s="10"/>
      <c r="H243" s="10"/>
    </row>
    <row r="244" spans="2:8" ht="15">
      <c r="B244" s="10"/>
      <c r="C244" s="10"/>
      <c r="D244" s="10"/>
      <c r="E244" s="10"/>
      <c r="F244" s="10"/>
      <c r="G244" s="10"/>
      <c r="H244" s="10"/>
    </row>
    <row r="245" spans="2:8" ht="15">
      <c r="B245" s="10"/>
      <c r="C245" s="10"/>
      <c r="D245" s="10"/>
      <c r="E245" s="10"/>
      <c r="F245" s="10"/>
      <c r="G245" s="10"/>
      <c r="H245" s="10"/>
    </row>
    <row r="246" spans="2:8" ht="15">
      <c r="B246" s="10"/>
      <c r="C246" s="10"/>
      <c r="D246" s="10"/>
      <c r="E246" s="10"/>
      <c r="F246" s="10"/>
      <c r="G246" s="10"/>
      <c r="H246" s="10"/>
    </row>
    <row r="247" spans="2:8" ht="15">
      <c r="B247" s="10"/>
      <c r="C247" s="10"/>
      <c r="D247" s="10"/>
      <c r="E247" s="10"/>
      <c r="F247" s="10"/>
      <c r="G247" s="10"/>
      <c r="H247" s="10"/>
    </row>
    <row r="248" spans="2:8" ht="15">
      <c r="B248" s="10"/>
      <c r="C248" s="10"/>
      <c r="D248" s="10"/>
      <c r="E248" s="10"/>
      <c r="F248" s="10"/>
      <c r="G248" s="10"/>
      <c r="H248" s="10"/>
    </row>
    <row r="249" spans="2:8" ht="15">
      <c r="B249" s="10"/>
      <c r="C249" s="10"/>
      <c r="D249" s="10"/>
      <c r="E249" s="10"/>
      <c r="F249" s="10"/>
      <c r="G249" s="10"/>
      <c r="H249" s="10"/>
    </row>
    <row r="250" spans="2:8" ht="15">
      <c r="B250" s="10"/>
      <c r="C250" s="10"/>
      <c r="D250" s="10"/>
      <c r="E250" s="10"/>
      <c r="F250" s="10"/>
      <c r="G250" s="10"/>
      <c r="H250" s="10"/>
    </row>
    <row r="251" spans="2:8" ht="15">
      <c r="B251" s="10"/>
      <c r="C251" s="10"/>
      <c r="D251" s="10"/>
      <c r="E251" s="10"/>
      <c r="F251" s="10"/>
      <c r="G251" s="10"/>
      <c r="H251" s="10"/>
    </row>
    <row r="252" spans="2:8" ht="15">
      <c r="B252" s="10"/>
      <c r="C252" s="10"/>
      <c r="D252" s="10"/>
      <c r="E252" s="10"/>
      <c r="F252" s="10"/>
      <c r="G252" s="10"/>
      <c r="H252" s="10"/>
    </row>
    <row r="253" spans="2:8" ht="15">
      <c r="B253" s="10"/>
      <c r="C253" s="10"/>
      <c r="D253" s="10"/>
      <c r="E253" s="10"/>
      <c r="F253" s="10"/>
      <c r="G253" s="10"/>
      <c r="H253" s="10"/>
    </row>
    <row r="254" spans="2:8" ht="15">
      <c r="B254" s="10"/>
      <c r="C254" s="10"/>
      <c r="D254" s="10"/>
      <c r="E254" s="10"/>
      <c r="F254" s="10"/>
      <c r="G254" s="10"/>
      <c r="H254" s="10"/>
    </row>
    <row r="255" spans="2:8" ht="15">
      <c r="B255" s="10"/>
      <c r="C255" s="10"/>
      <c r="D255" s="10"/>
      <c r="E255" s="10"/>
      <c r="F255" s="10"/>
      <c r="G255" s="10"/>
      <c r="H255" s="10"/>
    </row>
    <row r="256" spans="2:8" ht="15">
      <c r="B256" s="10"/>
      <c r="C256" s="10"/>
      <c r="D256" s="10"/>
      <c r="E256" s="10"/>
      <c r="F256" s="10"/>
      <c r="G256" s="10"/>
      <c r="H256" s="10"/>
    </row>
    <row r="257" spans="2:8" ht="15">
      <c r="B257" s="10"/>
      <c r="C257" s="10"/>
      <c r="D257" s="10"/>
      <c r="E257" s="10"/>
      <c r="F257" s="10"/>
      <c r="G257" s="10"/>
      <c r="H257" s="10"/>
    </row>
    <row r="258" spans="2:8" ht="15">
      <c r="B258" s="10"/>
      <c r="C258" s="10"/>
      <c r="D258" s="10"/>
      <c r="E258" s="10"/>
      <c r="F258" s="10"/>
      <c r="G258" s="10"/>
      <c r="H258" s="10"/>
    </row>
    <row r="259" spans="2:8" ht="15">
      <c r="B259" s="10"/>
      <c r="C259" s="10"/>
      <c r="D259" s="10"/>
      <c r="E259" s="10"/>
      <c r="F259" s="10"/>
      <c r="G259" s="10"/>
      <c r="H259" s="10"/>
    </row>
    <row r="260" spans="2:8" ht="15">
      <c r="B260" s="10"/>
      <c r="C260" s="10"/>
      <c r="D260" s="10"/>
      <c r="E260" s="10"/>
      <c r="F260" s="10"/>
      <c r="G260" s="10"/>
      <c r="H260" s="10"/>
    </row>
    <row r="261" spans="2:8" ht="15">
      <c r="B261" s="10"/>
      <c r="C261" s="10"/>
      <c r="D261" s="10"/>
      <c r="E261" s="10"/>
      <c r="F261" s="10"/>
      <c r="G261" s="10"/>
      <c r="H261" s="10"/>
    </row>
    <row r="262" spans="2:8" ht="15">
      <c r="B262" s="10"/>
      <c r="C262" s="10"/>
      <c r="D262" s="10"/>
      <c r="E262" s="10"/>
      <c r="F262" s="10"/>
      <c r="G262" s="10"/>
      <c r="H262" s="10"/>
    </row>
    <row r="263" spans="2:8" ht="15">
      <c r="B263" s="10"/>
      <c r="C263" s="10"/>
      <c r="D263" s="10"/>
      <c r="E263" s="10"/>
      <c r="F263" s="10"/>
      <c r="G263" s="10"/>
      <c r="H263" s="10"/>
    </row>
    <row r="264" spans="2:8" ht="15">
      <c r="B264" s="10"/>
      <c r="C264" s="10"/>
      <c r="D264" s="10"/>
      <c r="E264" s="10"/>
      <c r="F264" s="10"/>
      <c r="G264" s="10"/>
      <c r="H264" s="10"/>
    </row>
    <row r="265" spans="2:8" ht="15">
      <c r="B265" s="10"/>
      <c r="C265" s="10"/>
      <c r="D265" s="10"/>
      <c r="E265" s="10"/>
      <c r="F265" s="10"/>
      <c r="G265" s="10"/>
      <c r="H265" s="10"/>
    </row>
    <row r="266" spans="2:8" ht="15">
      <c r="B266" s="10"/>
      <c r="C266" s="10"/>
      <c r="D266" s="10"/>
      <c r="E266" s="10"/>
      <c r="F266" s="10"/>
      <c r="G266" s="10"/>
      <c r="H266" s="10"/>
    </row>
    <row r="267" spans="2:8" ht="15">
      <c r="B267" s="10"/>
      <c r="C267" s="10"/>
      <c r="D267" s="10"/>
      <c r="E267" s="10"/>
      <c r="F267" s="10"/>
      <c r="G267" s="10"/>
      <c r="H267" s="10"/>
    </row>
    <row r="268" spans="2:8" ht="15">
      <c r="B268" s="10"/>
      <c r="C268" s="10"/>
      <c r="D268" s="10"/>
      <c r="E268" s="10"/>
      <c r="F268" s="10"/>
      <c r="G268" s="10"/>
      <c r="H268" s="10"/>
    </row>
    <row r="269" spans="2:8" ht="15">
      <c r="B269" s="10"/>
      <c r="C269" s="10"/>
      <c r="D269" s="10"/>
      <c r="E269" s="10"/>
      <c r="F269" s="10"/>
      <c r="G269" s="10"/>
      <c r="H269" s="10"/>
    </row>
    <row r="270" spans="2:8" ht="15">
      <c r="B270" s="10"/>
      <c r="C270" s="10"/>
      <c r="D270" s="10"/>
      <c r="E270" s="10"/>
      <c r="F270" s="10"/>
      <c r="G270" s="10"/>
      <c r="H270" s="10"/>
    </row>
    <row r="271" spans="2:8" ht="15">
      <c r="B271" s="10"/>
      <c r="C271" s="10"/>
      <c r="D271" s="10"/>
      <c r="E271" s="10"/>
      <c r="F271" s="10"/>
      <c r="G271" s="10"/>
      <c r="H271" s="10"/>
    </row>
    <row r="272" spans="2:8" ht="15">
      <c r="B272" s="10"/>
      <c r="C272" s="10"/>
      <c r="D272" s="10"/>
      <c r="E272" s="10"/>
      <c r="F272" s="10"/>
      <c r="G272" s="10"/>
      <c r="H272" s="10"/>
    </row>
    <row r="273" spans="2:8" ht="15">
      <c r="B273" s="10"/>
      <c r="C273" s="10"/>
      <c r="D273" s="10"/>
      <c r="E273" s="10"/>
      <c r="F273" s="10"/>
      <c r="G273" s="10"/>
      <c r="H273" s="10"/>
    </row>
    <row r="274" spans="2:8" ht="15">
      <c r="B274" s="10"/>
      <c r="C274" s="10"/>
      <c r="D274" s="10"/>
      <c r="E274" s="10"/>
      <c r="F274" s="10"/>
      <c r="G274" s="10"/>
      <c r="H274" s="10"/>
    </row>
    <row r="275" spans="2:8" ht="15">
      <c r="B275" s="10"/>
      <c r="C275" s="10"/>
      <c r="D275" s="10"/>
      <c r="E275" s="10"/>
      <c r="F275" s="10"/>
      <c r="G275" s="10"/>
      <c r="H275" s="10"/>
    </row>
    <row r="276" spans="2:8" ht="15">
      <c r="B276" s="10"/>
      <c r="C276" s="10"/>
      <c r="D276" s="10"/>
      <c r="E276" s="10"/>
      <c r="F276" s="10"/>
      <c r="G276" s="10"/>
      <c r="H276" s="10"/>
    </row>
    <row r="277" spans="2:8" ht="15">
      <c r="B277" s="10"/>
      <c r="C277" s="10"/>
      <c r="D277" s="10"/>
      <c r="E277" s="10"/>
      <c r="F277" s="10"/>
      <c r="G277" s="10"/>
      <c r="H277" s="10"/>
    </row>
    <row r="278" spans="2:8" ht="15">
      <c r="B278" s="10"/>
      <c r="C278" s="10"/>
      <c r="D278" s="10"/>
      <c r="E278" s="10"/>
      <c r="F278" s="10"/>
      <c r="G278" s="10"/>
      <c r="H278" s="10"/>
    </row>
    <row r="279" spans="2:8" ht="15">
      <c r="B279" s="10"/>
      <c r="C279" s="10"/>
      <c r="D279" s="10"/>
      <c r="E279" s="10"/>
      <c r="F279" s="10"/>
      <c r="G279" s="10"/>
      <c r="H279" s="10"/>
    </row>
    <row r="280" spans="2:8" ht="15">
      <c r="B280" s="10"/>
      <c r="C280" s="10"/>
      <c r="D280" s="10"/>
      <c r="E280" s="10"/>
      <c r="F280" s="10"/>
      <c r="G280" s="10"/>
      <c r="H280" s="10"/>
    </row>
    <row r="281" spans="2:8" ht="15">
      <c r="B281" s="10"/>
      <c r="C281" s="10"/>
      <c r="D281" s="10"/>
      <c r="E281" s="10"/>
      <c r="F281" s="10"/>
      <c r="G281" s="10"/>
      <c r="H281" s="10"/>
    </row>
    <row r="282" spans="2:8" ht="15">
      <c r="B282" s="10"/>
      <c r="C282" s="10"/>
      <c r="D282" s="10"/>
      <c r="E282" s="10"/>
      <c r="F282" s="10"/>
      <c r="G282" s="10"/>
      <c r="H282" s="10"/>
    </row>
    <row r="283" spans="2:8" ht="15">
      <c r="B283" s="10"/>
      <c r="C283" s="10"/>
      <c r="D283" s="10"/>
      <c r="E283" s="10"/>
      <c r="F283" s="10"/>
      <c r="G283" s="10"/>
      <c r="H283" s="10"/>
    </row>
    <row r="284" spans="2:8" ht="15">
      <c r="B284" s="10"/>
      <c r="C284" s="10"/>
      <c r="D284" s="10"/>
      <c r="E284" s="10"/>
      <c r="F284" s="10"/>
      <c r="G284" s="10"/>
      <c r="H284" s="10"/>
    </row>
    <row r="285" spans="2:8" ht="15">
      <c r="B285" s="10"/>
      <c r="C285" s="10"/>
      <c r="D285" s="10"/>
      <c r="E285" s="10"/>
      <c r="F285" s="10"/>
      <c r="G285" s="10"/>
      <c r="H285" s="10"/>
    </row>
    <row r="286" spans="2:8" ht="15">
      <c r="B286" s="10"/>
      <c r="C286" s="10"/>
      <c r="D286" s="10"/>
      <c r="E286" s="10"/>
      <c r="F286" s="10"/>
      <c r="G286" s="10"/>
      <c r="H286" s="10"/>
    </row>
    <row r="287" spans="2:8" ht="15">
      <c r="B287" s="10"/>
      <c r="C287" s="10"/>
      <c r="D287" s="10"/>
      <c r="E287" s="10"/>
      <c r="F287" s="10"/>
      <c r="G287" s="10"/>
      <c r="H287" s="10"/>
    </row>
    <row r="288" spans="2:8" ht="15">
      <c r="B288" s="10"/>
      <c r="C288" s="10"/>
      <c r="D288" s="10"/>
      <c r="E288" s="10"/>
      <c r="F288" s="10"/>
      <c r="G288" s="10"/>
      <c r="H288" s="10"/>
    </row>
    <row r="289" spans="2:8" ht="15">
      <c r="B289" s="10"/>
      <c r="C289" s="10"/>
      <c r="D289" s="10"/>
      <c r="E289" s="10"/>
      <c r="F289" s="10"/>
      <c r="G289" s="10"/>
      <c r="H289" s="10"/>
    </row>
    <row r="290" spans="2:8" ht="15">
      <c r="B290" s="10"/>
      <c r="C290" s="10"/>
      <c r="D290" s="10"/>
      <c r="E290" s="10"/>
      <c r="F290" s="10"/>
      <c r="G290" s="10"/>
      <c r="H290" s="10"/>
    </row>
    <row r="291" spans="2:8" ht="15">
      <c r="B291" s="10"/>
      <c r="C291" s="10"/>
      <c r="D291" s="10"/>
      <c r="E291" s="10"/>
      <c r="F291" s="10"/>
      <c r="G291" s="10"/>
      <c r="H291" s="10"/>
    </row>
    <row r="292" spans="2:8" ht="15">
      <c r="B292" s="10"/>
      <c r="C292" s="10"/>
      <c r="D292" s="10"/>
      <c r="E292" s="10"/>
      <c r="F292" s="10"/>
      <c r="G292" s="10"/>
      <c r="H292" s="10"/>
    </row>
    <row r="293" spans="2:8" ht="15">
      <c r="B293" s="10"/>
      <c r="C293" s="10"/>
      <c r="D293" s="10"/>
      <c r="E293" s="10"/>
      <c r="F293" s="10"/>
      <c r="G293" s="10"/>
      <c r="H293" s="10"/>
    </row>
    <row r="294" spans="2:8" ht="15">
      <c r="B294" s="10"/>
      <c r="C294" s="10"/>
      <c r="D294" s="10"/>
      <c r="E294" s="10"/>
      <c r="F294" s="10"/>
      <c r="G294" s="10"/>
      <c r="H294" s="10"/>
    </row>
    <row r="295" spans="2:8" ht="15">
      <c r="B295" s="10"/>
      <c r="C295" s="10"/>
      <c r="D295" s="10"/>
      <c r="E295" s="10"/>
      <c r="F295" s="10"/>
      <c r="G295" s="10"/>
      <c r="H295" s="10"/>
    </row>
    <row r="296" spans="2:8" ht="15">
      <c r="B296" s="10"/>
      <c r="C296" s="10"/>
      <c r="D296" s="10"/>
      <c r="E296" s="10"/>
      <c r="F296" s="10"/>
      <c r="G296" s="10"/>
      <c r="H296" s="10"/>
    </row>
    <row r="297" spans="2:8" ht="15">
      <c r="B297" s="10"/>
      <c r="C297" s="10"/>
      <c r="D297" s="10"/>
      <c r="E297" s="10"/>
      <c r="F297" s="10"/>
      <c r="G297" s="10"/>
      <c r="H297" s="10"/>
    </row>
    <row r="298" spans="2:8" ht="15">
      <c r="B298" s="10"/>
      <c r="C298" s="10"/>
      <c r="D298" s="10"/>
      <c r="E298" s="10"/>
      <c r="F298" s="10"/>
      <c r="G298" s="10"/>
      <c r="H298" s="10"/>
    </row>
    <row r="299" spans="2:8" ht="15">
      <c r="B299" s="10"/>
      <c r="C299" s="10"/>
      <c r="D299" s="10"/>
      <c r="E299" s="10"/>
      <c r="F299" s="10"/>
      <c r="G299" s="10"/>
      <c r="H299" s="10"/>
    </row>
    <row r="300" spans="2:8" ht="15">
      <c r="B300" s="10"/>
      <c r="C300" s="10"/>
      <c r="D300" s="10"/>
      <c r="E300" s="10"/>
      <c r="F300" s="10"/>
      <c r="G300" s="10"/>
      <c r="H300" s="10"/>
    </row>
    <row r="301" spans="2:8" ht="15">
      <c r="B301" s="10"/>
      <c r="C301" s="10"/>
      <c r="D301" s="10"/>
      <c r="E301" s="10"/>
      <c r="F301" s="10"/>
      <c r="G301" s="10"/>
      <c r="H301" s="10"/>
    </row>
    <row r="302" spans="2:8" ht="15">
      <c r="B302" s="10"/>
      <c r="C302" s="10"/>
      <c r="D302" s="10"/>
      <c r="E302" s="10"/>
      <c r="F302" s="10"/>
      <c r="G302" s="10"/>
      <c r="H302" s="10"/>
    </row>
    <row r="303" spans="2:8" ht="15">
      <c r="B303" s="10"/>
      <c r="C303" s="10"/>
      <c r="D303" s="10"/>
      <c r="E303" s="10"/>
      <c r="F303" s="10"/>
      <c r="G303" s="10"/>
      <c r="H303" s="10"/>
    </row>
    <row r="304" spans="2:8" ht="15">
      <c r="B304" s="10"/>
      <c r="C304" s="10"/>
      <c r="D304" s="10"/>
      <c r="E304" s="10"/>
      <c r="F304" s="10"/>
      <c r="G304" s="10"/>
      <c r="H304" s="10"/>
    </row>
    <row r="305" spans="2:8" ht="15">
      <c r="B305" s="10"/>
      <c r="C305" s="10"/>
      <c r="D305" s="10"/>
      <c r="E305" s="10"/>
      <c r="F305" s="10"/>
      <c r="G305" s="10"/>
      <c r="H305" s="10"/>
    </row>
    <row r="306" spans="2:8" ht="15">
      <c r="B306" s="10"/>
      <c r="C306" s="10"/>
      <c r="D306" s="10"/>
      <c r="E306" s="10"/>
      <c r="F306" s="10"/>
      <c r="G306" s="10"/>
      <c r="H306" s="10"/>
    </row>
    <row r="307" spans="2:8" ht="15">
      <c r="B307" s="10"/>
      <c r="C307" s="10"/>
      <c r="D307" s="10"/>
      <c r="E307" s="10"/>
      <c r="F307" s="10"/>
      <c r="G307" s="10"/>
      <c r="H307" s="10"/>
    </row>
    <row r="308" spans="2:8" ht="15">
      <c r="B308" s="10"/>
      <c r="C308" s="10"/>
      <c r="D308" s="10"/>
      <c r="E308" s="10"/>
      <c r="F308" s="10"/>
      <c r="G308" s="10"/>
      <c r="H308" s="10"/>
    </row>
    <row r="309" spans="2:8" ht="15">
      <c r="B309" s="10"/>
      <c r="C309" s="10"/>
      <c r="D309" s="10"/>
      <c r="E309" s="10"/>
      <c r="F309" s="10"/>
      <c r="G309" s="10"/>
      <c r="H309" s="10"/>
    </row>
    <row r="310" spans="2:8" ht="15">
      <c r="B310" s="10"/>
      <c r="C310" s="10"/>
      <c r="D310" s="10"/>
      <c r="E310" s="10"/>
      <c r="F310" s="10"/>
      <c r="G310" s="10"/>
      <c r="H310" s="10"/>
    </row>
    <row r="311" spans="2:8" ht="15">
      <c r="B311" s="10"/>
      <c r="C311" s="10"/>
      <c r="D311" s="10"/>
      <c r="E311" s="10"/>
      <c r="F311" s="10"/>
      <c r="G311" s="10"/>
      <c r="H311" s="10"/>
    </row>
    <row r="312" spans="2:8" ht="15">
      <c r="B312" s="10"/>
      <c r="C312" s="10"/>
      <c r="D312" s="10"/>
      <c r="E312" s="10"/>
      <c r="F312" s="10"/>
      <c r="G312" s="10"/>
      <c r="H312" s="10"/>
    </row>
    <row r="313" spans="2:8" ht="15">
      <c r="B313" s="10"/>
      <c r="C313" s="10"/>
      <c r="D313" s="10"/>
      <c r="E313" s="10"/>
      <c r="F313" s="10"/>
      <c r="G313" s="10"/>
      <c r="H313" s="10"/>
    </row>
    <row r="314" spans="2:8" ht="15">
      <c r="B314" s="10"/>
      <c r="C314" s="10"/>
      <c r="D314" s="10"/>
      <c r="E314" s="10"/>
      <c r="F314" s="10"/>
      <c r="G314" s="10"/>
      <c r="H314" s="10"/>
    </row>
    <row r="315" spans="2:8" ht="15">
      <c r="B315" s="10"/>
      <c r="C315" s="10"/>
      <c r="D315" s="10"/>
      <c r="E315" s="10"/>
      <c r="F315" s="10"/>
      <c r="G315" s="10"/>
      <c r="H315" s="10"/>
    </row>
    <row r="316" spans="2:8" ht="15">
      <c r="B316" s="10"/>
      <c r="C316" s="10"/>
      <c r="D316" s="10"/>
      <c r="E316" s="10"/>
      <c r="F316" s="10"/>
      <c r="G316" s="10"/>
      <c r="H316" s="10"/>
    </row>
    <row r="317" spans="2:8" ht="15">
      <c r="B317" s="10"/>
      <c r="C317" s="10"/>
      <c r="D317" s="10"/>
      <c r="E317" s="10"/>
      <c r="F317" s="10"/>
      <c r="G317" s="10"/>
      <c r="H317" s="10"/>
    </row>
    <row r="318" spans="2:8" ht="15">
      <c r="B318" s="10"/>
      <c r="C318" s="10"/>
      <c r="D318" s="10"/>
      <c r="E318" s="10"/>
      <c r="F318" s="10"/>
      <c r="G318" s="10"/>
      <c r="H318" s="10"/>
    </row>
    <row r="319" spans="2:8" ht="15">
      <c r="B319" s="10"/>
      <c r="C319" s="10"/>
      <c r="D319" s="10"/>
      <c r="E319" s="10"/>
      <c r="F319" s="10"/>
      <c r="G319" s="10"/>
      <c r="H319" s="10"/>
    </row>
    <row r="320" spans="2:8" ht="15">
      <c r="B320" s="10"/>
      <c r="C320" s="10"/>
      <c r="D320" s="10"/>
      <c r="E320" s="10"/>
      <c r="F320" s="10"/>
      <c r="G320" s="10"/>
      <c r="H320" s="10"/>
    </row>
    <row r="321" spans="2:8" ht="15">
      <c r="B321" s="10"/>
      <c r="C321" s="10"/>
      <c r="D321" s="10"/>
      <c r="E321" s="10"/>
      <c r="F321" s="10"/>
      <c r="G321" s="10"/>
      <c r="H321" s="10"/>
    </row>
    <row r="322" spans="2:8" ht="15">
      <c r="B322" s="10"/>
      <c r="C322" s="10"/>
      <c r="D322" s="10"/>
      <c r="E322" s="10"/>
      <c r="F322" s="10"/>
      <c r="G322" s="10"/>
      <c r="H322" s="10"/>
    </row>
    <row r="323" spans="2:8" ht="15">
      <c r="B323" s="10"/>
      <c r="C323" s="10"/>
      <c r="D323" s="10"/>
      <c r="E323" s="10"/>
      <c r="F323" s="10"/>
      <c r="G323" s="10"/>
      <c r="H323" s="10"/>
    </row>
    <row r="324" spans="2:8" ht="15">
      <c r="B324" s="10"/>
      <c r="C324" s="10"/>
      <c r="D324" s="10"/>
      <c r="E324" s="10"/>
      <c r="F324" s="10"/>
      <c r="G324" s="10"/>
      <c r="H324" s="10"/>
    </row>
    <row r="325" spans="2:8" ht="15">
      <c r="B325" s="10"/>
      <c r="C325" s="10"/>
      <c r="D325" s="10"/>
      <c r="E325" s="10"/>
      <c r="F325" s="10"/>
      <c r="G325" s="10"/>
      <c r="H325" s="10"/>
    </row>
    <row r="326" spans="2:8" ht="15">
      <c r="B326" s="10"/>
      <c r="C326" s="10"/>
      <c r="D326" s="10"/>
      <c r="E326" s="10"/>
      <c r="F326" s="10"/>
      <c r="G326" s="10"/>
      <c r="H326" s="10"/>
    </row>
    <row r="327" spans="2:8" ht="15">
      <c r="B327" s="10"/>
      <c r="C327" s="10"/>
      <c r="D327" s="10"/>
      <c r="E327" s="10"/>
      <c r="F327" s="10"/>
      <c r="G327" s="10"/>
      <c r="H327" s="10"/>
    </row>
    <row r="328" spans="2:8" ht="15">
      <c r="B328" s="10"/>
      <c r="C328" s="10"/>
      <c r="D328" s="10"/>
      <c r="E328" s="10"/>
      <c r="F328" s="10"/>
      <c r="G328" s="10"/>
      <c r="H328" s="10"/>
    </row>
    <row r="329" spans="2:8" ht="15">
      <c r="B329" s="10"/>
      <c r="C329" s="10"/>
      <c r="D329" s="10"/>
      <c r="E329" s="10"/>
      <c r="F329" s="10"/>
      <c r="G329" s="10"/>
      <c r="H329" s="10"/>
    </row>
    <row r="330" spans="2:8" ht="15">
      <c r="B330" s="10"/>
      <c r="C330" s="10"/>
      <c r="D330" s="10"/>
      <c r="E330" s="10"/>
      <c r="F330" s="10"/>
      <c r="G330" s="10"/>
      <c r="H330" s="10"/>
    </row>
    <row r="331" spans="2:8" ht="15">
      <c r="B331" s="10"/>
      <c r="C331" s="10"/>
      <c r="D331" s="10"/>
      <c r="E331" s="10"/>
      <c r="F331" s="10"/>
      <c r="G331" s="10"/>
      <c r="H331" s="10"/>
    </row>
    <row r="332" spans="2:8" ht="15">
      <c r="B332" s="10"/>
      <c r="C332" s="10"/>
      <c r="D332" s="10"/>
      <c r="E332" s="10"/>
      <c r="F332" s="10"/>
      <c r="G332" s="10"/>
      <c r="H332" s="10"/>
    </row>
    <row r="333" spans="2:8" ht="15">
      <c r="B333" s="10"/>
      <c r="C333" s="10"/>
      <c r="D333" s="10"/>
      <c r="E333" s="10"/>
      <c r="F333" s="10"/>
      <c r="G333" s="10"/>
      <c r="H333" s="10"/>
    </row>
    <row r="334" spans="2:8" ht="15">
      <c r="B334" s="10"/>
      <c r="C334" s="10"/>
      <c r="D334" s="10"/>
      <c r="E334" s="10"/>
      <c r="F334" s="10"/>
      <c r="G334" s="10"/>
      <c r="H334" s="10"/>
    </row>
    <row r="335" spans="2:8" ht="15">
      <c r="B335" s="10"/>
      <c r="C335" s="10"/>
      <c r="D335" s="10"/>
      <c r="E335" s="10"/>
      <c r="F335" s="10"/>
      <c r="G335" s="10"/>
      <c r="H335" s="10"/>
    </row>
    <row r="336" spans="2:8" ht="15">
      <c r="B336" s="10"/>
      <c r="C336" s="10"/>
      <c r="D336" s="10"/>
      <c r="E336" s="10"/>
      <c r="F336" s="10"/>
      <c r="G336" s="10"/>
      <c r="H336" s="10"/>
    </row>
    <row r="337" spans="2:8" ht="15">
      <c r="B337" s="10"/>
      <c r="C337" s="10"/>
      <c r="D337" s="10"/>
      <c r="E337" s="10"/>
      <c r="F337" s="10"/>
      <c r="G337" s="10"/>
      <c r="H337" s="10"/>
    </row>
    <row r="338" spans="2:8" ht="15">
      <c r="B338" s="10"/>
      <c r="C338" s="10"/>
      <c r="D338" s="10"/>
      <c r="E338" s="10"/>
      <c r="F338" s="10"/>
      <c r="G338" s="10"/>
      <c r="H338" s="10"/>
    </row>
    <row r="339" spans="2:8" ht="15">
      <c r="B339" s="10"/>
      <c r="C339" s="10"/>
      <c r="D339" s="10"/>
      <c r="E339" s="10"/>
      <c r="F339" s="10"/>
      <c r="G339" s="10"/>
      <c r="H339" s="10"/>
    </row>
    <row r="340" spans="2:8" ht="15">
      <c r="B340" s="10"/>
      <c r="C340" s="10"/>
      <c r="D340" s="10"/>
      <c r="E340" s="10"/>
      <c r="F340" s="10"/>
      <c r="G340" s="10"/>
      <c r="H340" s="10"/>
    </row>
    <row r="341" spans="2:8" ht="15">
      <c r="B341" s="10"/>
      <c r="C341" s="10"/>
      <c r="D341" s="10"/>
      <c r="E341" s="10"/>
      <c r="F341" s="10"/>
      <c r="G341" s="10"/>
      <c r="H341" s="10"/>
    </row>
    <row r="342" spans="2:8" ht="15">
      <c r="B342" s="10"/>
      <c r="C342" s="10"/>
      <c r="D342" s="10"/>
      <c r="E342" s="10"/>
      <c r="F342" s="10"/>
      <c r="G342" s="10"/>
      <c r="H342" s="10"/>
    </row>
    <row r="343" spans="2:8" ht="15">
      <c r="B343" s="10"/>
      <c r="C343" s="10"/>
      <c r="D343" s="10"/>
      <c r="E343" s="10"/>
      <c r="F343" s="10"/>
      <c r="G343" s="10"/>
      <c r="H343" s="10"/>
    </row>
    <row r="344" spans="2:8" ht="15">
      <c r="B344" s="10"/>
      <c r="C344" s="10"/>
      <c r="D344" s="10"/>
      <c r="E344" s="10"/>
      <c r="F344" s="10"/>
      <c r="G344" s="10"/>
      <c r="H344" s="10"/>
    </row>
    <row r="345" spans="2:8" ht="15">
      <c r="B345" s="10"/>
      <c r="C345" s="10"/>
      <c r="D345" s="10"/>
      <c r="E345" s="10"/>
      <c r="F345" s="10"/>
      <c r="G345" s="10"/>
      <c r="H345" s="10"/>
    </row>
    <row r="346" spans="2:8" ht="15">
      <c r="B346" s="10"/>
      <c r="C346" s="10"/>
      <c r="D346" s="10"/>
      <c r="E346" s="10"/>
      <c r="F346" s="10"/>
      <c r="G346" s="10"/>
      <c r="H346" s="10"/>
    </row>
    <row r="347" spans="2:8" ht="15">
      <c r="B347" s="10"/>
      <c r="C347" s="10"/>
      <c r="D347" s="10"/>
      <c r="E347" s="10"/>
      <c r="F347" s="10"/>
      <c r="G347" s="10"/>
      <c r="H347" s="10"/>
    </row>
    <row r="348" spans="2:8" ht="15">
      <c r="B348" s="10"/>
      <c r="C348" s="10"/>
      <c r="D348" s="10"/>
      <c r="E348" s="10"/>
      <c r="F348" s="10"/>
      <c r="G348" s="10"/>
      <c r="H348" s="10"/>
    </row>
    <row r="349" spans="2:8" ht="15">
      <c r="B349" s="10"/>
      <c r="C349" s="10"/>
      <c r="D349" s="10"/>
      <c r="E349" s="10"/>
      <c r="F349" s="10"/>
      <c r="G349" s="10"/>
      <c r="H349" s="10"/>
    </row>
    <row r="350" spans="2:8" ht="15">
      <c r="B350" s="10"/>
      <c r="C350" s="10"/>
      <c r="D350" s="10"/>
      <c r="E350" s="10"/>
      <c r="F350" s="10"/>
      <c r="G350" s="10"/>
      <c r="H350" s="10"/>
    </row>
    <row r="351" spans="2:8" ht="15">
      <c r="B351" s="10"/>
      <c r="C351" s="10"/>
      <c r="D351" s="10"/>
      <c r="E351" s="10"/>
      <c r="F351" s="10"/>
      <c r="G351" s="10"/>
      <c r="H351" s="10"/>
    </row>
    <row r="352" spans="2:8" ht="15">
      <c r="B352" s="10"/>
      <c r="C352" s="10"/>
      <c r="D352" s="10"/>
      <c r="E352" s="10"/>
      <c r="F352" s="10"/>
      <c r="G352" s="10"/>
      <c r="H352" s="10"/>
    </row>
    <row r="353" spans="2:8" ht="15">
      <c r="B353" s="10"/>
      <c r="C353" s="10"/>
      <c r="D353" s="10"/>
      <c r="E353" s="10"/>
      <c r="F353" s="10"/>
      <c r="G353" s="10"/>
      <c r="H353" s="10"/>
    </row>
    <row r="354" spans="2:8" ht="15">
      <c r="B354" s="10"/>
      <c r="C354" s="10"/>
      <c r="D354" s="10"/>
      <c r="E354" s="10"/>
      <c r="F354" s="10"/>
      <c r="G354" s="10"/>
      <c r="H354" s="10"/>
    </row>
    <row r="355" spans="2:8" ht="15">
      <c r="B355" s="10"/>
      <c r="C355" s="10"/>
      <c r="D355" s="10"/>
      <c r="E355" s="10"/>
      <c r="F355" s="10"/>
      <c r="G355" s="10"/>
      <c r="H355" s="10"/>
    </row>
    <row r="356" spans="2:8" ht="15">
      <c r="B356" s="10"/>
      <c r="C356" s="10"/>
      <c r="D356" s="10"/>
      <c r="E356" s="10"/>
      <c r="F356" s="10"/>
      <c r="G356" s="10"/>
      <c r="H356" s="10"/>
    </row>
    <row r="357" spans="2:8" ht="15">
      <c r="B357" s="10"/>
      <c r="C357" s="10"/>
      <c r="D357" s="10"/>
      <c r="E357" s="10"/>
      <c r="F357" s="10"/>
      <c r="G357" s="10"/>
      <c r="H357" s="10"/>
    </row>
    <row r="358" spans="2:8" ht="15">
      <c r="B358" s="10"/>
      <c r="C358" s="10"/>
      <c r="D358" s="10"/>
      <c r="E358" s="10"/>
      <c r="F358" s="10"/>
      <c r="G358" s="10"/>
      <c r="H358" s="10"/>
    </row>
    <row r="359" spans="2:8" ht="15">
      <c r="B359" s="10"/>
      <c r="C359" s="10"/>
      <c r="D359" s="10"/>
      <c r="E359" s="10"/>
      <c r="F359" s="10"/>
      <c r="G359" s="10"/>
      <c r="H359" s="10"/>
    </row>
    <row r="360" spans="2:8" ht="15">
      <c r="B360" s="10"/>
      <c r="C360" s="10"/>
      <c r="D360" s="10"/>
      <c r="E360" s="10"/>
      <c r="F360" s="10"/>
      <c r="G360" s="10"/>
      <c r="H360" s="10"/>
    </row>
    <row r="361" spans="2:8" ht="15">
      <c r="B361" s="10"/>
      <c r="C361" s="10"/>
      <c r="D361" s="10"/>
      <c r="E361" s="10"/>
      <c r="F361" s="10"/>
      <c r="G361" s="10"/>
      <c r="H361" s="10"/>
    </row>
    <row r="362" spans="2:8" ht="15">
      <c r="B362" s="10"/>
      <c r="C362" s="10"/>
      <c r="D362" s="10"/>
      <c r="E362" s="10"/>
      <c r="F362" s="10"/>
      <c r="G362" s="10"/>
      <c r="H362" s="10"/>
    </row>
    <row r="363" spans="2:8" ht="15">
      <c r="B363" s="10"/>
      <c r="C363" s="10"/>
      <c r="D363" s="10"/>
      <c r="E363" s="10"/>
      <c r="F363" s="10"/>
      <c r="G363" s="10"/>
      <c r="H363" s="10"/>
    </row>
    <row r="364" spans="2:8" ht="15">
      <c r="B364" s="10"/>
      <c r="C364" s="10"/>
      <c r="D364" s="10"/>
      <c r="E364" s="10"/>
      <c r="F364" s="10"/>
      <c r="G364" s="10"/>
      <c r="H364" s="10"/>
    </row>
    <row r="365" spans="2:8" ht="15">
      <c r="B365" s="10"/>
      <c r="C365" s="10"/>
      <c r="D365" s="10"/>
      <c r="E365" s="10"/>
      <c r="F365" s="10"/>
      <c r="G365" s="10"/>
      <c r="H365" s="10"/>
    </row>
    <row r="366" spans="2:8" ht="15">
      <c r="B366" s="10"/>
      <c r="C366" s="10"/>
      <c r="D366" s="10"/>
      <c r="E366" s="10"/>
      <c r="F366" s="10"/>
      <c r="G366" s="10"/>
      <c r="H366" s="10"/>
    </row>
    <row r="367" spans="2:8" ht="15">
      <c r="B367" s="10"/>
      <c r="C367" s="10"/>
      <c r="D367" s="10"/>
      <c r="E367" s="10"/>
      <c r="F367" s="10"/>
      <c r="G367" s="10"/>
      <c r="H367" s="10"/>
    </row>
    <row r="368" spans="2:8" ht="15">
      <c r="B368" s="10"/>
      <c r="C368" s="10"/>
      <c r="D368" s="10"/>
      <c r="E368" s="10"/>
      <c r="F368" s="10"/>
      <c r="G368" s="10"/>
      <c r="H368" s="10"/>
    </row>
    <row r="369" spans="2:8" ht="15">
      <c r="B369" s="10"/>
      <c r="C369" s="10"/>
      <c r="D369" s="10"/>
      <c r="E369" s="10"/>
      <c r="F369" s="10"/>
      <c r="G369" s="10"/>
      <c r="H369" s="10"/>
    </row>
    <row r="370" spans="2:8" ht="15">
      <c r="B370" s="10"/>
      <c r="C370" s="10"/>
      <c r="D370" s="10"/>
      <c r="E370" s="10"/>
      <c r="F370" s="10"/>
      <c r="G370" s="10"/>
      <c r="H370" s="10"/>
    </row>
    <row r="371" spans="2:8" ht="15">
      <c r="B371" s="10"/>
      <c r="C371" s="10"/>
      <c r="D371" s="10"/>
      <c r="E371" s="10"/>
      <c r="F371" s="10"/>
      <c r="G371" s="10"/>
      <c r="H371" s="10"/>
    </row>
    <row r="372" spans="2:8" ht="15">
      <c r="B372" s="10"/>
      <c r="C372" s="10"/>
      <c r="D372" s="10"/>
      <c r="E372" s="10"/>
      <c r="F372" s="10"/>
      <c r="G372" s="10"/>
      <c r="H372" s="10"/>
    </row>
    <row r="373" spans="2:8" ht="15">
      <c r="B373" s="10"/>
      <c r="C373" s="10"/>
      <c r="D373" s="10"/>
      <c r="E373" s="10"/>
      <c r="F373" s="10"/>
      <c r="G373" s="10"/>
      <c r="H373" s="10"/>
    </row>
    <row r="374" spans="2:8" ht="15">
      <c r="B374" s="10"/>
      <c r="C374" s="10"/>
      <c r="D374" s="10"/>
      <c r="E374" s="10"/>
      <c r="F374" s="10"/>
      <c r="G374" s="10"/>
      <c r="H374" s="10"/>
    </row>
    <row r="375" spans="2:8" ht="15">
      <c r="B375" s="10"/>
      <c r="C375" s="10"/>
      <c r="D375" s="10"/>
      <c r="E375" s="10"/>
      <c r="F375" s="10"/>
      <c r="G375" s="10"/>
      <c r="H375" s="10"/>
    </row>
    <row r="376" spans="2:8" ht="15">
      <c r="B376" s="10"/>
      <c r="C376" s="10"/>
      <c r="D376" s="10"/>
      <c r="E376" s="10"/>
      <c r="F376" s="10"/>
      <c r="G376" s="10"/>
      <c r="H376" s="10"/>
    </row>
    <row r="377" spans="2:8" ht="15">
      <c r="B377" s="10"/>
      <c r="C377" s="10"/>
      <c r="D377" s="10"/>
      <c r="E377" s="10"/>
      <c r="F377" s="10"/>
      <c r="G377" s="10"/>
      <c r="H377" s="10"/>
    </row>
    <row r="378" spans="2:8" ht="15">
      <c r="B378" s="10"/>
      <c r="C378" s="10"/>
      <c r="D378" s="10"/>
      <c r="E378" s="10"/>
      <c r="F378" s="10"/>
      <c r="G378" s="10"/>
      <c r="H378" s="10"/>
    </row>
    <row r="379" spans="2:8" ht="15">
      <c r="B379" s="10"/>
      <c r="C379" s="10"/>
      <c r="D379" s="10"/>
      <c r="E379" s="10"/>
      <c r="F379" s="10"/>
      <c r="G379" s="10"/>
      <c r="H379" s="10"/>
    </row>
    <row r="380" spans="2:8" ht="15">
      <c r="B380" s="10"/>
      <c r="C380" s="10"/>
      <c r="D380" s="10"/>
      <c r="E380" s="10"/>
      <c r="F380" s="10"/>
      <c r="G380" s="10"/>
      <c r="H380" s="10"/>
    </row>
    <row r="381" spans="2:8" ht="15">
      <c r="B381" s="10"/>
      <c r="C381" s="10"/>
      <c r="D381" s="10"/>
      <c r="E381" s="10"/>
      <c r="F381" s="10"/>
      <c r="G381" s="10"/>
      <c r="H381" s="10"/>
    </row>
    <row r="382" spans="2:8" ht="15">
      <c r="B382" s="10"/>
      <c r="C382" s="10"/>
      <c r="D382" s="10"/>
      <c r="E382" s="10"/>
      <c r="F382" s="10"/>
      <c r="G382" s="10"/>
      <c r="H382" s="10"/>
    </row>
    <row r="383" spans="2:8" ht="15">
      <c r="B383" s="10"/>
      <c r="C383" s="10"/>
      <c r="D383" s="10"/>
      <c r="E383" s="10"/>
      <c r="F383" s="10"/>
      <c r="G383" s="10"/>
      <c r="H383" s="10"/>
    </row>
    <row r="384" spans="2:8" ht="15">
      <c r="B384" s="10"/>
      <c r="C384" s="10"/>
      <c r="D384" s="10"/>
      <c r="E384" s="10"/>
      <c r="F384" s="10"/>
      <c r="G384" s="10"/>
      <c r="H384" s="10"/>
    </row>
    <row r="385" spans="2:8" ht="15">
      <c r="B385" s="10"/>
      <c r="C385" s="10"/>
      <c r="D385" s="10"/>
      <c r="E385" s="10"/>
      <c r="F385" s="10"/>
      <c r="G385" s="10"/>
      <c r="H385" s="10"/>
    </row>
    <row r="386" spans="2:8" ht="15">
      <c r="B386" s="10"/>
      <c r="C386" s="10"/>
      <c r="D386" s="10"/>
      <c r="E386" s="10"/>
      <c r="F386" s="10"/>
      <c r="G386" s="10"/>
      <c r="H386" s="10"/>
    </row>
    <row r="387" spans="2:8" ht="15">
      <c r="B387" s="10"/>
      <c r="C387" s="10"/>
      <c r="D387" s="10"/>
      <c r="E387" s="10"/>
      <c r="F387" s="10"/>
      <c r="G387" s="10"/>
      <c r="H387" s="10"/>
    </row>
    <row r="388" spans="2:8" ht="15">
      <c r="B388" s="10"/>
      <c r="C388" s="10"/>
      <c r="D388" s="10"/>
      <c r="E388" s="10"/>
      <c r="F388" s="10"/>
      <c r="G388" s="10"/>
      <c r="H388" s="10"/>
    </row>
    <row r="389" spans="2:8" ht="15">
      <c r="B389" s="10"/>
      <c r="C389" s="10"/>
      <c r="D389" s="10"/>
      <c r="E389" s="10"/>
      <c r="F389" s="10"/>
      <c r="G389" s="10"/>
      <c r="H389" s="10"/>
    </row>
    <row r="390" spans="2:8" ht="15">
      <c r="B390" s="10"/>
      <c r="C390" s="10"/>
      <c r="D390" s="10"/>
      <c r="E390" s="10"/>
      <c r="F390" s="10"/>
      <c r="G390" s="10"/>
      <c r="H390" s="10"/>
    </row>
    <row r="391" spans="2:8" ht="15">
      <c r="B391" s="10"/>
      <c r="C391" s="10"/>
      <c r="D391" s="10"/>
      <c r="E391" s="10"/>
      <c r="F391" s="10"/>
      <c r="G391" s="10"/>
      <c r="H391" s="10"/>
    </row>
    <row r="392" spans="2:8" ht="15">
      <c r="B392" s="10"/>
      <c r="C392" s="10"/>
      <c r="D392" s="10"/>
      <c r="E392" s="10"/>
      <c r="F392" s="10"/>
      <c r="G392" s="10"/>
      <c r="H392" s="10"/>
    </row>
    <row r="393" spans="2:8" ht="15">
      <c r="B393" s="10"/>
      <c r="C393" s="10"/>
      <c r="D393" s="10"/>
      <c r="E393" s="10"/>
      <c r="F393" s="10"/>
      <c r="G393" s="10"/>
      <c r="H393" s="10"/>
    </row>
    <row r="394" spans="2:8" ht="15">
      <c r="B394" s="10"/>
      <c r="C394" s="10"/>
      <c r="D394" s="10"/>
      <c r="E394" s="10"/>
      <c r="F394" s="10"/>
      <c r="G394" s="10"/>
      <c r="H394" s="10"/>
    </row>
    <row r="395" spans="2:8" ht="15">
      <c r="B395" s="10"/>
      <c r="C395" s="10"/>
      <c r="D395" s="10"/>
      <c r="E395" s="10"/>
      <c r="F395" s="10"/>
      <c r="G395" s="10"/>
      <c r="H395" s="10"/>
    </row>
    <row r="396" spans="2:8" ht="15">
      <c r="B396" s="10"/>
      <c r="C396" s="10"/>
      <c r="D396" s="10"/>
      <c r="E396" s="10"/>
      <c r="F396" s="10"/>
      <c r="G396" s="10"/>
      <c r="H396" s="10"/>
    </row>
    <row r="397" spans="2:8" ht="15">
      <c r="B397" s="10"/>
      <c r="C397" s="10"/>
      <c r="D397" s="10"/>
      <c r="E397" s="10"/>
      <c r="F397" s="10"/>
      <c r="G397" s="10"/>
      <c r="H397" s="10"/>
    </row>
    <row r="398" spans="2:8" ht="15">
      <c r="B398" s="10"/>
      <c r="C398" s="10"/>
      <c r="D398" s="10"/>
      <c r="E398" s="10"/>
      <c r="F398" s="10"/>
      <c r="G398" s="10"/>
      <c r="H398" s="10"/>
    </row>
    <row r="399" spans="2:8" ht="15">
      <c r="B399" s="10"/>
      <c r="C399" s="10"/>
      <c r="D399" s="10"/>
      <c r="E399" s="10"/>
      <c r="F399" s="10"/>
      <c r="G399" s="10"/>
      <c r="H399" s="10"/>
    </row>
    <row r="400" spans="2:8" ht="15">
      <c r="B400" s="10"/>
      <c r="C400" s="10"/>
      <c r="D400" s="10"/>
      <c r="E400" s="10"/>
      <c r="F400" s="10"/>
      <c r="G400" s="10"/>
      <c r="H400" s="10"/>
    </row>
    <row r="401" spans="2:8" ht="15">
      <c r="B401" s="10"/>
      <c r="C401" s="10"/>
      <c r="D401" s="10"/>
      <c r="E401" s="10"/>
      <c r="F401" s="10"/>
      <c r="G401" s="10"/>
      <c r="H401" s="10"/>
    </row>
    <row r="402" spans="2:8" ht="15">
      <c r="B402" s="10"/>
      <c r="C402" s="10"/>
      <c r="D402" s="10"/>
      <c r="E402" s="10"/>
      <c r="F402" s="10"/>
      <c r="G402" s="10"/>
      <c r="H402" s="10"/>
    </row>
    <row r="403" spans="2:8" ht="15">
      <c r="B403" s="10"/>
      <c r="C403" s="10"/>
      <c r="D403" s="10"/>
      <c r="E403" s="10"/>
      <c r="F403" s="10"/>
      <c r="G403" s="10"/>
      <c r="H403" s="10"/>
    </row>
    <row r="404" spans="2:8" ht="15">
      <c r="B404" s="10"/>
      <c r="C404" s="10"/>
      <c r="D404" s="10"/>
      <c r="E404" s="10"/>
      <c r="F404" s="10"/>
      <c r="G404" s="10"/>
      <c r="H404" s="10"/>
    </row>
    <row r="405" spans="2:8" ht="15">
      <c r="B405" s="10"/>
      <c r="C405" s="10"/>
      <c r="D405" s="10"/>
      <c r="E405" s="10"/>
      <c r="F405" s="10"/>
      <c r="G405" s="10"/>
      <c r="H405" s="10"/>
    </row>
    <row r="406" spans="2:8" ht="15">
      <c r="B406" s="10"/>
      <c r="C406" s="10"/>
      <c r="D406" s="10"/>
      <c r="E406" s="10"/>
      <c r="F406" s="10"/>
      <c r="G406" s="10"/>
      <c r="H406" s="10"/>
    </row>
    <row r="407" spans="2:8" ht="15">
      <c r="B407" s="10"/>
      <c r="C407" s="10"/>
      <c r="D407" s="10"/>
      <c r="E407" s="10"/>
      <c r="F407" s="10"/>
      <c r="G407" s="10"/>
      <c r="H407" s="10"/>
    </row>
    <row r="408" spans="2:8" ht="15">
      <c r="B408" s="10"/>
      <c r="C408" s="10"/>
      <c r="D408" s="10"/>
      <c r="E408" s="10"/>
      <c r="F408" s="10"/>
      <c r="G408" s="10"/>
      <c r="H408" s="10"/>
    </row>
    <row r="409" spans="2:8" ht="15">
      <c r="B409" s="10"/>
      <c r="C409" s="10"/>
      <c r="D409" s="10"/>
      <c r="E409" s="10"/>
      <c r="F409" s="10"/>
      <c r="G409" s="10"/>
      <c r="H409" s="10"/>
    </row>
    <row r="410" spans="2:8" ht="15">
      <c r="B410" s="10"/>
      <c r="C410" s="10"/>
      <c r="D410" s="10"/>
      <c r="E410" s="10"/>
      <c r="F410" s="10"/>
      <c r="G410" s="10"/>
      <c r="H410" s="10"/>
    </row>
    <row r="411" spans="2:8" ht="15">
      <c r="B411" s="10"/>
      <c r="C411" s="10"/>
      <c r="D411" s="10"/>
      <c r="E411" s="10"/>
      <c r="F411" s="10"/>
      <c r="G411" s="10"/>
      <c r="H411" s="10"/>
    </row>
    <row r="412" spans="2:8" ht="15">
      <c r="B412" s="10"/>
      <c r="C412" s="10"/>
      <c r="D412" s="10"/>
      <c r="E412" s="10"/>
      <c r="F412" s="10"/>
      <c r="G412" s="10"/>
      <c r="H412" s="10"/>
    </row>
    <row r="413" spans="2:8" ht="15">
      <c r="B413" s="10"/>
      <c r="C413" s="10"/>
      <c r="D413" s="10"/>
      <c r="E413" s="10"/>
      <c r="F413" s="10"/>
      <c r="G413" s="10"/>
      <c r="H413" s="10"/>
    </row>
    <row r="414" spans="2:8" ht="15">
      <c r="B414" s="10"/>
      <c r="C414" s="10"/>
      <c r="D414" s="10"/>
      <c r="E414" s="10"/>
      <c r="F414" s="10"/>
      <c r="G414" s="10"/>
      <c r="H414" s="10"/>
    </row>
    <row r="415" spans="2:8" ht="15">
      <c r="B415" s="10"/>
      <c r="C415" s="10"/>
      <c r="D415" s="10"/>
      <c r="E415" s="10"/>
      <c r="F415" s="10"/>
      <c r="G415" s="10"/>
      <c r="H415" s="10"/>
    </row>
    <row r="416" spans="2:8" ht="15">
      <c r="B416" s="10"/>
      <c r="C416" s="10"/>
      <c r="D416" s="10"/>
      <c r="E416" s="10"/>
      <c r="F416" s="10"/>
      <c r="G416" s="10"/>
      <c r="H416" s="10"/>
    </row>
    <row r="417" spans="2:8" ht="15">
      <c r="B417" s="10"/>
      <c r="C417" s="10"/>
      <c r="D417" s="10"/>
      <c r="E417" s="10"/>
      <c r="F417" s="10"/>
      <c r="G417" s="10"/>
      <c r="H417" s="10"/>
    </row>
    <row r="418" spans="2:8" ht="15">
      <c r="B418" s="10"/>
      <c r="C418" s="10"/>
      <c r="D418" s="10"/>
      <c r="E418" s="10"/>
      <c r="F418" s="10"/>
      <c r="G418" s="10"/>
      <c r="H418" s="10"/>
    </row>
    <row r="419" spans="2:8" ht="15">
      <c r="B419" s="10"/>
      <c r="C419" s="10"/>
      <c r="D419" s="10"/>
      <c r="E419" s="10"/>
      <c r="F419" s="10"/>
      <c r="G419" s="10"/>
      <c r="H419" s="10"/>
    </row>
    <row r="420" spans="2:8" ht="15">
      <c r="B420" s="10"/>
      <c r="C420" s="10"/>
      <c r="D420" s="10"/>
      <c r="E420" s="10"/>
      <c r="F420" s="10"/>
      <c r="G420" s="10"/>
      <c r="H420" s="10"/>
    </row>
    <row r="421" spans="2:8" ht="15">
      <c r="B421" s="10"/>
      <c r="C421" s="10"/>
      <c r="D421" s="10"/>
      <c r="E421" s="10"/>
      <c r="F421" s="10"/>
      <c r="G421" s="10"/>
      <c r="H421" s="10"/>
    </row>
    <row r="422" spans="2:8" ht="15">
      <c r="B422" s="10"/>
      <c r="C422" s="10"/>
      <c r="D422" s="10"/>
      <c r="E422" s="10"/>
      <c r="F422" s="10"/>
      <c r="G422" s="10"/>
      <c r="H422" s="10"/>
    </row>
    <row r="423" spans="2:8" ht="15">
      <c r="B423" s="10"/>
      <c r="C423" s="10"/>
      <c r="D423" s="10"/>
      <c r="E423" s="10"/>
      <c r="F423" s="10"/>
      <c r="G423" s="10"/>
      <c r="H423" s="10"/>
    </row>
    <row r="424" spans="2:8" ht="15">
      <c r="B424" s="10"/>
      <c r="C424" s="10"/>
      <c r="D424" s="10"/>
      <c r="E424" s="10"/>
      <c r="F424" s="10"/>
      <c r="G424" s="10"/>
      <c r="H424" s="10"/>
    </row>
    <row r="425" spans="2:8" ht="15">
      <c r="B425" s="10"/>
      <c r="C425" s="10"/>
      <c r="D425" s="10"/>
      <c r="E425" s="10"/>
      <c r="F425" s="10"/>
      <c r="G425" s="10"/>
      <c r="H425" s="10"/>
    </row>
    <row r="426" spans="2:8" ht="15">
      <c r="B426" s="10"/>
      <c r="C426" s="10"/>
      <c r="D426" s="10"/>
      <c r="E426" s="10"/>
      <c r="F426" s="10"/>
      <c r="G426" s="10"/>
      <c r="H426" s="10"/>
    </row>
    <row r="427" spans="2:8" ht="15">
      <c r="B427" s="10"/>
      <c r="C427" s="10"/>
      <c r="D427" s="10"/>
      <c r="E427" s="10"/>
      <c r="F427" s="10"/>
      <c r="G427" s="10"/>
      <c r="H427" s="10"/>
    </row>
    <row r="428" spans="2:8">
      <c r="B428" s="10"/>
      <c r="C428" s="10"/>
      <c r="D428" s="10"/>
      <c r="E428" s="10"/>
      <c r="F428" s="10"/>
      <c r="G428" s="10"/>
      <c r="H428" s="1"/>
    </row>
    <row r="429" spans="2:8">
      <c r="B429" s="1"/>
      <c r="C429" s="1"/>
      <c r="D429" s="1"/>
      <c r="E429" s="1"/>
      <c r="F429" s="1"/>
      <c r="G429" s="1"/>
      <c r="H429" s="1"/>
    </row>
    <row r="430" spans="2:8">
      <c r="B430" s="1"/>
      <c r="C430" s="1"/>
      <c r="D430" s="1"/>
      <c r="E430" s="1"/>
      <c r="F430" s="1"/>
      <c r="G430" s="1"/>
      <c r="H430" s="1"/>
    </row>
    <row r="431" spans="2:8">
      <c r="B431" s="1"/>
      <c r="C431" s="1"/>
      <c r="D431" s="1"/>
      <c r="E431" s="1"/>
      <c r="F431" s="1"/>
      <c r="G431" s="1"/>
      <c r="H431" s="1"/>
    </row>
    <row r="432" spans="2:8">
      <c r="B432" s="1"/>
      <c r="C432" s="1"/>
      <c r="D432" s="1"/>
      <c r="E432" s="1"/>
      <c r="F432" s="1"/>
      <c r="G432" s="1"/>
      <c r="H432" s="1"/>
    </row>
    <row r="433" spans="2:8">
      <c r="B433" s="1"/>
      <c r="C433" s="1"/>
      <c r="D433" s="1"/>
      <c r="E433" s="1"/>
      <c r="F433" s="1"/>
      <c r="G433" s="1"/>
      <c r="H433" s="1"/>
    </row>
    <row r="434" spans="2:8">
      <c r="B434" s="1"/>
      <c r="C434" s="1"/>
      <c r="D434" s="1"/>
      <c r="E434" s="1"/>
      <c r="F434" s="1"/>
      <c r="G434" s="1"/>
      <c r="H434" s="1"/>
    </row>
    <row r="435" spans="2:8">
      <c r="B435" s="1"/>
      <c r="C435" s="1"/>
      <c r="D435" s="1"/>
      <c r="E435" s="1"/>
      <c r="F435" s="1"/>
      <c r="G435" s="1"/>
      <c r="H435" s="1"/>
    </row>
    <row r="436" spans="2:8">
      <c r="B436" s="1"/>
      <c r="C436" s="1"/>
      <c r="D436" s="1"/>
      <c r="E436" s="1"/>
      <c r="F436" s="1"/>
      <c r="G436" s="1"/>
      <c r="H436" s="1"/>
    </row>
    <row r="437" spans="2:8">
      <c r="B437" s="1"/>
      <c r="C437" s="1"/>
      <c r="D437" s="1"/>
      <c r="E437" s="1"/>
      <c r="F437" s="1"/>
      <c r="G437" s="1"/>
      <c r="H437" s="1"/>
    </row>
    <row r="438" spans="2:8">
      <c r="B438" s="1"/>
      <c r="C438" s="1"/>
      <c r="D438" s="1"/>
      <c r="E438" s="1"/>
      <c r="F438" s="1"/>
      <c r="G438" s="1"/>
      <c r="H438" s="1"/>
    </row>
    <row r="439" spans="2:8">
      <c r="B439" s="1"/>
      <c r="C439" s="1"/>
      <c r="D439" s="1"/>
      <c r="E439" s="1"/>
      <c r="F439" s="1"/>
      <c r="G439" s="1"/>
      <c r="H439" s="1"/>
    </row>
    <row r="440" spans="2:8">
      <c r="B440" s="1"/>
      <c r="C440" s="1"/>
      <c r="D440" s="1"/>
      <c r="E440" s="1"/>
      <c r="F440" s="1"/>
      <c r="G440" s="1"/>
      <c r="H440" s="1"/>
    </row>
    <row r="441" spans="2:8">
      <c r="B441" s="1"/>
      <c r="C441" s="1"/>
      <c r="D441" s="1"/>
      <c r="E441" s="1"/>
      <c r="F441" s="1"/>
      <c r="G441" s="1"/>
      <c r="H441" s="1"/>
    </row>
    <row r="442" spans="2:8">
      <c r="B442" s="1"/>
      <c r="C442" s="1"/>
      <c r="D442" s="1"/>
      <c r="E442" s="1"/>
      <c r="F442" s="1"/>
      <c r="G442" s="1"/>
      <c r="H442" s="1"/>
    </row>
    <row r="443" spans="2:8">
      <c r="B443" s="1"/>
      <c r="C443" s="1"/>
      <c r="D443" s="1"/>
      <c r="E443" s="1"/>
      <c r="F443" s="1"/>
      <c r="G443" s="1"/>
      <c r="H443" s="1"/>
    </row>
    <row r="444" spans="2:8">
      <c r="B444" s="1"/>
      <c r="C444" s="1"/>
      <c r="D444" s="1"/>
      <c r="E444" s="1"/>
      <c r="F444" s="1"/>
      <c r="G444" s="1"/>
      <c r="H444" s="1"/>
    </row>
    <row r="445" spans="2:8">
      <c r="B445" s="1"/>
      <c r="C445" s="1"/>
      <c r="D445" s="1"/>
      <c r="E445" s="1"/>
      <c r="F445" s="1"/>
      <c r="G445" s="1"/>
      <c r="H445" s="1"/>
    </row>
    <row r="446" spans="2:8">
      <c r="B446" s="1"/>
      <c r="C446" s="1"/>
      <c r="D446" s="1"/>
      <c r="E446" s="1"/>
      <c r="F446" s="1"/>
      <c r="G446" s="1"/>
      <c r="H446" s="1"/>
    </row>
    <row r="447" spans="2:8">
      <c r="B447" s="1"/>
      <c r="C447" s="1"/>
      <c r="D447" s="1"/>
      <c r="E447" s="1"/>
      <c r="F447" s="1"/>
      <c r="G447" s="1"/>
      <c r="H447" s="1"/>
    </row>
    <row r="448" spans="2:8">
      <c r="B448" s="1"/>
      <c r="C448" s="1"/>
      <c r="D448" s="1"/>
      <c r="E448" s="1"/>
      <c r="F448" s="1"/>
      <c r="G448" s="1"/>
      <c r="H448" s="1"/>
    </row>
    <row r="449" spans="2:8">
      <c r="B449" s="1"/>
      <c r="C449" s="1"/>
      <c r="D449" s="1"/>
      <c r="E449" s="1"/>
      <c r="F449" s="1"/>
      <c r="G449" s="1"/>
      <c r="H449" s="1"/>
    </row>
    <row r="450" spans="2:8">
      <c r="B450" s="1"/>
      <c r="C450" s="1"/>
      <c r="D450" s="1"/>
      <c r="E450" s="1"/>
      <c r="F450" s="1"/>
      <c r="G450" s="1"/>
      <c r="H450" s="1"/>
    </row>
    <row r="451" spans="2:8">
      <c r="B451" s="1"/>
      <c r="C451" s="1"/>
      <c r="D451" s="1"/>
      <c r="E451" s="1"/>
      <c r="F451" s="1"/>
      <c r="G451" s="1"/>
      <c r="H451" s="1"/>
    </row>
    <row r="452" spans="2:8">
      <c r="B452" s="1"/>
      <c r="C452" s="1"/>
      <c r="D452" s="1"/>
      <c r="E452" s="1"/>
      <c r="F452" s="1"/>
      <c r="G452" s="1"/>
      <c r="H452" s="1"/>
    </row>
    <row r="453" spans="2:8">
      <c r="B453" s="1"/>
      <c r="C453" s="1"/>
      <c r="D453" s="1"/>
      <c r="E453" s="1"/>
      <c r="F453" s="1"/>
      <c r="G453" s="1"/>
      <c r="H453" s="1"/>
    </row>
    <row r="454" spans="2:8">
      <c r="B454" s="1"/>
      <c r="C454" s="1"/>
      <c r="D454" s="1"/>
      <c r="E454" s="1"/>
      <c r="F454" s="1"/>
      <c r="G454" s="1"/>
      <c r="H454" s="1"/>
    </row>
    <row r="455" spans="2:8">
      <c r="B455" s="1"/>
      <c r="C455" s="1"/>
      <c r="D455" s="1"/>
      <c r="E455" s="1"/>
      <c r="F455" s="1"/>
      <c r="G455" s="1"/>
      <c r="H455" s="1"/>
    </row>
    <row r="456" spans="2:8">
      <c r="B456" s="1"/>
      <c r="C456" s="1"/>
      <c r="D456" s="1"/>
      <c r="E456" s="1"/>
      <c r="F456" s="1"/>
      <c r="G456" s="1"/>
      <c r="H456" s="1"/>
    </row>
    <row r="457" spans="2:8">
      <c r="B457" s="1"/>
      <c r="C457" s="1"/>
      <c r="D457" s="1"/>
      <c r="E457" s="1"/>
      <c r="F457" s="1"/>
      <c r="G457" s="1"/>
      <c r="H457" s="1"/>
    </row>
    <row r="458" spans="2:8">
      <c r="B458" s="1"/>
      <c r="C458" s="1"/>
      <c r="D458" s="1"/>
      <c r="E458" s="1"/>
      <c r="F458" s="1"/>
      <c r="G458" s="1"/>
      <c r="H458" s="1"/>
    </row>
    <row r="459" spans="2:8">
      <c r="B459" s="1"/>
      <c r="C459" s="1"/>
      <c r="D459" s="1"/>
      <c r="E459" s="1"/>
      <c r="F459" s="1"/>
      <c r="G459" s="1"/>
      <c r="H459" s="1"/>
    </row>
    <row r="460" spans="2:8">
      <c r="B460" s="1"/>
      <c r="C460" s="1"/>
      <c r="D460" s="1"/>
      <c r="E460" s="1"/>
      <c r="F460" s="1"/>
      <c r="G460" s="1"/>
      <c r="H460" s="1"/>
    </row>
    <row r="461" spans="2:8">
      <c r="B461" s="1"/>
      <c r="C461" s="1"/>
      <c r="D461" s="1"/>
      <c r="E461" s="1"/>
      <c r="F461" s="1"/>
      <c r="G461" s="1"/>
      <c r="H461" s="1"/>
    </row>
    <row r="462" spans="2:8">
      <c r="B462" s="1"/>
      <c r="C462" s="1"/>
      <c r="D462" s="1"/>
      <c r="E462" s="1"/>
      <c r="F462" s="1"/>
      <c r="G462" s="1"/>
      <c r="H462" s="1"/>
    </row>
    <row r="463" spans="2:8">
      <c r="B463" s="1"/>
      <c r="C463" s="1"/>
      <c r="D463" s="1"/>
      <c r="E463" s="1"/>
      <c r="F463" s="1"/>
      <c r="G463" s="1"/>
      <c r="H463" s="1"/>
    </row>
    <row r="464" spans="2:8">
      <c r="B464" s="1"/>
      <c r="C464" s="1"/>
      <c r="D464" s="1"/>
      <c r="E464" s="1"/>
      <c r="F464" s="1"/>
      <c r="G464" s="1"/>
      <c r="H464" s="1"/>
    </row>
    <row r="465" spans="2:8">
      <c r="B465" s="1"/>
      <c r="C465" s="1"/>
      <c r="D465" s="1"/>
      <c r="E465" s="1"/>
      <c r="F465" s="1"/>
      <c r="G465" s="1"/>
      <c r="H465" s="1"/>
    </row>
    <row r="466" spans="2:8">
      <c r="B466" s="1"/>
      <c r="C466" s="1"/>
      <c r="D466" s="1"/>
      <c r="E466" s="1"/>
      <c r="F466" s="1"/>
      <c r="G466" s="1"/>
      <c r="H466" s="1"/>
    </row>
    <row r="467" spans="2:8">
      <c r="B467" s="1"/>
      <c r="C467" s="1"/>
      <c r="D467" s="1"/>
      <c r="E467" s="1"/>
      <c r="F467" s="1"/>
      <c r="G467" s="1"/>
      <c r="H467" s="1"/>
    </row>
    <row r="468" spans="2:8">
      <c r="B468" s="1"/>
      <c r="C468" s="1"/>
      <c r="D468" s="1"/>
      <c r="E468" s="1"/>
      <c r="F468" s="1"/>
      <c r="G468" s="1"/>
      <c r="H468" s="1"/>
    </row>
    <row r="469" spans="2:8">
      <c r="B469" s="1"/>
      <c r="C469" s="1"/>
      <c r="D469" s="1"/>
      <c r="E469" s="1"/>
      <c r="F469" s="1"/>
      <c r="G469" s="1"/>
      <c r="H469" s="1"/>
    </row>
    <row r="470" spans="2:8">
      <c r="B470" s="1"/>
      <c r="C470" s="1"/>
      <c r="D470" s="1"/>
      <c r="E470" s="1"/>
      <c r="F470" s="1"/>
      <c r="G470" s="1"/>
      <c r="H470" s="1"/>
    </row>
    <row r="471" spans="2:8">
      <c r="B471" s="1"/>
      <c r="C471" s="1"/>
      <c r="D471" s="1"/>
      <c r="E471" s="1"/>
      <c r="F471" s="1"/>
      <c r="G471" s="1"/>
      <c r="H471" s="1"/>
    </row>
    <row r="472" spans="2:8">
      <c r="B472" s="1"/>
      <c r="C472" s="1"/>
      <c r="D472" s="1"/>
      <c r="E472" s="1"/>
      <c r="F472" s="1"/>
      <c r="G472" s="1"/>
      <c r="H472" s="1"/>
    </row>
    <row r="473" spans="2:8">
      <c r="B473" s="1"/>
      <c r="C473" s="1"/>
      <c r="D473" s="1"/>
      <c r="E473" s="1"/>
      <c r="F473" s="1"/>
      <c r="G473" s="1"/>
      <c r="H473" s="1"/>
    </row>
    <row r="474" spans="2:8">
      <c r="B474" s="1"/>
      <c r="C474" s="1"/>
      <c r="D474" s="1"/>
      <c r="E474" s="1"/>
      <c r="F474" s="1"/>
      <c r="G474" s="1"/>
      <c r="H474" s="1"/>
    </row>
    <row r="475" spans="2:8">
      <c r="B475" s="1"/>
      <c r="C475" s="1"/>
      <c r="D475" s="1"/>
      <c r="E475" s="1"/>
      <c r="F475" s="1"/>
      <c r="G475" s="1"/>
      <c r="H475" s="1"/>
    </row>
    <row r="476" spans="2:8">
      <c r="B476" s="1"/>
      <c r="C476" s="1"/>
      <c r="D476" s="1"/>
      <c r="E476" s="1"/>
      <c r="F476" s="1"/>
      <c r="G476" s="1"/>
      <c r="H476" s="1"/>
    </row>
    <row r="477" spans="2:8">
      <c r="B477" s="1"/>
      <c r="C477" s="1"/>
      <c r="D477" s="1"/>
      <c r="E477" s="1"/>
      <c r="F477" s="1"/>
      <c r="G477" s="1"/>
      <c r="H477" s="1"/>
    </row>
    <row r="478" spans="2:8">
      <c r="B478" s="1"/>
      <c r="C478" s="1"/>
      <c r="D478" s="1"/>
      <c r="E478" s="1"/>
      <c r="F478" s="1"/>
      <c r="G478" s="1"/>
      <c r="H478" s="1"/>
    </row>
    <row r="479" spans="2:8">
      <c r="B479" s="1"/>
      <c r="C479" s="1"/>
      <c r="D479" s="1"/>
      <c r="E479" s="1"/>
      <c r="F479" s="1"/>
      <c r="G479" s="1"/>
      <c r="H479" s="1"/>
    </row>
    <row r="480" spans="2:8">
      <c r="B480" s="1"/>
      <c r="C480" s="1"/>
      <c r="D480" s="1"/>
      <c r="E480" s="1"/>
      <c r="F480" s="1"/>
      <c r="G480" s="1"/>
      <c r="H480" s="1"/>
    </row>
    <row r="481" spans="2:8">
      <c r="B481" s="1"/>
      <c r="C481" s="1"/>
      <c r="D481" s="1"/>
      <c r="E481" s="1"/>
      <c r="F481" s="1"/>
      <c r="G481" s="1"/>
      <c r="H481" s="1"/>
    </row>
    <row r="482" spans="2:8">
      <c r="B482" s="1"/>
      <c r="C482" s="1"/>
      <c r="D482" s="1"/>
      <c r="E482" s="1"/>
      <c r="F482" s="1"/>
      <c r="G482" s="1"/>
      <c r="H482" s="1"/>
    </row>
    <row r="483" spans="2:8">
      <c r="B483" s="1"/>
      <c r="C483" s="1"/>
      <c r="D483" s="1"/>
      <c r="E483" s="1"/>
      <c r="F483" s="1"/>
      <c r="G483" s="1"/>
      <c r="H483" s="1"/>
    </row>
    <row r="484" spans="2:8">
      <c r="B484" s="1"/>
      <c r="C484" s="1"/>
      <c r="D484" s="1"/>
      <c r="E484" s="1"/>
      <c r="F484" s="1"/>
      <c r="G484" s="1"/>
      <c r="H484" s="1"/>
    </row>
    <row r="485" spans="2:8">
      <c r="B485" s="1"/>
      <c r="C485" s="1"/>
      <c r="D485" s="1"/>
      <c r="E485" s="1"/>
      <c r="F485" s="1"/>
      <c r="G485" s="1"/>
      <c r="H485" s="1"/>
    </row>
    <row r="486" spans="2:8">
      <c r="B486" s="1"/>
      <c r="C486" s="1"/>
      <c r="D486" s="1"/>
      <c r="E486" s="1"/>
      <c r="F486" s="1"/>
      <c r="G486" s="1"/>
      <c r="H486" s="1"/>
    </row>
    <row r="487" spans="2:8">
      <c r="B487" s="1"/>
      <c r="C487" s="1"/>
      <c r="D487" s="1"/>
      <c r="E487" s="1"/>
      <c r="F487" s="1"/>
      <c r="G487" s="1"/>
      <c r="H487" s="1"/>
    </row>
    <row r="488" spans="2:8">
      <c r="B488" s="1"/>
      <c r="C488" s="1"/>
      <c r="D488" s="1"/>
      <c r="E488" s="1"/>
      <c r="F488" s="1"/>
      <c r="G488" s="1"/>
      <c r="H488" s="1"/>
    </row>
    <row r="489" spans="2:8">
      <c r="B489" s="1"/>
      <c r="C489" s="1"/>
      <c r="D489" s="1"/>
      <c r="E489" s="1"/>
      <c r="F489" s="1"/>
      <c r="G489" s="1"/>
      <c r="H489" s="1"/>
    </row>
    <row r="490" spans="2:8">
      <c r="B490" s="1"/>
      <c r="C490" s="1"/>
      <c r="D490" s="1"/>
      <c r="E490" s="1"/>
      <c r="F490" s="1"/>
      <c r="G490" s="1"/>
      <c r="H490" s="1"/>
    </row>
    <row r="491" spans="2:8">
      <c r="B491" s="1"/>
      <c r="C491" s="1"/>
      <c r="D491" s="1"/>
      <c r="E491" s="1"/>
      <c r="F491" s="1"/>
      <c r="G491" s="1"/>
      <c r="H491" s="1"/>
    </row>
    <row r="492" spans="2:8">
      <c r="B492" s="1"/>
      <c r="C492" s="1"/>
      <c r="D492" s="1"/>
      <c r="E492" s="1"/>
      <c r="F492" s="1"/>
      <c r="G492" s="1"/>
      <c r="H492" s="1"/>
    </row>
    <row r="493" spans="2:8">
      <c r="B493" s="1"/>
      <c r="C493" s="1"/>
      <c r="D493" s="1"/>
      <c r="E493" s="1"/>
      <c r="F493" s="1"/>
      <c r="G493" s="1"/>
      <c r="H493" s="1"/>
    </row>
    <row r="494" spans="2:8">
      <c r="B494" s="1"/>
      <c r="C494" s="1"/>
      <c r="D494" s="1"/>
      <c r="E494" s="1"/>
      <c r="F494" s="1"/>
      <c r="G494" s="1"/>
      <c r="H494" s="1"/>
    </row>
    <row r="495" spans="2:8">
      <c r="B495" s="1"/>
      <c r="C495" s="1"/>
      <c r="D495" s="1"/>
      <c r="E495" s="1"/>
      <c r="F495" s="1"/>
      <c r="G495" s="1"/>
      <c r="H495" s="1"/>
    </row>
    <row r="496" spans="2:8">
      <c r="B496" s="1"/>
      <c r="C496" s="1"/>
      <c r="D496" s="1"/>
      <c r="E496" s="1"/>
      <c r="F496" s="1"/>
      <c r="G496" s="1"/>
      <c r="H496" s="1"/>
    </row>
    <row r="497" spans="2:8">
      <c r="B497" s="1"/>
      <c r="C497" s="1"/>
      <c r="D497" s="1"/>
      <c r="E497" s="1"/>
      <c r="F497" s="1"/>
      <c r="G497" s="1"/>
      <c r="H497" s="1"/>
    </row>
    <row r="498" spans="2:8">
      <c r="B498" s="1"/>
      <c r="C498" s="1"/>
      <c r="D498" s="1"/>
      <c r="E498" s="1"/>
      <c r="F498" s="1"/>
      <c r="G498" s="1"/>
      <c r="H498" s="1"/>
    </row>
    <row r="499" spans="2:8">
      <c r="B499" s="1"/>
      <c r="C499" s="1"/>
      <c r="D499" s="1"/>
      <c r="E499" s="1"/>
      <c r="F499" s="1"/>
      <c r="G499" s="1"/>
      <c r="H499" s="1"/>
    </row>
    <row r="500" spans="2:8">
      <c r="B500" s="1"/>
      <c r="C500" s="1"/>
      <c r="D500" s="1"/>
      <c r="E500" s="1"/>
      <c r="F500" s="1"/>
      <c r="G500" s="1"/>
      <c r="H500" s="1"/>
    </row>
    <row r="501" spans="2:8">
      <c r="B501" s="1"/>
      <c r="C501" s="1"/>
      <c r="D501" s="1"/>
      <c r="E501" s="1"/>
      <c r="F501" s="1"/>
      <c r="G501" s="1"/>
      <c r="H501" s="1"/>
    </row>
    <row r="502" spans="2:8">
      <c r="B502" s="1"/>
      <c r="C502" s="1"/>
      <c r="D502" s="1"/>
      <c r="E502" s="1"/>
      <c r="F502" s="1"/>
      <c r="G502" s="1"/>
      <c r="H502" s="1"/>
    </row>
    <row r="503" spans="2:8">
      <c r="B503" s="1"/>
      <c r="C503" s="1"/>
      <c r="D503" s="1"/>
      <c r="E503" s="1"/>
      <c r="F503" s="1"/>
      <c r="G503" s="1"/>
      <c r="H503" s="1"/>
    </row>
    <row r="504" spans="2:8">
      <c r="B504" s="1"/>
      <c r="C504" s="1"/>
      <c r="D504" s="1"/>
      <c r="E504" s="1"/>
      <c r="F504" s="1"/>
      <c r="G504" s="1"/>
      <c r="H504" s="1"/>
    </row>
    <row r="505" spans="2:8">
      <c r="B505" s="1"/>
      <c r="C505" s="1"/>
      <c r="D505" s="1"/>
      <c r="E505" s="1"/>
      <c r="F505" s="1"/>
      <c r="G505" s="1"/>
      <c r="H505" s="1"/>
    </row>
    <row r="506" spans="2:8">
      <c r="B506" s="1"/>
      <c r="C506" s="1"/>
      <c r="D506" s="1"/>
      <c r="E506" s="1"/>
      <c r="F506" s="1"/>
      <c r="G506" s="1"/>
      <c r="H506" s="1"/>
    </row>
    <row r="507" spans="2:8">
      <c r="B507" s="1"/>
      <c r="C507" s="1"/>
      <c r="D507" s="1"/>
      <c r="E507" s="1"/>
      <c r="F507" s="1"/>
      <c r="G507" s="1"/>
      <c r="H507" s="1"/>
    </row>
    <row r="508" spans="2:8">
      <c r="B508" s="1"/>
      <c r="C508" s="1"/>
      <c r="D508" s="1"/>
      <c r="E508" s="1"/>
      <c r="F508" s="1"/>
      <c r="G508" s="1"/>
      <c r="H508" s="1"/>
    </row>
    <row r="509" spans="2:8">
      <c r="B509" s="1"/>
      <c r="C509" s="1"/>
      <c r="D509" s="1"/>
      <c r="E509" s="1"/>
      <c r="F509" s="1"/>
      <c r="G509" s="1"/>
      <c r="H509" s="1"/>
    </row>
    <row r="510" spans="2:8">
      <c r="B510" s="1"/>
      <c r="C510" s="1"/>
      <c r="D510" s="1"/>
      <c r="E510" s="1"/>
      <c r="F510" s="1"/>
      <c r="G510" s="1"/>
      <c r="H510" s="1"/>
    </row>
    <row r="511" spans="2:8">
      <c r="B511" s="1"/>
      <c r="C511" s="1"/>
      <c r="D511" s="1"/>
      <c r="E511" s="1"/>
      <c r="F511" s="1"/>
      <c r="G511" s="1"/>
      <c r="H511" s="1"/>
    </row>
    <row r="512" spans="2:8">
      <c r="B512" s="1"/>
      <c r="C512" s="1"/>
      <c r="D512" s="1"/>
      <c r="E512" s="1"/>
      <c r="F512" s="1"/>
      <c r="G512" s="1"/>
      <c r="H512" s="1"/>
    </row>
    <row r="513" spans="2:8">
      <c r="B513" s="1"/>
      <c r="C513" s="1"/>
      <c r="D513" s="1"/>
      <c r="E513" s="1"/>
      <c r="F513" s="1"/>
      <c r="G513" s="1"/>
      <c r="H513" s="1"/>
    </row>
    <row r="514" spans="2:8">
      <c r="B514" s="1"/>
      <c r="C514" s="1"/>
      <c r="D514" s="1"/>
      <c r="E514" s="1"/>
      <c r="F514" s="1"/>
      <c r="G514" s="1"/>
      <c r="H514" s="1"/>
    </row>
    <row r="515" spans="2:8">
      <c r="B515" s="1"/>
      <c r="C515" s="1"/>
      <c r="D515" s="1"/>
      <c r="E515" s="1"/>
      <c r="F515" s="1"/>
      <c r="G515" s="1"/>
      <c r="H515" s="1"/>
    </row>
    <row r="516" spans="2:8">
      <c r="B516" s="1"/>
      <c r="C516" s="1"/>
      <c r="D516" s="1"/>
      <c r="E516" s="1"/>
      <c r="F516" s="1"/>
      <c r="G516" s="1"/>
      <c r="H516" s="1"/>
    </row>
    <row r="517" spans="2:8">
      <c r="B517" s="1"/>
      <c r="C517" s="1"/>
      <c r="D517" s="1"/>
      <c r="E517" s="1"/>
      <c r="F517" s="1"/>
      <c r="G517" s="1"/>
      <c r="H517" s="1"/>
    </row>
    <row r="518" spans="2:8">
      <c r="B518" s="1"/>
      <c r="C518" s="1"/>
      <c r="D518" s="1"/>
      <c r="E518" s="1"/>
      <c r="F518" s="1"/>
      <c r="G518" s="1"/>
      <c r="H518" s="1"/>
    </row>
    <row r="519" spans="2:8">
      <c r="B519" s="1"/>
      <c r="C519" s="1"/>
      <c r="D519" s="1"/>
      <c r="E519" s="1"/>
      <c r="F519" s="1"/>
      <c r="G519" s="1"/>
      <c r="H519" s="1"/>
    </row>
    <row r="520" spans="2:8">
      <c r="B520" s="1"/>
      <c r="C520" s="1"/>
      <c r="D520" s="1"/>
      <c r="E520" s="1"/>
      <c r="F520" s="1"/>
      <c r="G520" s="1"/>
      <c r="H520" s="1"/>
    </row>
    <row r="521" spans="2:8">
      <c r="B521" s="1"/>
      <c r="C521" s="1"/>
      <c r="D521" s="1"/>
      <c r="E521" s="1"/>
      <c r="F521" s="1"/>
      <c r="G521" s="1"/>
      <c r="H521" s="1"/>
    </row>
    <row r="522" spans="2:8">
      <c r="B522" s="1"/>
      <c r="C522" s="1"/>
      <c r="D522" s="1"/>
      <c r="E522" s="1"/>
      <c r="F522" s="1"/>
      <c r="G522" s="1"/>
      <c r="H522" s="1"/>
    </row>
    <row r="523" spans="2:8">
      <c r="B523" s="1"/>
      <c r="C523" s="1"/>
      <c r="D523" s="1"/>
      <c r="E523" s="1"/>
      <c r="F523" s="1"/>
      <c r="G523" s="1"/>
      <c r="H523" s="1"/>
    </row>
    <row r="524" spans="2:8">
      <c r="B524" s="1"/>
      <c r="C524" s="1"/>
      <c r="D524" s="1"/>
      <c r="E524" s="1"/>
      <c r="F524" s="1"/>
      <c r="G524" s="1"/>
      <c r="H524" s="1"/>
    </row>
    <row r="525" spans="2:8">
      <c r="B525" s="1"/>
      <c r="C525" s="1"/>
      <c r="D525" s="1"/>
      <c r="E525" s="1"/>
      <c r="F525" s="1"/>
      <c r="G525" s="1"/>
      <c r="H525" s="1"/>
    </row>
    <row r="526" spans="2:8">
      <c r="B526" s="1"/>
      <c r="C526" s="1"/>
      <c r="D526" s="1"/>
      <c r="E526" s="1"/>
      <c r="F526" s="1"/>
      <c r="G526" s="1"/>
      <c r="H526" s="1"/>
    </row>
    <row r="527" spans="2:8">
      <c r="B527" s="1"/>
      <c r="C527" s="1"/>
      <c r="D527" s="1"/>
      <c r="E527" s="1"/>
      <c r="F527" s="1"/>
      <c r="G527" s="1"/>
      <c r="H527" s="1"/>
    </row>
    <row r="528" spans="2:8">
      <c r="B528" s="1"/>
      <c r="C528" s="1"/>
      <c r="D528" s="1"/>
      <c r="E528" s="1"/>
      <c r="F528" s="1"/>
      <c r="G528" s="1"/>
      <c r="H528" s="1"/>
    </row>
    <row r="529" spans="2:8">
      <c r="B529" s="1"/>
      <c r="C529" s="1"/>
      <c r="D529" s="1"/>
      <c r="E529" s="1"/>
      <c r="F529" s="1"/>
      <c r="G529" s="1"/>
      <c r="H529" s="1"/>
    </row>
    <row r="530" spans="2:8">
      <c r="B530" s="1"/>
      <c r="C530" s="1"/>
      <c r="D530" s="1"/>
      <c r="E530" s="1"/>
      <c r="F530" s="1"/>
      <c r="G530" s="1"/>
      <c r="H530" s="1"/>
    </row>
    <row r="531" spans="2:8">
      <c r="B531" s="1"/>
      <c r="C531" s="1"/>
      <c r="D531" s="1"/>
      <c r="E531" s="1"/>
      <c r="F531" s="1"/>
      <c r="G531" s="1"/>
      <c r="H531" s="1"/>
    </row>
    <row r="532" spans="2:8">
      <c r="B532" s="1"/>
      <c r="C532" s="1"/>
      <c r="D532" s="1"/>
      <c r="E532" s="1"/>
      <c r="F532" s="1"/>
      <c r="G532" s="1"/>
      <c r="H532" s="1"/>
    </row>
    <row r="533" spans="2:8">
      <c r="B533" s="1"/>
      <c r="C533" s="1"/>
      <c r="D533" s="1"/>
      <c r="E533" s="1"/>
      <c r="F533" s="1"/>
      <c r="G533" s="1"/>
      <c r="H533" s="1"/>
    </row>
    <row r="534" spans="2:8">
      <c r="B534" s="1"/>
      <c r="C534" s="1"/>
      <c r="D534" s="1"/>
      <c r="E534" s="1"/>
      <c r="F534" s="1"/>
      <c r="G534" s="1"/>
      <c r="H534" s="1"/>
    </row>
    <row r="535" spans="2:8">
      <c r="B535" s="1"/>
      <c r="C535" s="1"/>
      <c r="D535" s="1"/>
      <c r="E535" s="1"/>
      <c r="F535" s="1"/>
      <c r="G535" s="1"/>
      <c r="H535" s="1"/>
    </row>
    <row r="536" spans="2:8">
      <c r="B536" s="1"/>
      <c r="C536" s="1"/>
      <c r="D536" s="1"/>
      <c r="E536" s="1"/>
      <c r="F536" s="1"/>
      <c r="G536" s="1"/>
      <c r="H536" s="1"/>
    </row>
    <row r="537" spans="2:8">
      <c r="B537" s="1"/>
      <c r="C537" s="1"/>
      <c r="D537" s="1"/>
      <c r="E537" s="1"/>
      <c r="F537" s="1"/>
      <c r="G537" s="1"/>
      <c r="H537" s="1"/>
    </row>
    <row r="538" spans="2:8">
      <c r="B538" s="1"/>
      <c r="C538" s="1"/>
      <c r="D538" s="1"/>
      <c r="E538" s="1"/>
      <c r="F538" s="1"/>
      <c r="G538" s="1"/>
      <c r="H538" s="1"/>
    </row>
    <row r="539" spans="2:8">
      <c r="B539" s="1"/>
      <c r="C539" s="1"/>
      <c r="D539" s="1"/>
      <c r="E539" s="1"/>
      <c r="F539" s="1"/>
      <c r="G539" s="1"/>
      <c r="H539" s="1"/>
    </row>
    <row r="540" spans="2:8">
      <c r="B540" s="1"/>
      <c r="C540" s="1"/>
      <c r="D540" s="1"/>
      <c r="E540" s="1"/>
      <c r="F540" s="1"/>
      <c r="G540" s="1"/>
      <c r="H540" s="1"/>
    </row>
    <row r="541" spans="2:8">
      <c r="B541" s="1"/>
      <c r="C541" s="1"/>
      <c r="D541" s="1"/>
      <c r="E541" s="1"/>
      <c r="F541" s="1"/>
      <c r="G541" s="1"/>
      <c r="H541" s="1"/>
    </row>
    <row r="542" spans="2:8">
      <c r="B542" s="1"/>
      <c r="C542" s="1"/>
      <c r="D542" s="1"/>
      <c r="E542" s="1"/>
      <c r="F542" s="1"/>
      <c r="G542" s="1"/>
      <c r="H542" s="1"/>
    </row>
    <row r="543" spans="2:8">
      <c r="B543" s="1"/>
      <c r="C543" s="1"/>
      <c r="D543" s="1"/>
      <c r="E543" s="1"/>
      <c r="F543" s="1"/>
      <c r="G543" s="1"/>
      <c r="H543" s="1"/>
    </row>
    <row r="544" spans="2:8">
      <c r="B544" s="1"/>
      <c r="C544" s="1"/>
      <c r="D544" s="1"/>
      <c r="E544" s="1"/>
      <c r="F544" s="1"/>
      <c r="G544" s="1"/>
      <c r="H544" s="1"/>
    </row>
    <row r="545" spans="2:8">
      <c r="B545" s="1"/>
      <c r="C545" s="1"/>
      <c r="D545" s="1"/>
      <c r="E545" s="1"/>
      <c r="F545" s="1"/>
      <c r="G545" s="1"/>
      <c r="H545" s="1"/>
    </row>
    <row r="546" spans="2:8">
      <c r="B546" s="1"/>
      <c r="C546" s="1"/>
      <c r="D546" s="1"/>
      <c r="E546" s="1"/>
      <c r="F546" s="1"/>
      <c r="G546" s="1"/>
      <c r="H546" s="1"/>
    </row>
    <row r="547" spans="2:8">
      <c r="B547" s="1"/>
      <c r="C547" s="1"/>
      <c r="D547" s="1"/>
      <c r="E547" s="1"/>
      <c r="F547" s="1"/>
      <c r="G547" s="1"/>
      <c r="H547" s="1"/>
    </row>
    <row r="548" spans="2:8">
      <c r="B548" s="1"/>
      <c r="C548" s="1"/>
      <c r="D548" s="1"/>
      <c r="E548" s="1"/>
      <c r="F548" s="1"/>
      <c r="G548" s="1"/>
      <c r="H548" s="1"/>
    </row>
    <row r="549" spans="2:8">
      <c r="B549" s="1"/>
      <c r="C549" s="1"/>
      <c r="D549" s="1"/>
      <c r="E549" s="1"/>
      <c r="F549" s="1"/>
      <c r="G549" s="1"/>
      <c r="H549" s="1"/>
    </row>
    <row r="550" spans="2:8">
      <c r="B550" s="1"/>
      <c r="C550" s="1"/>
      <c r="D550" s="1"/>
      <c r="E550" s="1"/>
      <c r="F550" s="1"/>
      <c r="G550" s="1"/>
      <c r="H550" s="1"/>
    </row>
    <row r="551" spans="2:8">
      <c r="B551" s="1"/>
      <c r="C551" s="1"/>
      <c r="D551" s="1"/>
      <c r="E551" s="1"/>
      <c r="F551" s="1"/>
      <c r="G551" s="1"/>
      <c r="H551" s="1"/>
    </row>
    <row r="552" spans="2:8">
      <c r="B552" s="1"/>
      <c r="C552" s="1"/>
      <c r="D552" s="1"/>
      <c r="E552" s="1"/>
      <c r="F552" s="1"/>
      <c r="G552" s="1"/>
      <c r="H552" s="1"/>
    </row>
    <row r="553" spans="2:8">
      <c r="B553" s="1"/>
      <c r="C553" s="1"/>
      <c r="D553" s="1"/>
      <c r="E553" s="1"/>
      <c r="F553" s="1"/>
      <c r="G553" s="1"/>
      <c r="H553" s="1"/>
    </row>
    <row r="554" spans="2:8">
      <c r="B554" s="1"/>
      <c r="C554" s="1"/>
      <c r="D554" s="1"/>
      <c r="E554" s="1"/>
      <c r="F554" s="1"/>
      <c r="G554" s="1"/>
      <c r="H554" s="1"/>
    </row>
    <row r="555" spans="2:8">
      <c r="B555" s="1"/>
      <c r="C555" s="1"/>
      <c r="D555" s="1"/>
      <c r="E555" s="1"/>
      <c r="F555" s="1"/>
      <c r="G555" s="1"/>
      <c r="H555" s="1"/>
    </row>
    <row r="556" spans="2:8">
      <c r="B556" s="1"/>
      <c r="C556" s="1"/>
      <c r="D556" s="1"/>
      <c r="E556" s="1"/>
      <c r="F556" s="1"/>
      <c r="G556" s="1"/>
      <c r="H556" s="1"/>
    </row>
    <row r="557" spans="2:8">
      <c r="B557" s="1"/>
      <c r="C557" s="1"/>
      <c r="D557" s="1"/>
      <c r="E557" s="1"/>
      <c r="F557" s="1"/>
      <c r="G557" s="1"/>
      <c r="H557" s="1"/>
    </row>
    <row r="558" spans="2:8">
      <c r="B558" s="1"/>
      <c r="C558" s="1"/>
      <c r="D558" s="1"/>
      <c r="E558" s="1"/>
      <c r="F558" s="1"/>
      <c r="G558" s="1"/>
      <c r="H558" s="1"/>
    </row>
    <row r="559" spans="2:8">
      <c r="B559" s="1"/>
      <c r="C559" s="1"/>
      <c r="D559" s="1"/>
      <c r="E559" s="1"/>
      <c r="F559" s="1"/>
      <c r="G559" s="1"/>
      <c r="H559" s="1"/>
    </row>
    <row r="560" spans="2:8">
      <c r="B560" s="1"/>
      <c r="C560" s="1"/>
      <c r="D560" s="1"/>
      <c r="E560" s="1"/>
      <c r="F560" s="1"/>
      <c r="G560" s="1"/>
      <c r="H560" s="1"/>
    </row>
    <row r="561" spans="2:8">
      <c r="B561" s="1"/>
      <c r="C561" s="1"/>
      <c r="D561" s="1"/>
      <c r="E561" s="1"/>
      <c r="F561" s="1"/>
      <c r="G561" s="1"/>
      <c r="H561" s="1"/>
    </row>
    <row r="562" spans="2:8">
      <c r="B562" s="1"/>
      <c r="C562" s="1"/>
      <c r="D562" s="1"/>
      <c r="E562" s="1"/>
      <c r="F562" s="1"/>
      <c r="G562" s="1"/>
      <c r="H562" s="1"/>
    </row>
    <row r="563" spans="2:8">
      <c r="B563" s="1"/>
      <c r="C563" s="1"/>
      <c r="D563" s="1"/>
      <c r="E563" s="1"/>
      <c r="F563" s="1"/>
      <c r="G563" s="1"/>
      <c r="H563" s="1"/>
    </row>
    <row r="564" spans="2:8">
      <c r="B564" s="1"/>
      <c r="C564" s="1"/>
      <c r="D564" s="1"/>
      <c r="E564" s="1"/>
      <c r="F564" s="1"/>
      <c r="G564" s="1"/>
      <c r="H564" s="1"/>
    </row>
    <row r="565" spans="2:8">
      <c r="B565" s="1"/>
      <c r="C565" s="1"/>
      <c r="D565" s="1"/>
      <c r="E565" s="1"/>
      <c r="F565" s="1"/>
      <c r="G565" s="1"/>
      <c r="H565" s="1"/>
    </row>
    <row r="566" spans="2:8">
      <c r="B566" s="1"/>
      <c r="C566" s="1"/>
      <c r="D566" s="1"/>
      <c r="E566" s="1"/>
      <c r="F566" s="1"/>
      <c r="G566" s="1"/>
      <c r="H566" s="1"/>
    </row>
    <row r="567" spans="2:8">
      <c r="B567" s="1"/>
      <c r="C567" s="1"/>
      <c r="D567" s="1"/>
      <c r="E567" s="1"/>
      <c r="F567" s="1"/>
      <c r="G567" s="1"/>
      <c r="H567" s="1"/>
    </row>
    <row r="568" spans="2:8">
      <c r="B568" s="1"/>
      <c r="C568" s="1"/>
      <c r="D568" s="1"/>
      <c r="E568" s="1"/>
      <c r="F568" s="1"/>
      <c r="G568" s="1"/>
      <c r="H568" s="1"/>
    </row>
    <row r="569" spans="2:8">
      <c r="B569" s="1"/>
      <c r="C569" s="1"/>
      <c r="D569" s="1"/>
      <c r="E569" s="1"/>
      <c r="F569" s="1"/>
      <c r="G569" s="1"/>
      <c r="H569" s="1"/>
    </row>
    <row r="570" spans="2:8">
      <c r="B570" s="1"/>
      <c r="C570" s="1"/>
      <c r="D570" s="1"/>
      <c r="E570" s="1"/>
      <c r="F570" s="1"/>
      <c r="G570" s="1"/>
      <c r="H570" s="1"/>
    </row>
    <row r="571" spans="2:8">
      <c r="B571" s="1"/>
      <c r="C571" s="1"/>
      <c r="D571" s="1"/>
      <c r="E571" s="1"/>
      <c r="F571" s="1"/>
      <c r="G571" s="1"/>
      <c r="H571" s="1"/>
    </row>
    <row r="572" spans="2:8">
      <c r="B572" s="1"/>
      <c r="C572" s="1"/>
      <c r="D572" s="1"/>
      <c r="E572" s="1"/>
      <c r="F572" s="1"/>
      <c r="G572" s="1"/>
      <c r="H572" s="1"/>
    </row>
    <row r="573" spans="2:8">
      <c r="B573" s="1"/>
      <c r="C573" s="1"/>
      <c r="D573" s="1"/>
      <c r="E573" s="1"/>
      <c r="F573" s="1"/>
      <c r="G573" s="1"/>
      <c r="H573" s="1"/>
    </row>
    <row r="574" spans="2:8">
      <c r="B574" s="1"/>
      <c r="C574" s="1"/>
      <c r="D574" s="1"/>
      <c r="E574" s="1"/>
      <c r="F574" s="1"/>
      <c r="G574" s="1"/>
      <c r="H574" s="1"/>
    </row>
    <row r="575" spans="2:8">
      <c r="B575" s="1"/>
      <c r="C575" s="1"/>
      <c r="D575" s="1"/>
      <c r="E575" s="1"/>
      <c r="F575" s="1"/>
      <c r="G575" s="1"/>
      <c r="H575" s="1"/>
    </row>
    <row r="576" spans="2:8">
      <c r="B576" s="1"/>
      <c r="C576" s="1"/>
      <c r="D576" s="1"/>
      <c r="E576" s="1"/>
      <c r="F576" s="1"/>
      <c r="G576" s="1"/>
      <c r="H576" s="1"/>
    </row>
    <row r="577" spans="2:8">
      <c r="B577" s="1"/>
      <c r="C577" s="1"/>
      <c r="D577" s="1"/>
      <c r="E577" s="1"/>
      <c r="F577" s="1"/>
      <c r="G577" s="1"/>
      <c r="H577" s="1"/>
    </row>
    <row r="578" spans="2:8">
      <c r="B578" s="1"/>
      <c r="C578" s="1"/>
      <c r="D578" s="1"/>
      <c r="E578" s="1"/>
      <c r="F578" s="1"/>
      <c r="G578" s="1"/>
      <c r="H578" s="1"/>
    </row>
    <row r="579" spans="2:8">
      <c r="B579" s="1"/>
      <c r="C579" s="1"/>
      <c r="D579" s="1"/>
      <c r="E579" s="1"/>
      <c r="F579" s="1"/>
      <c r="G579" s="1"/>
      <c r="H579" s="1"/>
    </row>
    <row r="580" spans="2:8">
      <c r="B580" s="1"/>
      <c r="C580" s="1"/>
      <c r="D580" s="1"/>
      <c r="E580" s="1"/>
      <c r="F580" s="1"/>
      <c r="G580" s="1"/>
      <c r="H580" s="1"/>
    </row>
    <row r="581" spans="2:8">
      <c r="B581" s="1"/>
      <c r="C581" s="1"/>
      <c r="D581" s="1"/>
      <c r="E581" s="1"/>
      <c r="F581" s="1"/>
      <c r="G581" s="1"/>
      <c r="H581" s="1"/>
    </row>
    <row r="582" spans="2:8">
      <c r="B582" s="1"/>
      <c r="C582" s="1"/>
      <c r="D582" s="1"/>
      <c r="E582" s="1"/>
      <c r="F582" s="1"/>
      <c r="G582" s="1"/>
      <c r="H582" s="1"/>
    </row>
    <row r="583" spans="2:8">
      <c r="B583" s="1"/>
      <c r="C583" s="1"/>
      <c r="D583" s="1"/>
      <c r="E583" s="1"/>
      <c r="F583" s="1"/>
      <c r="G583" s="1"/>
      <c r="H583" s="1"/>
    </row>
    <row r="584" spans="2:8">
      <c r="B584" s="1"/>
      <c r="C584" s="1"/>
      <c r="D584" s="1"/>
      <c r="E584" s="1"/>
      <c r="F584" s="1"/>
      <c r="G584" s="1"/>
      <c r="H584" s="1"/>
    </row>
    <row r="585" spans="2:8">
      <c r="B585" s="1"/>
      <c r="C585" s="1"/>
      <c r="D585" s="1"/>
      <c r="E585" s="1"/>
      <c r="F585" s="1"/>
      <c r="G585" s="1"/>
      <c r="H585" s="1"/>
    </row>
    <row r="586" spans="2:8">
      <c r="B586" s="1"/>
      <c r="C586" s="1"/>
      <c r="D586" s="1"/>
      <c r="E586" s="1"/>
      <c r="F586" s="1"/>
      <c r="G586" s="1"/>
      <c r="H586" s="1"/>
    </row>
    <row r="587" spans="2:8">
      <c r="B587" s="1"/>
      <c r="C587" s="1"/>
      <c r="D587" s="1"/>
      <c r="E587" s="1"/>
      <c r="F587" s="1"/>
      <c r="G587" s="1"/>
      <c r="H587" s="1"/>
    </row>
    <row r="588" spans="2:8">
      <c r="B588" s="1"/>
      <c r="C588" s="1"/>
      <c r="D588" s="1"/>
      <c r="E588" s="1"/>
      <c r="F588" s="1"/>
      <c r="G588" s="1"/>
      <c r="H588" s="1"/>
    </row>
    <row r="589" spans="2:8">
      <c r="B589" s="1"/>
      <c r="C589" s="1"/>
      <c r="D589" s="1"/>
      <c r="E589" s="1"/>
      <c r="F589" s="1"/>
      <c r="G589" s="1"/>
      <c r="H589" s="1"/>
    </row>
    <row r="590" spans="2:8">
      <c r="B590" s="1"/>
      <c r="C590" s="1"/>
      <c r="D590" s="1"/>
      <c r="E590" s="1"/>
      <c r="F590" s="1"/>
      <c r="G590" s="1"/>
      <c r="H590" s="1"/>
    </row>
    <row r="591" spans="2:8">
      <c r="B591" s="1"/>
      <c r="C591" s="1"/>
      <c r="D591" s="1"/>
      <c r="E591" s="1"/>
      <c r="F591" s="1"/>
      <c r="G591" s="1"/>
      <c r="H591" s="1"/>
    </row>
    <row r="592" spans="2:8">
      <c r="B592" s="1"/>
      <c r="C592" s="1"/>
      <c r="D592" s="1"/>
      <c r="E592" s="1"/>
      <c r="F592" s="1"/>
      <c r="G592" s="1"/>
      <c r="H592" s="1"/>
    </row>
    <row r="593" spans="2:8">
      <c r="B593" s="1"/>
      <c r="C593" s="1"/>
      <c r="D593" s="1"/>
      <c r="E593" s="1"/>
      <c r="F593" s="1"/>
      <c r="G593" s="1"/>
      <c r="H593" s="1"/>
    </row>
    <row r="594" spans="2:8">
      <c r="B594" s="1"/>
      <c r="C594" s="1"/>
      <c r="D594" s="1"/>
      <c r="E594" s="1"/>
      <c r="F594" s="1"/>
      <c r="G594" s="1"/>
      <c r="H594" s="1"/>
    </row>
    <row r="595" spans="2:8">
      <c r="B595" s="1"/>
      <c r="C595" s="1"/>
      <c r="D595" s="1"/>
      <c r="E595" s="1"/>
      <c r="F595" s="1"/>
      <c r="G595" s="1"/>
      <c r="H595" s="1"/>
    </row>
    <row r="596" spans="2:8">
      <c r="B596" s="1"/>
      <c r="C596" s="1"/>
      <c r="D596" s="1"/>
      <c r="E596" s="1"/>
      <c r="F596" s="1"/>
      <c r="G596" s="1"/>
      <c r="H596" s="1"/>
    </row>
    <row r="597" spans="2:8">
      <c r="B597" s="1"/>
      <c r="C597" s="1"/>
      <c r="D597" s="1"/>
      <c r="E597" s="1"/>
      <c r="F597" s="1"/>
      <c r="G597" s="1"/>
      <c r="H597" s="1"/>
    </row>
    <row r="598" spans="2:8">
      <c r="B598" s="1"/>
      <c r="C598" s="1"/>
      <c r="D598" s="1"/>
      <c r="E598" s="1"/>
      <c r="F598" s="1"/>
      <c r="G598" s="1"/>
      <c r="H598" s="1"/>
    </row>
    <row r="599" spans="2:8">
      <c r="B599" s="1"/>
      <c r="C599" s="1"/>
      <c r="D599" s="1"/>
      <c r="E599" s="1"/>
      <c r="F599" s="1"/>
      <c r="G599" s="1"/>
      <c r="H599" s="1"/>
    </row>
    <row r="600" spans="2:8">
      <c r="B600" s="1"/>
      <c r="C600" s="1"/>
      <c r="D600" s="1"/>
      <c r="E600" s="1"/>
      <c r="F600" s="1"/>
      <c r="G600" s="1"/>
      <c r="H600" s="1"/>
    </row>
    <row r="601" spans="2:8">
      <c r="B601" s="1"/>
      <c r="C601" s="1"/>
      <c r="D601" s="1"/>
      <c r="E601" s="1"/>
      <c r="F601" s="1"/>
      <c r="G601" s="1"/>
      <c r="H601" s="1"/>
    </row>
    <row r="602" spans="2:8">
      <c r="B602" s="1"/>
      <c r="C602" s="1"/>
      <c r="D602" s="1"/>
      <c r="E602" s="1"/>
      <c r="F602" s="1"/>
      <c r="G602" s="1"/>
      <c r="H602" s="1"/>
    </row>
    <row r="603" spans="2:8">
      <c r="B603" s="1"/>
      <c r="C603" s="1"/>
      <c r="D603" s="1"/>
      <c r="E603" s="1"/>
      <c r="F603" s="1"/>
      <c r="G603" s="1"/>
      <c r="H603" s="1"/>
    </row>
    <row r="604" spans="2:8">
      <c r="B604" s="1"/>
      <c r="C604" s="1"/>
      <c r="D604" s="1"/>
      <c r="E604" s="1"/>
      <c r="F604" s="1"/>
      <c r="G604" s="1"/>
      <c r="H604" s="1"/>
    </row>
    <row r="605" spans="2:8">
      <c r="B605" s="1"/>
      <c r="C605" s="1"/>
      <c r="D605" s="1"/>
      <c r="E605" s="1"/>
      <c r="F605" s="1"/>
      <c r="G605" s="1"/>
      <c r="H605" s="1"/>
    </row>
    <row r="606" spans="2:8">
      <c r="B606" s="1"/>
      <c r="C606" s="1"/>
      <c r="D606" s="1"/>
      <c r="E606" s="1"/>
      <c r="F606" s="1"/>
      <c r="G606" s="1"/>
      <c r="H606" s="1"/>
    </row>
    <row r="607" spans="2:8">
      <c r="B607" s="1"/>
      <c r="C607" s="1"/>
      <c r="D607" s="1"/>
      <c r="E607" s="1"/>
      <c r="F607" s="1"/>
      <c r="G607" s="1"/>
      <c r="H607" s="1"/>
    </row>
    <row r="608" spans="2:8">
      <c r="B608" s="1"/>
      <c r="C608" s="1"/>
      <c r="D608" s="1"/>
      <c r="E608" s="1"/>
      <c r="F608" s="1"/>
      <c r="G608" s="1"/>
      <c r="H608" s="1"/>
    </row>
    <row r="609" spans="2:8">
      <c r="B609" s="1"/>
      <c r="C609" s="1"/>
      <c r="D609" s="1"/>
      <c r="E609" s="1"/>
      <c r="F609" s="1"/>
      <c r="G609" s="1"/>
      <c r="H609" s="1"/>
    </row>
    <row r="610" spans="2:8">
      <c r="B610" s="1"/>
      <c r="C610" s="1"/>
      <c r="D610" s="1"/>
      <c r="E610" s="1"/>
      <c r="F610" s="1"/>
      <c r="G610" s="1"/>
      <c r="H610" s="1"/>
    </row>
    <row r="611" spans="2:8">
      <c r="B611" s="1"/>
      <c r="C611" s="1"/>
      <c r="D611" s="1"/>
      <c r="E611" s="1"/>
      <c r="F611" s="1"/>
      <c r="G611" s="1"/>
      <c r="H611" s="1"/>
    </row>
    <row r="612" spans="2:8">
      <c r="B612" s="1"/>
      <c r="C612" s="1"/>
      <c r="D612" s="1"/>
      <c r="E612" s="1"/>
      <c r="F612" s="1"/>
      <c r="G612" s="1"/>
      <c r="H612" s="1"/>
    </row>
    <row r="613" spans="2:8">
      <c r="B613" s="1"/>
      <c r="C613" s="1"/>
      <c r="D613" s="1"/>
      <c r="E613" s="1"/>
      <c r="F613" s="1"/>
      <c r="G613" s="1"/>
      <c r="H613" s="1"/>
    </row>
    <row r="614" spans="2:8">
      <c r="B614" s="1"/>
      <c r="C614" s="1"/>
      <c r="D614" s="1"/>
      <c r="E614" s="1"/>
      <c r="F614" s="1"/>
      <c r="G614" s="1"/>
      <c r="H614" s="1"/>
    </row>
    <row r="615" spans="2:8">
      <c r="B615" s="1"/>
      <c r="C615" s="1"/>
      <c r="D615" s="1"/>
      <c r="E615" s="1"/>
      <c r="F615" s="1"/>
      <c r="G615" s="1"/>
      <c r="H615" s="1"/>
    </row>
    <row r="616" spans="2:8">
      <c r="B616" s="1"/>
      <c r="C616" s="1"/>
      <c r="D616" s="1"/>
      <c r="E616" s="1"/>
      <c r="F616" s="1"/>
      <c r="G616" s="1"/>
      <c r="H616" s="1"/>
    </row>
    <row r="617" spans="2:8">
      <c r="B617" s="1"/>
      <c r="C617" s="1"/>
      <c r="D617" s="1"/>
      <c r="E617" s="1"/>
      <c r="F617" s="1"/>
      <c r="G617" s="1"/>
      <c r="H617" s="1"/>
    </row>
    <row r="618" spans="2:8">
      <c r="B618" s="1"/>
      <c r="C618" s="1"/>
      <c r="D618" s="1"/>
      <c r="E618" s="1"/>
      <c r="F618" s="1"/>
      <c r="G618" s="1"/>
      <c r="H618" s="1"/>
    </row>
    <row r="619" spans="2:8">
      <c r="B619" s="1"/>
      <c r="C619" s="1"/>
      <c r="D619" s="1"/>
      <c r="E619" s="1"/>
      <c r="F619" s="1"/>
      <c r="G619" s="1"/>
      <c r="H619" s="1"/>
    </row>
    <row r="620" spans="2:8">
      <c r="B620" s="1"/>
      <c r="C620" s="1"/>
      <c r="D620" s="1"/>
      <c r="E620" s="1"/>
      <c r="F620" s="1"/>
      <c r="G620" s="1"/>
      <c r="H620" s="1"/>
    </row>
    <row r="621" spans="2:8">
      <c r="B621" s="1"/>
      <c r="C621" s="1"/>
      <c r="D621" s="1"/>
      <c r="E621" s="1"/>
      <c r="F621" s="1"/>
      <c r="G621" s="1"/>
      <c r="H621" s="1"/>
    </row>
    <row r="622" spans="2:8">
      <c r="B622" s="1"/>
      <c r="C622" s="1"/>
      <c r="D622" s="1"/>
      <c r="E622" s="1"/>
      <c r="F622" s="1"/>
      <c r="G622" s="1"/>
      <c r="H622" s="1"/>
    </row>
    <row r="623" spans="2:8">
      <c r="B623" s="1"/>
      <c r="C623" s="1"/>
      <c r="D623" s="1"/>
      <c r="E623" s="1"/>
      <c r="F623" s="1"/>
      <c r="G623" s="1"/>
      <c r="H623" s="1"/>
    </row>
    <row r="624" spans="2:8">
      <c r="B624" s="1"/>
      <c r="C624" s="1"/>
      <c r="D624" s="1"/>
      <c r="E624" s="1"/>
      <c r="F624" s="1"/>
      <c r="G624" s="1"/>
      <c r="H624" s="1"/>
    </row>
    <row r="625" spans="2:8">
      <c r="B625" s="1"/>
      <c r="C625" s="1"/>
      <c r="D625" s="1"/>
      <c r="E625" s="1"/>
      <c r="F625" s="1"/>
      <c r="G625" s="1"/>
      <c r="H625" s="1"/>
    </row>
    <row r="626" spans="2:8">
      <c r="B626" s="1"/>
      <c r="C626" s="1"/>
      <c r="D626" s="1"/>
      <c r="E626" s="1"/>
      <c r="F626" s="1"/>
      <c r="G626" s="1"/>
      <c r="H626" s="1"/>
    </row>
    <row r="627" spans="2:8">
      <c r="B627" s="1"/>
      <c r="C627" s="1"/>
      <c r="D627" s="1"/>
      <c r="E627" s="1"/>
      <c r="F627" s="1"/>
      <c r="G627" s="1"/>
      <c r="H627" s="1"/>
    </row>
    <row r="628" spans="2:8">
      <c r="B628" s="1"/>
      <c r="C628" s="1"/>
      <c r="D628" s="1"/>
      <c r="E628" s="1"/>
      <c r="F628" s="1"/>
      <c r="G628" s="1"/>
      <c r="H628" s="1"/>
    </row>
    <row r="629" spans="2:8">
      <c r="B629" s="1"/>
      <c r="C629" s="1"/>
      <c r="D629" s="1"/>
      <c r="E629" s="1"/>
      <c r="F629" s="1"/>
      <c r="G629" s="1"/>
      <c r="H629" s="1"/>
    </row>
    <row r="630" spans="2:8">
      <c r="B630" s="1"/>
      <c r="C630" s="1"/>
      <c r="D630" s="1"/>
      <c r="E630" s="1"/>
      <c r="F630" s="1"/>
      <c r="G630" s="1"/>
      <c r="H630" s="1"/>
    </row>
    <row r="631" spans="2:8">
      <c r="B631" s="1"/>
      <c r="C631" s="1"/>
      <c r="D631" s="1"/>
      <c r="E631" s="1"/>
      <c r="F631" s="1"/>
      <c r="G631" s="1"/>
      <c r="H631" s="1"/>
    </row>
    <row r="632" spans="2:8">
      <c r="B632" s="1"/>
      <c r="C632" s="1"/>
      <c r="D632" s="1"/>
      <c r="E632" s="1"/>
      <c r="F632" s="1"/>
      <c r="G632" s="1"/>
      <c r="H632" s="1"/>
    </row>
    <row r="633" spans="2:8">
      <c r="B633" s="1"/>
      <c r="C633" s="1"/>
      <c r="D633" s="1"/>
      <c r="E633" s="1"/>
      <c r="F633" s="1"/>
      <c r="G633" s="1"/>
      <c r="H633" s="1"/>
    </row>
    <row r="634" spans="2:8">
      <c r="B634" s="1"/>
      <c r="C634" s="1"/>
      <c r="D634" s="1"/>
      <c r="E634" s="1"/>
      <c r="F634" s="1"/>
      <c r="G634" s="1"/>
      <c r="H634" s="1"/>
    </row>
    <row r="635" spans="2:8">
      <c r="B635" s="1"/>
      <c r="C635" s="1"/>
      <c r="D635" s="1"/>
      <c r="E635" s="1"/>
      <c r="F635" s="1"/>
      <c r="G635" s="1"/>
      <c r="H635" s="1"/>
    </row>
    <row r="636" spans="2:8">
      <c r="B636" s="1"/>
      <c r="C636" s="1"/>
      <c r="D636" s="1"/>
      <c r="E636" s="1"/>
      <c r="F636" s="1"/>
      <c r="G636" s="1"/>
      <c r="H636" s="1"/>
    </row>
    <row r="637" spans="2:8">
      <c r="B637" s="1"/>
      <c r="C637" s="1"/>
      <c r="D637" s="1"/>
      <c r="E637" s="1"/>
      <c r="F637" s="1"/>
      <c r="G637" s="1"/>
      <c r="H637" s="1"/>
    </row>
    <row r="638" spans="2:8">
      <c r="B638" s="1"/>
      <c r="C638" s="1"/>
      <c r="D638" s="1"/>
      <c r="E638" s="1"/>
      <c r="F638" s="1"/>
      <c r="G638" s="1"/>
      <c r="H638" s="1"/>
    </row>
    <row r="639" spans="2:8">
      <c r="B639" s="1"/>
      <c r="C639" s="1"/>
      <c r="D639" s="1"/>
      <c r="E639" s="1"/>
      <c r="F639" s="1"/>
      <c r="G639" s="1"/>
      <c r="H639" s="1"/>
    </row>
    <row r="640" spans="2:8">
      <c r="B640" s="1"/>
      <c r="C640" s="1"/>
      <c r="D640" s="1"/>
      <c r="E640" s="1"/>
      <c r="F640" s="1"/>
      <c r="G640" s="1"/>
      <c r="H640" s="1"/>
    </row>
    <row r="641" spans="2:8">
      <c r="B641" s="1"/>
      <c r="C641" s="1"/>
      <c r="D641" s="1"/>
      <c r="E641" s="1"/>
      <c r="F641" s="1"/>
      <c r="G641" s="1"/>
      <c r="H641" s="1"/>
    </row>
    <row r="642" spans="2:8">
      <c r="B642" s="1"/>
      <c r="C642" s="1"/>
      <c r="D642" s="1"/>
      <c r="E642" s="1"/>
      <c r="F642" s="1"/>
      <c r="G642" s="1"/>
      <c r="H642" s="1"/>
    </row>
    <row r="643" spans="2:8">
      <c r="B643" s="1"/>
      <c r="C643" s="1"/>
      <c r="D643" s="1"/>
      <c r="E643" s="1"/>
      <c r="F643" s="1"/>
      <c r="G643" s="1"/>
      <c r="H643" s="1"/>
    </row>
    <row r="644" spans="2:8">
      <c r="B644" s="1"/>
      <c r="C644" s="1"/>
      <c r="D644" s="1"/>
      <c r="E644" s="1"/>
      <c r="F644" s="1"/>
      <c r="G644" s="1"/>
      <c r="H644" s="1"/>
    </row>
    <row r="645" spans="2:8">
      <c r="B645" s="1"/>
      <c r="C645" s="1"/>
      <c r="D645" s="1"/>
      <c r="E645" s="1"/>
      <c r="F645" s="1"/>
      <c r="G645" s="1"/>
      <c r="H645" s="1"/>
    </row>
    <row r="646" spans="2:8">
      <c r="B646" s="1"/>
      <c r="C646" s="1"/>
      <c r="D646" s="1"/>
      <c r="E646" s="1"/>
      <c r="F646" s="1"/>
      <c r="G646" s="1"/>
      <c r="H646" s="1"/>
    </row>
    <row r="647" spans="2:8">
      <c r="B647" s="1"/>
      <c r="C647" s="1"/>
      <c r="D647" s="1"/>
      <c r="E647" s="1"/>
      <c r="F647" s="1"/>
      <c r="G647" s="1"/>
      <c r="H647" s="1"/>
    </row>
    <row r="648" spans="2:8">
      <c r="B648" s="1"/>
      <c r="C648" s="1"/>
      <c r="D648" s="1"/>
      <c r="E648" s="1"/>
      <c r="F648" s="1"/>
      <c r="G648" s="1"/>
      <c r="H648" s="1"/>
    </row>
    <row r="649" spans="2:8">
      <c r="B649" s="1"/>
      <c r="C649" s="1"/>
      <c r="D649" s="1"/>
      <c r="E649" s="1"/>
      <c r="F649" s="1"/>
      <c r="G649" s="1"/>
      <c r="H649" s="1"/>
    </row>
    <row r="650" spans="2:8">
      <c r="B650" s="1"/>
      <c r="C650" s="1"/>
      <c r="D650" s="1"/>
      <c r="E650" s="1"/>
      <c r="F650" s="1"/>
      <c r="G650" s="1"/>
      <c r="H650" s="1"/>
    </row>
    <row r="651" spans="2:8">
      <c r="B651" s="1"/>
      <c r="C651" s="1"/>
      <c r="D651" s="1"/>
      <c r="E651" s="1"/>
      <c r="F651" s="1"/>
      <c r="G651" s="1"/>
      <c r="H651" s="1"/>
    </row>
    <row r="652" spans="2:8">
      <c r="B652" s="1"/>
      <c r="C652" s="1"/>
      <c r="D652" s="1"/>
      <c r="E652" s="1"/>
      <c r="F652" s="1"/>
      <c r="G652" s="1"/>
      <c r="H652" s="1"/>
    </row>
    <row r="653" spans="2:8">
      <c r="B653" s="1"/>
      <c r="C653" s="1"/>
      <c r="D653" s="1"/>
      <c r="E653" s="1"/>
      <c r="F653" s="1"/>
      <c r="G653" s="1"/>
      <c r="H653" s="1"/>
    </row>
    <row r="654" spans="2:8">
      <c r="B654" s="1"/>
      <c r="C654" s="1"/>
      <c r="D654" s="1"/>
      <c r="E654" s="1"/>
      <c r="F654" s="1"/>
      <c r="G654" s="1"/>
      <c r="H654" s="1"/>
    </row>
    <row r="655" spans="2:8">
      <c r="B655" s="1"/>
      <c r="C655" s="1"/>
      <c r="D655" s="1"/>
      <c r="E655" s="1"/>
      <c r="F655" s="1"/>
      <c r="G655" s="1"/>
      <c r="H655" s="1"/>
    </row>
    <row r="656" spans="2:8">
      <c r="B656" s="1"/>
      <c r="C656" s="1"/>
      <c r="D656" s="1"/>
      <c r="E656" s="1"/>
      <c r="F656" s="1"/>
      <c r="G656" s="1"/>
      <c r="H656" s="1"/>
    </row>
    <row r="657" spans="2:8">
      <c r="B657" s="1"/>
      <c r="C657" s="1"/>
      <c r="D657" s="1"/>
      <c r="E657" s="1"/>
      <c r="F657" s="1"/>
      <c r="G657" s="1"/>
      <c r="H657" s="1"/>
    </row>
    <row r="658" spans="2:8">
      <c r="B658" s="1"/>
      <c r="C658" s="1"/>
      <c r="D658" s="1"/>
      <c r="E658" s="1"/>
      <c r="F658" s="1"/>
      <c r="G658" s="1"/>
      <c r="H658" s="1"/>
    </row>
    <row r="659" spans="2:8">
      <c r="B659" s="1"/>
      <c r="C659" s="1"/>
      <c r="D659" s="1"/>
      <c r="E659" s="1"/>
      <c r="F659" s="1"/>
      <c r="G659" s="1"/>
      <c r="H659" s="1"/>
    </row>
    <row r="660" spans="2:8">
      <c r="B660" s="1"/>
      <c r="C660" s="1"/>
      <c r="D660" s="1"/>
      <c r="E660" s="1"/>
      <c r="F660" s="1"/>
      <c r="G660" s="1"/>
      <c r="H660" s="1"/>
    </row>
    <row r="661" spans="2:8">
      <c r="B661" s="1"/>
      <c r="C661" s="1"/>
      <c r="D661" s="1"/>
      <c r="E661" s="1"/>
      <c r="F661" s="1"/>
      <c r="G661" s="1"/>
      <c r="H661" s="1"/>
    </row>
    <row r="662" spans="2:8">
      <c r="B662" s="1"/>
      <c r="C662" s="1"/>
      <c r="D662" s="1"/>
      <c r="E662" s="1"/>
      <c r="F662" s="1"/>
      <c r="G662" s="1"/>
      <c r="H662" s="1"/>
    </row>
    <row r="663" spans="2:8">
      <c r="B663" s="1"/>
      <c r="C663" s="1"/>
      <c r="D663" s="1"/>
      <c r="E663" s="1"/>
      <c r="F663" s="1"/>
      <c r="G663" s="1"/>
      <c r="H663" s="1"/>
    </row>
    <row r="664" spans="2:8">
      <c r="B664" s="1"/>
      <c r="C664" s="1"/>
      <c r="D664" s="1"/>
      <c r="E664" s="1"/>
      <c r="F664" s="1"/>
      <c r="G664" s="1"/>
      <c r="H664" s="1"/>
    </row>
    <row r="665" spans="2:8">
      <c r="B665" s="1"/>
      <c r="C665" s="1"/>
      <c r="D665" s="1"/>
      <c r="E665" s="1"/>
      <c r="F665" s="1"/>
      <c r="G665" s="1"/>
      <c r="H665" s="1"/>
    </row>
    <row r="666" spans="2:8">
      <c r="B666" s="1"/>
      <c r="C666" s="1"/>
      <c r="D666" s="1"/>
      <c r="E666" s="1"/>
      <c r="F666" s="1"/>
      <c r="G666" s="1"/>
      <c r="H666" s="1"/>
    </row>
    <row r="667" spans="2:8">
      <c r="B667" s="1"/>
      <c r="C667" s="1"/>
      <c r="D667" s="1"/>
      <c r="E667" s="1"/>
      <c r="F667" s="1"/>
      <c r="G667" s="1"/>
      <c r="H667" s="1"/>
    </row>
    <row r="668" spans="2:8">
      <c r="B668" s="1"/>
      <c r="C668" s="1"/>
      <c r="D668" s="1"/>
      <c r="E668" s="1"/>
      <c r="F668" s="1"/>
      <c r="G668" s="1"/>
      <c r="H668" s="1"/>
    </row>
    <row r="669" spans="2:8">
      <c r="B669" s="1"/>
      <c r="C669" s="1"/>
      <c r="D669" s="1"/>
      <c r="E669" s="1"/>
      <c r="F669" s="1"/>
      <c r="G669" s="1"/>
      <c r="H669" s="1"/>
    </row>
    <row r="670" spans="2:8">
      <c r="B670" s="1"/>
      <c r="C670" s="1"/>
      <c r="D670" s="1"/>
      <c r="E670" s="1"/>
      <c r="F670" s="1"/>
      <c r="G670" s="1"/>
      <c r="H670" s="1"/>
    </row>
    <row r="671" spans="2:8">
      <c r="B671" s="1"/>
      <c r="C671" s="1"/>
      <c r="D671" s="1"/>
      <c r="E671" s="1"/>
      <c r="F671" s="1"/>
      <c r="G671" s="1"/>
      <c r="H671" s="1"/>
    </row>
    <row r="672" spans="2:8">
      <c r="B672" s="1"/>
      <c r="C672" s="1"/>
      <c r="D672" s="1"/>
      <c r="E672" s="1"/>
      <c r="F672" s="1"/>
      <c r="G672" s="1"/>
      <c r="H672" s="1"/>
    </row>
    <row r="673" spans="2:8">
      <c r="B673" s="1"/>
      <c r="C673" s="1"/>
      <c r="D673" s="1"/>
      <c r="E673" s="1"/>
      <c r="F673" s="1"/>
      <c r="G673" s="1"/>
      <c r="H673" s="1"/>
    </row>
    <row r="674" spans="2:8">
      <c r="B674" s="1"/>
      <c r="C674" s="1"/>
      <c r="D674" s="1"/>
      <c r="E674" s="1"/>
      <c r="F674" s="1"/>
      <c r="G674" s="1"/>
      <c r="H674" s="1"/>
    </row>
    <row r="675" spans="2:8">
      <c r="B675" s="1"/>
      <c r="C675" s="1"/>
      <c r="D675" s="1"/>
      <c r="E675" s="1"/>
      <c r="F675" s="1"/>
      <c r="G675" s="1"/>
      <c r="H675" s="1"/>
    </row>
    <row r="676" spans="2:8">
      <c r="B676" s="1"/>
      <c r="C676" s="1"/>
      <c r="D676" s="1"/>
      <c r="E676" s="1"/>
      <c r="F676" s="1"/>
      <c r="G676" s="1"/>
      <c r="H676" s="1"/>
    </row>
    <row r="677" spans="2:8">
      <c r="B677" s="1"/>
      <c r="C677" s="1"/>
      <c r="D677" s="1"/>
      <c r="E677" s="1"/>
      <c r="F677" s="1"/>
      <c r="G677" s="1"/>
      <c r="H677" s="1"/>
    </row>
    <row r="678" spans="2:8">
      <c r="B678" s="1"/>
      <c r="C678" s="1"/>
      <c r="D678" s="1"/>
      <c r="E678" s="1"/>
      <c r="F678" s="1"/>
      <c r="G678" s="1"/>
      <c r="H678" s="1"/>
    </row>
    <row r="679" spans="2:8">
      <c r="B679" s="1"/>
      <c r="C679" s="1"/>
      <c r="D679" s="1"/>
      <c r="E679" s="1"/>
      <c r="F679" s="1"/>
      <c r="G679" s="1"/>
      <c r="H679" s="1"/>
    </row>
    <row r="680" spans="2:8">
      <c r="B680" s="1"/>
      <c r="C680" s="1"/>
      <c r="D680" s="1"/>
      <c r="E680" s="1"/>
      <c r="F680" s="1"/>
      <c r="G680" s="1"/>
      <c r="H680" s="1"/>
    </row>
    <row r="681" spans="2:8">
      <c r="B681" s="1"/>
      <c r="C681" s="1"/>
      <c r="D681" s="1"/>
      <c r="E681" s="1"/>
      <c r="F681" s="1"/>
      <c r="G681" s="1"/>
      <c r="H681" s="1"/>
    </row>
    <row r="682" spans="2:8">
      <c r="B682" s="1"/>
      <c r="C682" s="1"/>
      <c r="D682" s="1"/>
      <c r="E682" s="1"/>
      <c r="F682" s="1"/>
      <c r="G682" s="1"/>
      <c r="H682" s="1"/>
    </row>
    <row r="683" spans="2:8">
      <c r="B683" s="1"/>
      <c r="C683" s="1"/>
      <c r="D683" s="1"/>
      <c r="E683" s="1"/>
      <c r="F683" s="1"/>
      <c r="G683" s="1"/>
      <c r="H683" s="1"/>
    </row>
    <row r="684" spans="2:8">
      <c r="B684" s="1"/>
      <c r="C684" s="1"/>
      <c r="D684" s="1"/>
      <c r="E684" s="1"/>
      <c r="F684" s="1"/>
      <c r="G684" s="1"/>
      <c r="H684" s="1"/>
    </row>
    <row r="685" spans="2:8">
      <c r="B685" s="1"/>
      <c r="C685" s="1"/>
      <c r="D685" s="1"/>
      <c r="E685" s="1"/>
      <c r="F685" s="1"/>
      <c r="G685" s="1"/>
      <c r="H685" s="1"/>
    </row>
    <row r="686" spans="2:8">
      <c r="B686" s="1"/>
      <c r="C686" s="1"/>
      <c r="D686" s="1"/>
      <c r="E686" s="1"/>
      <c r="F686" s="1"/>
      <c r="G686" s="1"/>
      <c r="H686" s="1"/>
    </row>
    <row r="687" spans="2:8">
      <c r="B687" s="1"/>
      <c r="C687" s="1"/>
      <c r="D687" s="1"/>
      <c r="E687" s="1"/>
      <c r="F687" s="1"/>
      <c r="G687" s="1"/>
      <c r="H687" s="1"/>
    </row>
    <row r="688" spans="2:8">
      <c r="B688" s="1"/>
      <c r="C688" s="1"/>
      <c r="D688" s="1"/>
      <c r="E688" s="1"/>
      <c r="F688" s="1"/>
      <c r="G688" s="1"/>
      <c r="H688" s="1"/>
    </row>
    <row r="689" spans="2:8">
      <c r="B689" s="1"/>
      <c r="C689" s="1"/>
      <c r="D689" s="1"/>
      <c r="E689" s="1"/>
      <c r="F689" s="1"/>
      <c r="G689" s="1"/>
      <c r="H689" s="1"/>
    </row>
    <row r="690" spans="2:8">
      <c r="B690" s="1"/>
      <c r="C690" s="1"/>
      <c r="D690" s="1"/>
      <c r="E690" s="1"/>
      <c r="F690" s="1"/>
      <c r="G690" s="1"/>
      <c r="H690" s="1"/>
    </row>
    <row r="691" spans="2:8">
      <c r="B691" s="1"/>
      <c r="C691" s="1"/>
      <c r="D691" s="1"/>
      <c r="E691" s="1"/>
      <c r="F691" s="1"/>
      <c r="G691" s="1"/>
      <c r="H691" s="1"/>
    </row>
    <row r="692" spans="2:8">
      <c r="B692" s="1"/>
      <c r="C692" s="1"/>
      <c r="D692" s="1"/>
      <c r="E692" s="1"/>
      <c r="F692" s="1"/>
      <c r="G692" s="1"/>
      <c r="H692" s="1"/>
    </row>
    <row r="693" spans="2:8">
      <c r="B693" s="1"/>
      <c r="C693" s="1"/>
      <c r="D693" s="1"/>
      <c r="E693" s="1"/>
      <c r="F693" s="1"/>
      <c r="G693" s="1"/>
      <c r="H693" s="1"/>
    </row>
    <row r="694" spans="2:8">
      <c r="B694" s="1"/>
      <c r="C694" s="1"/>
      <c r="D694" s="1"/>
      <c r="E694" s="1"/>
      <c r="F694" s="1"/>
      <c r="G694" s="1"/>
      <c r="H694" s="1"/>
    </row>
    <row r="695" spans="2:8">
      <c r="B695" s="1"/>
      <c r="C695" s="1"/>
      <c r="D695" s="1"/>
      <c r="E695" s="1"/>
      <c r="F695" s="1"/>
      <c r="G695" s="1"/>
      <c r="H695" s="1"/>
    </row>
    <row r="696" spans="2:8">
      <c r="B696" s="1"/>
      <c r="C696" s="1"/>
      <c r="D696" s="1"/>
      <c r="E696" s="1"/>
      <c r="F696" s="1"/>
      <c r="G696" s="1"/>
      <c r="H696" s="1"/>
    </row>
    <row r="697" spans="2:8">
      <c r="B697" s="1"/>
      <c r="C697" s="1"/>
      <c r="D697" s="1"/>
      <c r="E697" s="1"/>
      <c r="F697" s="1"/>
      <c r="G697" s="1"/>
      <c r="H697" s="1"/>
    </row>
    <row r="698" spans="2:8">
      <c r="B698" s="1"/>
      <c r="C698" s="1"/>
      <c r="D698" s="1"/>
      <c r="E698" s="1"/>
      <c r="F698" s="1"/>
      <c r="G698" s="1"/>
      <c r="H698" s="1"/>
    </row>
    <row r="699" spans="2:8">
      <c r="B699" s="1"/>
      <c r="C699" s="1"/>
      <c r="D699" s="1"/>
      <c r="E699" s="1"/>
      <c r="F699" s="1"/>
      <c r="G699" s="1"/>
      <c r="H699" s="1"/>
    </row>
    <row r="700" spans="2:8">
      <c r="B700" s="1"/>
      <c r="C700" s="1"/>
      <c r="D700" s="1"/>
      <c r="E700" s="1"/>
      <c r="F700" s="1"/>
      <c r="G700" s="1"/>
      <c r="H700" s="1"/>
    </row>
    <row r="701" spans="2:8">
      <c r="B701" s="1"/>
      <c r="C701" s="1"/>
      <c r="D701" s="1"/>
      <c r="E701" s="1"/>
      <c r="F701" s="1"/>
      <c r="G701" s="1"/>
      <c r="H701" s="1"/>
    </row>
    <row r="702" spans="2:8">
      <c r="B702" s="1"/>
      <c r="C702" s="1"/>
      <c r="D702" s="1"/>
      <c r="E702" s="1"/>
      <c r="F702" s="1"/>
      <c r="G702" s="1"/>
      <c r="H702" s="1"/>
    </row>
    <row r="703" spans="2:8">
      <c r="B703" s="1"/>
      <c r="C703" s="1"/>
      <c r="D703" s="1"/>
      <c r="E703" s="1"/>
      <c r="F703" s="1"/>
      <c r="G703" s="1"/>
      <c r="H703" s="1"/>
    </row>
    <row r="704" spans="2:8">
      <c r="B704" s="1"/>
      <c r="C704" s="1"/>
      <c r="D704" s="1"/>
      <c r="E704" s="1"/>
      <c r="F704" s="1"/>
      <c r="G704" s="1"/>
      <c r="H704" s="1"/>
    </row>
    <row r="705" spans="2:8">
      <c r="B705" s="1"/>
      <c r="C705" s="1"/>
      <c r="D705" s="1"/>
      <c r="E705" s="1"/>
      <c r="F705" s="1"/>
      <c r="G705" s="1"/>
      <c r="H705" s="1"/>
    </row>
    <row r="706" spans="2:8">
      <c r="B706" s="1"/>
      <c r="C706" s="1"/>
      <c r="D706" s="1"/>
      <c r="E706" s="1"/>
      <c r="F706" s="1"/>
      <c r="G706" s="1"/>
      <c r="H706" s="1"/>
    </row>
    <row r="707" spans="2:8">
      <c r="B707" s="1"/>
      <c r="C707" s="1"/>
      <c r="D707" s="1"/>
      <c r="E707" s="1"/>
      <c r="F707" s="1"/>
      <c r="G707" s="1"/>
      <c r="H707" s="1"/>
    </row>
    <row r="708" spans="2:8">
      <c r="B708" s="1"/>
      <c r="C708" s="1"/>
      <c r="D708" s="1"/>
      <c r="E708" s="1"/>
      <c r="F708" s="1"/>
      <c r="G708" s="1"/>
      <c r="H708" s="1"/>
    </row>
    <row r="709" spans="2:8">
      <c r="B709" s="1"/>
      <c r="C709" s="1"/>
      <c r="D709" s="1"/>
      <c r="E709" s="1"/>
      <c r="F709" s="1"/>
      <c r="G709" s="1"/>
      <c r="H709" s="1"/>
    </row>
    <row r="710" spans="2:8">
      <c r="B710" s="1"/>
      <c r="C710" s="1"/>
      <c r="D710" s="1"/>
      <c r="E710" s="1"/>
      <c r="F710" s="1"/>
      <c r="G710" s="1"/>
      <c r="H710" s="1"/>
    </row>
    <row r="711" spans="2:8">
      <c r="B711" s="1"/>
      <c r="C711" s="1"/>
      <c r="D711" s="1"/>
      <c r="E711" s="1"/>
      <c r="F711" s="1"/>
      <c r="G711" s="1"/>
      <c r="H711" s="1"/>
    </row>
    <row r="712" spans="2:8">
      <c r="B712" s="1"/>
      <c r="C712" s="1"/>
      <c r="D712" s="1"/>
      <c r="E712" s="1"/>
      <c r="F712" s="1"/>
      <c r="G712" s="1"/>
      <c r="H712" s="1"/>
    </row>
    <row r="713" spans="2:8">
      <c r="B713" s="1"/>
      <c r="C713" s="1"/>
      <c r="D713" s="1"/>
      <c r="E713" s="1"/>
      <c r="F713" s="1"/>
      <c r="G713" s="1"/>
      <c r="H713" s="1"/>
    </row>
    <row r="714" spans="2:8">
      <c r="B714" s="1"/>
      <c r="C714" s="1"/>
      <c r="D714" s="1"/>
      <c r="E714" s="1"/>
      <c r="F714" s="1"/>
      <c r="G714" s="1"/>
      <c r="H714" s="1"/>
    </row>
    <row r="715" spans="2:8">
      <c r="B715" s="1"/>
      <c r="C715" s="1"/>
      <c r="D715" s="1"/>
      <c r="E715" s="1"/>
      <c r="F715" s="1"/>
      <c r="G715" s="1"/>
      <c r="H715" s="1"/>
    </row>
    <row r="716" spans="2:8">
      <c r="B716" s="1"/>
      <c r="C716" s="1"/>
      <c r="D716" s="1"/>
      <c r="E716" s="1"/>
      <c r="F716" s="1"/>
      <c r="G716" s="1"/>
      <c r="H716" s="1"/>
    </row>
    <row r="717" spans="2:8">
      <c r="B717" s="1"/>
      <c r="C717" s="1"/>
      <c r="D717" s="1"/>
      <c r="E717" s="1"/>
      <c r="F717" s="1"/>
      <c r="G717" s="1"/>
      <c r="H717" s="1"/>
    </row>
    <row r="718" spans="2:8">
      <c r="B718" s="1"/>
      <c r="C718" s="1"/>
      <c r="D718" s="1"/>
      <c r="E718" s="1"/>
      <c r="F718" s="1"/>
      <c r="G718" s="1"/>
      <c r="H718" s="1"/>
    </row>
    <row r="719" spans="2:8">
      <c r="B719" s="1"/>
      <c r="C719" s="1"/>
      <c r="D719" s="1"/>
      <c r="E719" s="1"/>
      <c r="F719" s="1"/>
      <c r="G719" s="1"/>
      <c r="H719" s="1"/>
    </row>
    <row r="720" spans="2:8">
      <c r="B720" s="1"/>
      <c r="C720" s="1"/>
      <c r="D720" s="1"/>
      <c r="E720" s="1"/>
      <c r="F720" s="1"/>
      <c r="G720" s="1"/>
      <c r="H720" s="1"/>
    </row>
    <row r="721" spans="2:8">
      <c r="B721" s="1"/>
      <c r="C721" s="1"/>
      <c r="D721" s="1"/>
      <c r="E721" s="1"/>
      <c r="F721" s="1"/>
      <c r="G721" s="1"/>
      <c r="H721" s="1"/>
    </row>
    <row r="722" spans="2:8">
      <c r="B722" s="1"/>
      <c r="C722" s="1"/>
      <c r="D722" s="1"/>
      <c r="E722" s="1"/>
      <c r="F722" s="1"/>
      <c r="G722" s="1"/>
      <c r="H722" s="1"/>
    </row>
    <row r="723" spans="2:8">
      <c r="B723" s="1"/>
      <c r="C723" s="1"/>
      <c r="D723" s="1"/>
      <c r="E723" s="1"/>
      <c r="F723" s="1"/>
      <c r="G723" s="1"/>
      <c r="H723" s="1"/>
    </row>
    <row r="724" spans="2:8">
      <c r="B724" s="1"/>
      <c r="C724" s="1"/>
      <c r="D724" s="1"/>
      <c r="E724" s="1"/>
      <c r="F724" s="1"/>
      <c r="G724" s="1"/>
      <c r="H724" s="1"/>
    </row>
    <row r="725" spans="2:8">
      <c r="B725" s="1"/>
      <c r="C725" s="1"/>
      <c r="D725" s="1"/>
      <c r="E725" s="1"/>
      <c r="F725" s="1"/>
      <c r="G725" s="1"/>
      <c r="H725" s="1"/>
    </row>
    <row r="726" spans="2:8">
      <c r="B726" s="1"/>
      <c r="C726" s="1"/>
      <c r="D726" s="1"/>
      <c r="E726" s="1"/>
      <c r="F726" s="1"/>
      <c r="G726" s="1"/>
      <c r="H726" s="1"/>
    </row>
    <row r="727" spans="2:8">
      <c r="B727" s="1"/>
      <c r="C727" s="1"/>
      <c r="D727" s="1"/>
      <c r="E727" s="1"/>
      <c r="F727" s="1"/>
      <c r="G727" s="1"/>
      <c r="H727" s="1"/>
    </row>
    <row r="728" spans="2:8">
      <c r="B728" s="1"/>
      <c r="C728" s="1"/>
      <c r="D728" s="1"/>
      <c r="E728" s="1"/>
      <c r="F728" s="1"/>
      <c r="G728" s="1"/>
      <c r="H728" s="1"/>
    </row>
    <row r="729" spans="2:8">
      <c r="B729" s="1"/>
      <c r="C729" s="1"/>
      <c r="D729" s="1"/>
      <c r="E729" s="1"/>
      <c r="F729" s="1"/>
      <c r="G729" s="1"/>
      <c r="H729" s="1"/>
    </row>
    <row r="730" spans="2:8">
      <c r="B730" s="1"/>
      <c r="C730" s="1"/>
      <c r="D730" s="1"/>
      <c r="E730" s="1"/>
      <c r="F730" s="1"/>
      <c r="G730" s="1"/>
      <c r="H730" s="1"/>
    </row>
    <row r="731" spans="2:8">
      <c r="B731" s="1"/>
      <c r="C731" s="1"/>
      <c r="D731" s="1"/>
      <c r="E731" s="1"/>
      <c r="F731" s="1"/>
      <c r="G731" s="1"/>
      <c r="H731" s="1"/>
    </row>
    <row r="732" spans="2:8">
      <c r="B732" s="1"/>
      <c r="C732" s="1"/>
      <c r="D732" s="1"/>
      <c r="E732" s="1"/>
      <c r="F732" s="1"/>
      <c r="G732" s="1"/>
      <c r="H732" s="1"/>
    </row>
    <row r="733" spans="2:8">
      <c r="B733" s="1"/>
      <c r="C733" s="1"/>
      <c r="D733" s="1"/>
      <c r="E733" s="1"/>
      <c r="F733" s="1"/>
      <c r="G733" s="1"/>
      <c r="H733" s="1"/>
    </row>
    <row r="734" spans="2:8">
      <c r="B734" s="1"/>
      <c r="C734" s="1"/>
      <c r="D734" s="1"/>
      <c r="E734" s="1"/>
      <c r="F734" s="1"/>
      <c r="G734" s="1"/>
      <c r="H734" s="1"/>
    </row>
    <row r="735" spans="2:8">
      <c r="B735" s="1"/>
      <c r="C735" s="1"/>
      <c r="D735" s="1"/>
      <c r="E735" s="1"/>
      <c r="F735" s="1"/>
      <c r="G735" s="1"/>
      <c r="H735" s="1"/>
    </row>
    <row r="736" spans="2:8">
      <c r="B736" s="1"/>
      <c r="C736" s="1"/>
      <c r="D736" s="1"/>
      <c r="E736" s="1"/>
      <c r="F736" s="1"/>
      <c r="G736" s="1"/>
      <c r="H736" s="1"/>
    </row>
    <row r="737" spans="2:8">
      <c r="B737" s="1"/>
      <c r="C737" s="1"/>
      <c r="D737" s="1"/>
      <c r="E737" s="1"/>
      <c r="F737" s="1"/>
      <c r="G737" s="1"/>
      <c r="H737" s="1"/>
    </row>
    <row r="738" spans="2:8">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331"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30" priority="9" stopIfTrue="1">
      <formula>$A$16=0</formula>
    </cfRule>
  </conditionalFormatting>
  <conditionalFormatting sqref="B29:C29">
    <cfRule type="expression" dxfId="329" priority="24">
      <formula>LEFT($C$29,3)="Let"</formula>
    </cfRule>
  </conditionalFormatting>
  <conditionalFormatting sqref="B33:C33 B36:G52">
    <cfRule type="expression" dxfId="328" priority="19">
      <formula>$A$33="nvt"</formula>
    </cfRule>
  </conditionalFormatting>
  <conditionalFormatting sqref="B55:C55 B58:G74">
    <cfRule type="expression" dxfId="327" priority="20">
      <formula>$A$55="nvt"</formula>
    </cfRule>
  </conditionalFormatting>
  <conditionalFormatting sqref="B94:C94 B97:E108">
    <cfRule type="expression" dxfId="326" priority="17">
      <formula>$A$94="nvt"</formula>
    </cfRule>
  </conditionalFormatting>
  <conditionalFormatting sqref="B111:C111 B114:E125">
    <cfRule type="expression" dxfId="325" priority="5">
      <formula>$A$111="nvt"</formula>
    </cfRule>
  </conditionalFormatting>
  <conditionalFormatting sqref="B128:C128">
    <cfRule type="expression" dxfId="324" priority="16">
      <formula>$A$128="nvt"</formula>
    </cfRule>
  </conditionalFormatting>
  <conditionalFormatting sqref="B144:C144">
    <cfRule type="expression" dxfId="323" priority="15">
      <formula>$A$144="nvt"</formula>
    </cfRule>
  </conditionalFormatting>
  <conditionalFormatting sqref="B168:C168">
    <cfRule type="expression" dxfId="322" priority="14">
      <formula>$A$168="nvt"</formula>
    </cfRule>
  </conditionalFormatting>
  <conditionalFormatting sqref="B17:D26">
    <cfRule type="expression" dxfId="321" priority="22">
      <formula>$A17=0</formula>
    </cfRule>
  </conditionalFormatting>
  <conditionalFormatting sqref="B77:D77 B80:C91">
    <cfRule type="expression" dxfId="320" priority="18">
      <formula>$A$77="nvt"</formula>
    </cfRule>
  </conditionalFormatting>
  <conditionalFormatting sqref="B206:D206 B209:C220">
    <cfRule type="expression" dxfId="319" priority="12">
      <formula>$A$206="nvt"</formula>
    </cfRule>
  </conditionalFormatting>
  <conditionalFormatting sqref="B186:F203 B183:C183">
    <cfRule type="expression" dxfId="318" priority="13">
      <formula>$A$183="nvt"</formula>
    </cfRule>
  </conditionalFormatting>
  <conditionalFormatting sqref="B131:I141">
    <cfRule type="expression" dxfId="317" priority="10">
      <formula>$A$128="nvt"</formula>
    </cfRule>
  </conditionalFormatting>
  <conditionalFormatting sqref="B147:I165">
    <cfRule type="expression" dxfId="316" priority="8">
      <formula>$A$144="nvt"</formula>
    </cfRule>
  </conditionalFormatting>
  <conditionalFormatting sqref="B171:I180">
    <cfRule type="expression" dxfId="315" priority="23">
      <formula>$A$168="nvt"</formula>
    </cfRule>
  </conditionalFormatting>
  <conditionalFormatting sqref="C240">
    <cfRule type="cellIs" dxfId="314" priority="21" operator="notEqual">
      <formula>"JA"</formula>
    </cfRule>
  </conditionalFormatting>
  <conditionalFormatting sqref="D236">
    <cfRule type="expression" dxfId="313" priority="11">
      <formula>C240&lt;&gt;"JA"</formula>
    </cfRule>
  </conditionalFormatting>
  <conditionalFormatting sqref="G186:G203">
    <cfRule type="expression" dxfId="312" priority="4">
      <formula>$A$183="nvt"</formula>
    </cfRule>
  </conditionalFormatting>
  <conditionalFormatting sqref="H186:I202">
    <cfRule type="expression" dxfId="311" priority="2">
      <formula>$A$144="nvt"</formula>
    </cfRule>
  </conditionalFormatting>
  <conditionalFormatting sqref="H203:I203">
    <cfRule type="expression" dxfId="310" priority="3">
      <formula>$A$183="nvt"</formula>
    </cfRule>
  </conditionalFormatting>
  <conditionalFormatting sqref="I186:J202">
    <cfRule type="expression" dxfId="309" priority="1" stopIfTrue="1">
      <formula>$A$16=0</formula>
    </cfRule>
  </conditionalFormatting>
  <dataValidations count="4">
    <dataValidation type="list" allowBlank="1" showInputMessage="1" showErrorMessage="1" sqref="B187:B202 B37:B51 B148:B164 B132:B140 B59:B73 B172:B179 B98:B107 B115:B124" xr:uid="{4FEEF6FF-258B-4785-AFA1-D6AAC1D0E208}">
      <formula1>K_Werkpakket</formula1>
    </dataValidation>
    <dataValidation type="list" allowBlank="1" showInputMessage="1" showErrorMessage="1" sqref="C6" xr:uid="{443DE1A2-82BE-4DDD-B9D7-457048D95CFC}">
      <formula1>K_Type</formula1>
    </dataValidation>
    <dataValidation type="list" allowBlank="1" showInputMessage="1" showErrorMessage="1" sqref="C7" xr:uid="{A64BA582-BF52-42DB-A0BA-B205D7BFC7B8}">
      <formula1>K_Omvang</formula1>
    </dataValidation>
    <dataValidation type="list" allowBlank="1" showInputMessage="1" showErrorMessage="1" sqref="C167" xr:uid="{29F2851F-64FF-4D53-BAE2-A945D706D613}">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AA51-AE4A-4FA8-AD3D-CFE728C94B9A}">
  <sheetPr>
    <tabColor rgb="FF92D050"/>
    <pageSetUpPr fitToPage="1"/>
  </sheetPr>
  <dimension ref="A1:L738"/>
  <sheetViews>
    <sheetView showGridLines="0" workbookViewId="0">
      <selection activeCell="C2" sqref="C2:E2"/>
    </sheetView>
  </sheetViews>
  <sheetFormatPr defaultColWidth="9.140625" defaultRowHeight="15.75"/>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c r="D1" s="1"/>
      <c r="I1" s="40" t="s">
        <v>28</v>
      </c>
    </row>
    <row r="2" spans="1:9" ht="18.75">
      <c r="B2" s="24" t="s">
        <v>124</v>
      </c>
      <c r="C2" s="252"/>
      <c r="D2" s="252"/>
      <c r="E2" s="252"/>
      <c r="I2" s="41" t="s">
        <v>30</v>
      </c>
    </row>
    <row r="3" spans="1:9">
      <c r="B3" s="22"/>
      <c r="C3" s="23"/>
      <c r="D3" s="23"/>
      <c r="E3" s="1"/>
      <c r="I3" s="55" t="s">
        <v>31</v>
      </c>
    </row>
    <row r="4" spans="1:9" ht="16.5">
      <c r="B4" s="26" t="s">
        <v>84</v>
      </c>
      <c r="C4" s="70"/>
      <c r="D4"/>
      <c r="H4" s="54"/>
    </row>
    <row r="5" spans="1:9" ht="16.5">
      <c r="B5" s="26" t="s">
        <v>86</v>
      </c>
      <c r="C5" s="71"/>
      <c r="D5"/>
      <c r="H5" s="54"/>
    </row>
    <row r="6" spans="1:9" ht="16.5">
      <c r="B6" s="26" t="s">
        <v>87</v>
      </c>
      <c r="C6" s="255"/>
      <c r="D6" s="255"/>
      <c r="F6"/>
      <c r="G6"/>
      <c r="H6"/>
    </row>
    <row r="7" spans="1:9" ht="16.5">
      <c r="B7" s="26" t="s">
        <v>88</v>
      </c>
      <c r="C7" s="72"/>
      <c r="D7"/>
      <c r="E7"/>
      <c r="F7"/>
      <c r="G7"/>
      <c r="H7"/>
    </row>
    <row r="8" spans="1:9" ht="16.5">
      <c r="B8" s="26"/>
      <c r="C8" s="107"/>
      <c r="D8" s="107"/>
      <c r="E8" s="107"/>
      <c r="F8"/>
      <c r="G8"/>
      <c r="H8"/>
    </row>
    <row r="9" spans="1:9">
      <c r="B9" s="3"/>
      <c r="C9" s="4"/>
      <c r="D9"/>
      <c r="E9"/>
      <c r="F9"/>
      <c r="G9"/>
      <c r="H9"/>
    </row>
    <row r="10" spans="1:9" ht="9" customHeight="1">
      <c r="B10" s="17"/>
      <c r="C10" s="4"/>
      <c r="D10"/>
      <c r="E10"/>
      <c r="F10"/>
      <c r="G10"/>
      <c r="H10"/>
    </row>
    <row r="11" spans="1:9" ht="75" customHeight="1">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c r="B12" s="30"/>
      <c r="C12" s="30"/>
      <c r="D12" s="30"/>
      <c r="E12" s="30"/>
      <c r="F12" s="30"/>
      <c r="G12" s="30"/>
      <c r="H12" s="30"/>
      <c r="I12" s="30"/>
    </row>
    <row r="13" spans="1:9" ht="6.75" customHeight="1" thickTop="1">
      <c r="B13" s="67"/>
      <c r="C13" s="67"/>
      <c r="D13" s="67"/>
      <c r="E13" s="67"/>
      <c r="F13" s="67"/>
      <c r="G13" s="67"/>
      <c r="H13" s="65"/>
      <c r="I13" s="65"/>
    </row>
    <row r="14" spans="1:9" ht="42.75" customHeight="1">
      <c r="B14" s="253" t="s">
        <v>90</v>
      </c>
      <c r="C14" s="253"/>
      <c r="D14" s="253"/>
      <c r="E14" s="253"/>
      <c r="F14" s="253"/>
      <c r="G14" s="253"/>
      <c r="H14" s="253"/>
      <c r="I14" s="65"/>
    </row>
    <row r="15" spans="1:9" ht="9.75" customHeight="1" thickBot="1">
      <c r="B15" s="68"/>
      <c r="C15" s="69"/>
      <c r="D15" s="65"/>
      <c r="E15" s="65"/>
      <c r="F15" s="65"/>
      <c r="G15" s="65"/>
      <c r="H15" s="65"/>
      <c r="I15" s="65"/>
    </row>
    <row r="16" spans="1:9" ht="18.75">
      <c r="A16" s="119">
        <f>IF(OR(COUNTA(C2:D8)&lt;5,Projectinformatie!B24=""),0,1)</f>
        <v>0</v>
      </c>
      <c r="B16" s="46" t="s">
        <v>91</v>
      </c>
      <c r="C16" s="47"/>
      <c r="D16" s="48" t="s">
        <v>81</v>
      </c>
      <c r="E16" s="65"/>
      <c r="F16" s="46" t="s">
        <v>58</v>
      </c>
      <c r="G16" s="47"/>
      <c r="H16" s="48" t="s">
        <v>81</v>
      </c>
      <c r="I16" s="65"/>
    </row>
    <row r="17" spans="1:12">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c r="B27" s="52" t="s">
        <v>92</v>
      </c>
      <c r="C27" s="53"/>
      <c r="D27" s="128">
        <f>SUM(D17:D26)</f>
        <v>0</v>
      </c>
      <c r="E27" s="65"/>
      <c r="F27" s="52" t="s">
        <v>92</v>
      </c>
      <c r="G27" s="53"/>
      <c r="H27" s="128">
        <f>SUM(H17:H26)</f>
        <v>0</v>
      </c>
      <c r="I27" s="65"/>
    </row>
    <row r="28" spans="1:12" ht="9" customHeight="1">
      <c r="B28" s="62"/>
      <c r="C28" s="63"/>
      <c r="D28" s="64"/>
      <c r="E28" s="65"/>
      <c r="F28" s="62"/>
      <c r="G28" s="63"/>
      <c r="H28" s="64"/>
      <c r="I28" s="65"/>
    </row>
    <row r="29" spans="1:12" ht="49.5" customHeight="1" thickBot="1">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c r="B30" s="32"/>
      <c r="C30" s="32"/>
      <c r="D30" s="32"/>
      <c r="E30" s="32"/>
      <c r="F30" s="32"/>
      <c r="G30" s="32"/>
      <c r="H30" s="32"/>
    </row>
    <row r="31" spans="1:12" ht="25.5" customHeight="1">
      <c r="B31" s="251" t="s">
        <v>94</v>
      </c>
      <c r="C31" s="251"/>
      <c r="D31" s="251"/>
      <c r="E31" s="251"/>
      <c r="F31" s="251"/>
      <c r="G31" s="251"/>
      <c r="H31" s="251"/>
    </row>
    <row r="32" spans="1:12" ht="18.75">
      <c r="B32" s="27"/>
      <c r="C32" s="28"/>
      <c r="D32" s="29"/>
      <c r="E32"/>
      <c r="F32" s="27"/>
      <c r="G32" s="28"/>
      <c r="H32" s="29"/>
    </row>
    <row r="33" spans="1:9" ht="21">
      <c r="A33" s="119" t="str">
        <f>IF($A$16=0,"",IF(COUNTIFS($A$17:$A$26,B33)=1,1,"nvt"))</f>
        <v/>
      </c>
      <c r="B33" s="129" t="str">
        <f>B17</f>
        <v>Loonkosten plus vast % (44,2% + 15%)</v>
      </c>
      <c r="C33" s="37"/>
      <c r="D33"/>
      <c r="E33"/>
      <c r="F33"/>
      <c r="G33"/>
      <c r="H33"/>
    </row>
    <row r="34" spans="1:9" ht="15" customHeight="1">
      <c r="B34" s="249" t="str">
        <f>IF(A33="nvt",VLOOKUP(A33,Alle_Kostensoorten[],2,FALSE),VLOOKUP(B33,Alle_Kostensoorten[],2,FALSE))</f>
        <v>Toelichting: Zie voor berekening tabblad 'Instructie'</v>
      </c>
      <c r="C34" s="249"/>
      <c r="D34" s="249"/>
      <c r="E34" s="249"/>
      <c r="F34" s="249"/>
      <c r="G34" s="249"/>
      <c r="H34"/>
    </row>
    <row r="35" spans="1:9" ht="11.25" customHeight="1">
      <c r="B35" s="3"/>
      <c r="C35" s="4"/>
      <c r="D35"/>
      <c r="E35"/>
      <c r="F35"/>
      <c r="G35"/>
      <c r="H35"/>
    </row>
    <row r="36" spans="1:9" ht="31.5" customHeight="1" thickBot="1">
      <c r="B36" s="158" t="s">
        <v>58</v>
      </c>
      <c r="C36" s="110" t="s">
        <v>95</v>
      </c>
      <c r="D36" s="110" t="s">
        <v>96</v>
      </c>
      <c r="E36" s="110" t="s">
        <v>97</v>
      </c>
      <c r="F36" s="110" t="s">
        <v>98</v>
      </c>
      <c r="G36" s="157" t="s">
        <v>81</v>
      </c>
      <c r="H36"/>
      <c r="I36" s="10"/>
    </row>
    <row r="37" spans="1:9" ht="15.75" customHeight="1" thickTop="1">
      <c r="B37" s="203"/>
      <c r="C37" s="186"/>
      <c r="D37" s="217"/>
      <c r="E37" s="187"/>
      <c r="F37" s="189"/>
      <c r="G37" s="159">
        <f>IF($A$33=1,$F37*$E37,0)</f>
        <v>0</v>
      </c>
      <c r="H37"/>
    </row>
    <row r="38" spans="1:9" ht="15.75" customHeight="1">
      <c r="B38" s="173"/>
      <c r="C38" s="86"/>
      <c r="D38" s="218"/>
      <c r="E38" s="166"/>
      <c r="F38" s="164"/>
      <c r="G38" s="160">
        <f t="shared" ref="G38:G51" si="1">IF($A$33=1,$F38*$E38,0)</f>
        <v>0</v>
      </c>
      <c r="H38"/>
    </row>
    <row r="39" spans="1:9" ht="15.75" customHeight="1">
      <c r="B39" s="173"/>
      <c r="C39" s="86"/>
      <c r="D39" s="218"/>
      <c r="E39" s="166"/>
      <c r="F39" s="164"/>
      <c r="G39" s="160">
        <f t="shared" si="1"/>
        <v>0</v>
      </c>
      <c r="H39"/>
    </row>
    <row r="40" spans="1:9" ht="15.75" customHeight="1">
      <c r="B40" s="173"/>
      <c r="C40" s="86"/>
      <c r="D40" s="218"/>
      <c r="E40" s="166"/>
      <c r="F40" s="164"/>
      <c r="G40" s="160">
        <f t="shared" si="1"/>
        <v>0</v>
      </c>
      <c r="H40"/>
    </row>
    <row r="41" spans="1:9" ht="15.75" customHeight="1">
      <c r="B41" s="173"/>
      <c r="C41" s="86"/>
      <c r="D41" s="218"/>
      <c r="E41" s="166"/>
      <c r="F41" s="164"/>
      <c r="G41" s="160">
        <f t="shared" si="1"/>
        <v>0</v>
      </c>
      <c r="H41"/>
    </row>
    <row r="42" spans="1:9" ht="15.75" customHeight="1">
      <c r="B42" s="173"/>
      <c r="C42" s="86"/>
      <c r="D42" s="218"/>
      <c r="E42" s="166"/>
      <c r="F42" s="164"/>
      <c r="G42" s="160">
        <f t="shared" si="1"/>
        <v>0</v>
      </c>
      <c r="H42"/>
    </row>
    <row r="43" spans="1:9" ht="15.75" customHeight="1">
      <c r="B43" s="173"/>
      <c r="C43" s="86"/>
      <c r="D43" s="218"/>
      <c r="E43" s="166"/>
      <c r="F43" s="164"/>
      <c r="G43" s="160">
        <f t="shared" si="1"/>
        <v>0</v>
      </c>
      <c r="H43"/>
    </row>
    <row r="44" spans="1:9" ht="15.75" customHeight="1">
      <c r="B44" s="173"/>
      <c r="C44" s="86"/>
      <c r="D44" s="218"/>
      <c r="E44" s="166"/>
      <c r="F44" s="164"/>
      <c r="G44" s="160">
        <f t="shared" si="1"/>
        <v>0</v>
      </c>
      <c r="H44"/>
    </row>
    <row r="45" spans="1:9" ht="15.75" customHeight="1">
      <c r="B45" s="173"/>
      <c r="C45" s="86"/>
      <c r="D45" s="218"/>
      <c r="E45" s="166"/>
      <c r="F45" s="164"/>
      <c r="G45" s="160">
        <f t="shared" si="1"/>
        <v>0</v>
      </c>
      <c r="H45"/>
    </row>
    <row r="46" spans="1:9" ht="15.75" customHeight="1">
      <c r="B46" s="173"/>
      <c r="C46" s="86"/>
      <c r="D46" s="218"/>
      <c r="E46" s="166"/>
      <c r="F46" s="164"/>
      <c r="G46" s="160">
        <f t="shared" si="1"/>
        <v>0</v>
      </c>
      <c r="H46"/>
    </row>
    <row r="47" spans="1:9" ht="15.75" customHeight="1">
      <c r="B47" s="173"/>
      <c r="C47" s="86"/>
      <c r="D47" s="218"/>
      <c r="E47" s="166"/>
      <c r="F47" s="164"/>
      <c r="G47" s="160">
        <f t="shared" si="1"/>
        <v>0</v>
      </c>
      <c r="H47"/>
    </row>
    <row r="48" spans="1:9" ht="15.75" customHeight="1">
      <c r="B48" s="173"/>
      <c r="C48" s="86"/>
      <c r="D48" s="218"/>
      <c r="E48" s="166"/>
      <c r="F48" s="164"/>
      <c r="G48" s="160">
        <f t="shared" si="1"/>
        <v>0</v>
      </c>
      <c r="H48"/>
    </row>
    <row r="49" spans="1:8" ht="15.75" customHeight="1">
      <c r="B49" s="173"/>
      <c r="C49" s="86"/>
      <c r="D49" s="218"/>
      <c r="E49" s="166"/>
      <c r="F49" s="164"/>
      <c r="G49" s="160">
        <f t="shared" si="1"/>
        <v>0</v>
      </c>
      <c r="H49"/>
    </row>
    <row r="50" spans="1:8" ht="15.75" customHeight="1">
      <c r="B50" s="173"/>
      <c r="C50" s="86"/>
      <c r="D50" s="218"/>
      <c r="E50" s="166"/>
      <c r="F50" s="164"/>
      <c r="G50" s="160">
        <f t="shared" si="1"/>
        <v>0</v>
      </c>
      <c r="H50"/>
    </row>
    <row r="51" spans="1:8" ht="15.75" customHeight="1" thickBot="1">
      <c r="B51" s="73"/>
      <c r="C51" s="74"/>
      <c r="D51" s="219"/>
      <c r="E51" s="76"/>
      <c r="F51" s="117"/>
      <c r="G51" s="131">
        <f t="shared" si="1"/>
        <v>0</v>
      </c>
      <c r="H51"/>
    </row>
    <row r="52" spans="1:8" ht="16.5" thickTop="1">
      <c r="B52" s="58" t="s">
        <v>92</v>
      </c>
      <c r="C52" s="58"/>
      <c r="D52" s="58"/>
      <c r="E52" s="58"/>
      <c r="F52" s="177"/>
      <c r="G52" s="137">
        <f>SUM(G37:G51)</f>
        <v>0</v>
      </c>
      <c r="H52" s="8"/>
    </row>
    <row r="53" spans="1:8">
      <c r="B53" s="1"/>
      <c r="C53" s="1"/>
      <c r="D53" s="1"/>
      <c r="E53" s="1"/>
      <c r="F53" s="7"/>
      <c r="G53" s="8"/>
      <c r="H53"/>
    </row>
    <row r="54" spans="1:8">
      <c r="B54" s="1"/>
      <c r="C54" s="1"/>
      <c r="D54" s="1"/>
      <c r="E54" s="1"/>
      <c r="F54" s="7"/>
      <c r="G54" s="8"/>
      <c r="H54"/>
    </row>
    <row r="55" spans="1:8" ht="21">
      <c r="A55" s="119" t="str">
        <f>IF($A$16=0,"",IF(COUNTIFS($A$17:$A$26,B55)=1,1,"nvt"))</f>
        <v/>
      </c>
      <c r="B55" s="129" t="str">
        <f>B18</f>
        <v>Loonkosten plus vast % (44,2%)</v>
      </c>
      <c r="C55" s="37"/>
      <c r="D55" s="1"/>
      <c r="E55" s="1"/>
      <c r="F55" s="7"/>
      <c r="G55" s="8"/>
      <c r="H55"/>
    </row>
    <row r="56" spans="1:8" ht="15" customHeight="1">
      <c r="B56" s="249" t="str">
        <f>IF(A55="nvt",VLOOKUP(A55,Alle_Kostensoorten[],2,FALSE),VLOOKUP(B55,Alle_Kostensoorten[],2,FALSE))</f>
        <v>Toelichting: Zie voor berekening tabblad 'Instructie'</v>
      </c>
      <c r="C56" s="249"/>
      <c r="D56" s="249"/>
      <c r="E56" s="249"/>
      <c r="F56" s="249"/>
      <c r="G56" s="249"/>
      <c r="H56"/>
    </row>
    <row r="57" spans="1:8" ht="9" customHeight="1">
      <c r="B57" s="1"/>
      <c r="C57" s="1"/>
      <c r="D57" s="1"/>
      <c r="E57" s="1"/>
      <c r="F57" s="7"/>
      <c r="G57" s="8"/>
      <c r="H57"/>
    </row>
    <row r="58" spans="1:8" ht="16.5" thickBot="1">
      <c r="B58" s="158" t="s">
        <v>58</v>
      </c>
      <c r="C58" s="110" t="s">
        <v>95</v>
      </c>
      <c r="D58" s="110" t="s">
        <v>96</v>
      </c>
      <c r="E58" s="110" t="s">
        <v>99</v>
      </c>
      <c r="F58" s="110" t="s">
        <v>98</v>
      </c>
      <c r="G58" s="157" t="s">
        <v>81</v>
      </c>
      <c r="H58"/>
    </row>
    <row r="59" spans="1:8" ht="15.75" customHeight="1" thickTop="1">
      <c r="B59" s="185"/>
      <c r="C59" s="186"/>
      <c r="D59" s="217"/>
      <c r="E59" s="187"/>
      <c r="F59" s="189"/>
      <c r="G59" s="159">
        <f>IF($A$55=1,$F59*$E59,0)</f>
        <v>0</v>
      </c>
      <c r="H59"/>
    </row>
    <row r="60" spans="1:8" ht="15.75" customHeight="1">
      <c r="B60" s="161"/>
      <c r="C60" s="86"/>
      <c r="D60" s="218"/>
      <c r="E60" s="166"/>
      <c r="F60" s="164"/>
      <c r="G60" s="160">
        <f t="shared" ref="G60:G73" si="2">IF($A$55=1,$F60*55,0)</f>
        <v>0</v>
      </c>
      <c r="H60"/>
    </row>
    <row r="61" spans="1:8" ht="15.75" customHeight="1">
      <c r="B61" s="161"/>
      <c r="C61" s="86"/>
      <c r="D61" s="218"/>
      <c r="E61" s="166"/>
      <c r="F61" s="164"/>
      <c r="G61" s="160">
        <f t="shared" si="2"/>
        <v>0</v>
      </c>
      <c r="H61"/>
    </row>
    <row r="62" spans="1:8" ht="15.75" customHeight="1">
      <c r="B62" s="161"/>
      <c r="C62" s="86"/>
      <c r="D62" s="218"/>
      <c r="E62" s="166"/>
      <c r="F62" s="164"/>
      <c r="G62" s="160">
        <f t="shared" si="2"/>
        <v>0</v>
      </c>
      <c r="H62"/>
    </row>
    <row r="63" spans="1:8" ht="15.75" customHeight="1">
      <c r="B63" s="161"/>
      <c r="C63" s="86"/>
      <c r="D63" s="218"/>
      <c r="E63" s="166"/>
      <c r="F63" s="164"/>
      <c r="G63" s="160">
        <f t="shared" si="2"/>
        <v>0</v>
      </c>
      <c r="H63"/>
    </row>
    <row r="64" spans="1:8" ht="15.75" customHeight="1">
      <c r="B64" s="161"/>
      <c r="C64" s="86"/>
      <c r="D64" s="218"/>
      <c r="E64" s="166"/>
      <c r="F64" s="164"/>
      <c r="G64" s="160">
        <f t="shared" si="2"/>
        <v>0</v>
      </c>
      <c r="H64"/>
    </row>
    <row r="65" spans="1:8" ht="15.75" customHeight="1">
      <c r="B65" s="161"/>
      <c r="C65" s="86"/>
      <c r="D65" s="218"/>
      <c r="E65" s="166"/>
      <c r="F65" s="164"/>
      <c r="G65" s="160">
        <f t="shared" si="2"/>
        <v>0</v>
      </c>
      <c r="H65"/>
    </row>
    <row r="66" spans="1:8" ht="15.75" customHeight="1">
      <c r="B66" s="161"/>
      <c r="C66" s="86"/>
      <c r="D66" s="218"/>
      <c r="E66" s="166"/>
      <c r="F66" s="164"/>
      <c r="G66" s="160">
        <f t="shared" si="2"/>
        <v>0</v>
      </c>
      <c r="H66"/>
    </row>
    <row r="67" spans="1:8" ht="15.75" customHeight="1">
      <c r="B67" s="161"/>
      <c r="C67" s="86"/>
      <c r="D67" s="218"/>
      <c r="E67" s="166"/>
      <c r="F67" s="164"/>
      <c r="G67" s="160">
        <f t="shared" si="2"/>
        <v>0</v>
      </c>
      <c r="H67"/>
    </row>
    <row r="68" spans="1:8" ht="15.75" customHeight="1">
      <c r="B68" s="161"/>
      <c r="C68" s="86"/>
      <c r="D68" s="218"/>
      <c r="E68" s="166"/>
      <c r="F68" s="164"/>
      <c r="G68" s="160">
        <f t="shared" si="2"/>
        <v>0</v>
      </c>
      <c r="H68"/>
    </row>
    <row r="69" spans="1:8" ht="15.75" customHeight="1">
      <c r="B69" s="161"/>
      <c r="C69" s="86"/>
      <c r="D69" s="218"/>
      <c r="E69" s="166"/>
      <c r="F69" s="164"/>
      <c r="G69" s="160">
        <f t="shared" si="2"/>
        <v>0</v>
      </c>
      <c r="H69"/>
    </row>
    <row r="70" spans="1:8" ht="15.75" customHeight="1">
      <c r="B70" s="161"/>
      <c r="C70" s="86"/>
      <c r="D70" s="218"/>
      <c r="E70" s="166"/>
      <c r="F70" s="164"/>
      <c r="G70" s="160">
        <f t="shared" si="2"/>
        <v>0</v>
      </c>
      <c r="H70"/>
    </row>
    <row r="71" spans="1:8" ht="15.75" customHeight="1">
      <c r="B71" s="161"/>
      <c r="C71" s="86"/>
      <c r="D71" s="218"/>
      <c r="E71" s="166"/>
      <c r="F71" s="164"/>
      <c r="G71" s="160">
        <f t="shared" si="2"/>
        <v>0</v>
      </c>
      <c r="H71"/>
    </row>
    <row r="72" spans="1:8" ht="15.75" customHeight="1">
      <c r="B72" s="161"/>
      <c r="C72" s="86"/>
      <c r="D72" s="218"/>
      <c r="E72" s="166"/>
      <c r="F72" s="164"/>
      <c r="G72" s="160">
        <f t="shared" si="2"/>
        <v>0</v>
      </c>
      <c r="H72"/>
    </row>
    <row r="73" spans="1:8" ht="15.75" customHeight="1" thickBot="1">
      <c r="B73" s="75"/>
      <c r="C73" s="171"/>
      <c r="D73" s="221"/>
      <c r="E73" s="220"/>
      <c r="F73" s="172"/>
      <c r="G73" s="131">
        <f t="shared" si="2"/>
        <v>0</v>
      </c>
      <c r="H73"/>
    </row>
    <row r="74" spans="1:8" ht="16.5" thickTop="1">
      <c r="B74" s="58" t="s">
        <v>92</v>
      </c>
      <c r="C74" s="58"/>
      <c r="D74" s="222"/>
      <c r="E74" s="58"/>
      <c r="F74" s="177"/>
      <c r="G74" s="137">
        <f>SUM(G59:G73)</f>
        <v>0</v>
      </c>
      <c r="H74"/>
    </row>
    <row r="75" spans="1:8">
      <c r="B75" s="6"/>
      <c r="C75" s="6"/>
      <c r="D75" s="6"/>
      <c r="E75" s="16"/>
      <c r="F75" s="16"/>
      <c r="G75" s="16"/>
      <c r="H75"/>
    </row>
    <row r="76" spans="1:8">
      <c r="B76" s="1"/>
      <c r="C76" s="1"/>
      <c r="D76" s="1"/>
      <c r="E76" s="1"/>
      <c r="F76" s="7"/>
      <c r="G76" s="8"/>
      <c r="H76"/>
    </row>
    <row r="77" spans="1:8" ht="21">
      <c r="A77" s="119" t="str">
        <f>IF($A$16=0,"",IF(COUNTIFS($A$17:$A$26,B77)=1,1,"nvt"))</f>
        <v/>
      </c>
      <c r="B77" s="129" t="str">
        <f>B19</f>
        <v>Forfait van 23% voor loonkosten en eigen arbeid</v>
      </c>
      <c r="C77" s="37"/>
      <c r="D77" s="37"/>
      <c r="E77" s="1"/>
      <c r="F77" s="7"/>
      <c r="G77" s="8"/>
      <c r="H77"/>
    </row>
    <row r="78" spans="1:8" ht="15" customHeight="1">
      <c r="B78" s="249" t="e">
        <f>IF(A77=1,VLOOKUP(B77,Alle_Kostensoorten[],2,FALSE),VLOOKUP(A77,Alle_Kostensoorten[],2,FALSE))</f>
        <v>#N/A</v>
      </c>
      <c r="C78" s="249"/>
      <c r="D78" s="249"/>
      <c r="E78" s="249"/>
      <c r="F78" s="249"/>
      <c r="G78" s="249"/>
      <c r="H78"/>
    </row>
    <row r="79" spans="1:8" ht="11.25" customHeight="1">
      <c r="B79" s="1"/>
      <c r="C79" s="1"/>
      <c r="D79" s="1"/>
      <c r="E79" s="1"/>
      <c r="F79" s="7"/>
      <c r="G79" s="8"/>
      <c r="H79"/>
    </row>
    <row r="80" spans="1:8" s="5" customFormat="1" ht="16.5" thickBot="1">
      <c r="B80" s="158" t="s">
        <v>58</v>
      </c>
      <c r="C80" s="157" t="s">
        <v>81</v>
      </c>
    </row>
    <row r="81" spans="1:8" ht="15.75" customHeight="1" thickTop="1">
      <c r="B81" s="226" t="str">
        <f>Hulpblad!V2</f>
        <v xml:space="preserve"> </v>
      </c>
      <c r="C81" s="159">
        <f>IF(AND($A$77=1,$B81&lt;&gt;"",$B81&lt;&gt;" "),(SUMIFS($E$148:$E$164,$B$148:$B$164,$B81)+SUMIFS($I$172:$I$179,$B$172:$B$179,$B81)+SUMIFS($F$187:$F$202,$B$187:$B$202,$B81))*0.23,0)</f>
        <v>0</v>
      </c>
      <c r="D81"/>
      <c r="E81"/>
      <c r="F81"/>
      <c r="G81"/>
      <c r="H81"/>
    </row>
    <row r="82" spans="1:8" ht="15.75" customHeight="1">
      <c r="B82" s="227" t="str">
        <f>Hulpblad!V3</f>
        <v xml:space="preserve"> </v>
      </c>
      <c r="C82" s="160">
        <f t="shared" ref="C82:C90" si="3">IF(AND($A$77=1,$B82&lt;&gt;"",$B82&lt;&gt;" "),(SUMIFS($E$148:$E$164,$B$148:$B$164,$B82)+SUMIFS($I$172:$I$179,$B$172:$B$179,$B82)+SUMIFS($F$187:$F$202,$B$187:$B$202,$B82))*0.23,0)</f>
        <v>0</v>
      </c>
      <c r="D82"/>
      <c r="E82"/>
      <c r="F82"/>
      <c r="G82"/>
      <c r="H82"/>
    </row>
    <row r="83" spans="1:8" ht="15.75" customHeight="1">
      <c r="B83" s="227" t="str">
        <f>Hulpblad!V4</f>
        <v xml:space="preserve"> </v>
      </c>
      <c r="C83" s="160">
        <f t="shared" si="3"/>
        <v>0</v>
      </c>
      <c r="D83"/>
      <c r="E83"/>
      <c r="F83"/>
      <c r="G83"/>
      <c r="H83"/>
    </row>
    <row r="84" spans="1:8" ht="15.75" customHeight="1">
      <c r="B84" s="227" t="str">
        <f>Hulpblad!V5</f>
        <v xml:space="preserve"> </v>
      </c>
      <c r="C84" s="160">
        <f t="shared" si="3"/>
        <v>0</v>
      </c>
      <c r="D84"/>
      <c r="E84"/>
      <c r="F84"/>
      <c r="G84"/>
      <c r="H84"/>
    </row>
    <row r="85" spans="1:8" ht="15.75" customHeight="1">
      <c r="B85" s="227" t="str">
        <f>Hulpblad!V6</f>
        <v xml:space="preserve"> </v>
      </c>
      <c r="C85" s="160">
        <f t="shared" si="3"/>
        <v>0</v>
      </c>
      <c r="D85"/>
      <c r="E85"/>
      <c r="F85"/>
      <c r="G85"/>
      <c r="H85"/>
    </row>
    <row r="86" spans="1:8" ht="15.75" customHeight="1">
      <c r="B86" s="227" t="str">
        <f>Hulpblad!V7</f>
        <v xml:space="preserve"> </v>
      </c>
      <c r="C86" s="160">
        <f t="shared" si="3"/>
        <v>0</v>
      </c>
      <c r="D86"/>
      <c r="E86"/>
      <c r="F86"/>
      <c r="G86"/>
      <c r="H86"/>
    </row>
    <row r="87" spans="1:8" ht="15.75" customHeight="1">
      <c r="B87" s="227" t="str">
        <f>Hulpblad!V8</f>
        <v xml:space="preserve"> </v>
      </c>
      <c r="C87" s="160">
        <f t="shared" si="3"/>
        <v>0</v>
      </c>
      <c r="D87"/>
      <c r="E87"/>
      <c r="F87"/>
      <c r="G87"/>
      <c r="H87"/>
    </row>
    <row r="88" spans="1:8" ht="15.75" customHeight="1">
      <c r="B88" s="227" t="str">
        <f>Hulpblad!V9</f>
        <v xml:space="preserve"> </v>
      </c>
      <c r="C88" s="160">
        <f t="shared" si="3"/>
        <v>0</v>
      </c>
      <c r="D88"/>
      <c r="E88"/>
      <c r="F88"/>
      <c r="G88"/>
      <c r="H88"/>
    </row>
    <row r="89" spans="1:8" ht="15.75" customHeight="1">
      <c r="B89" s="227" t="str">
        <f>Hulpblad!V10</f>
        <v xml:space="preserve"> </v>
      </c>
      <c r="C89" s="160">
        <f t="shared" si="3"/>
        <v>0</v>
      </c>
      <c r="D89"/>
      <c r="E89"/>
      <c r="F89"/>
      <c r="G89"/>
      <c r="H89"/>
    </row>
    <row r="90" spans="1:8" ht="15.75" customHeight="1" thickBot="1">
      <c r="B90" s="227" t="str">
        <f>Hulpblad!V11</f>
        <v xml:space="preserve"> </v>
      </c>
      <c r="C90" s="160">
        <f t="shared" si="3"/>
        <v>0</v>
      </c>
      <c r="D90"/>
      <c r="E90"/>
      <c r="F90"/>
      <c r="G90"/>
      <c r="H90"/>
    </row>
    <row r="91" spans="1:8" ht="16.5" thickTop="1">
      <c r="B91" s="228" t="s">
        <v>92</v>
      </c>
      <c r="C91" s="137">
        <f>SUM(C81:C90)</f>
        <v>0</v>
      </c>
      <c r="D91"/>
      <c r="E91"/>
      <c r="F91"/>
      <c r="G91"/>
      <c r="H91"/>
    </row>
    <row r="92" spans="1:8">
      <c r="B92" s="1"/>
      <c r="C92" s="1"/>
      <c r="D92" s="1"/>
      <c r="E92" s="1"/>
      <c r="F92" s="7"/>
      <c r="G92" s="8"/>
      <c r="H92"/>
    </row>
    <row r="93" spans="1:8">
      <c r="B93" s="1"/>
      <c r="C93" s="1"/>
      <c r="D93" s="1"/>
      <c r="E93" s="1"/>
      <c r="F93" s="7"/>
      <c r="G93" s="8"/>
      <c r="H93"/>
    </row>
    <row r="94" spans="1:8" ht="21">
      <c r="A94" s="119" t="str">
        <f>IF($A$16=0,"",IF(COUNTIFS($A$17:$A$26,B94)=1,1,"nvt"))</f>
        <v/>
      </c>
      <c r="B94" s="129" t="str">
        <f>B20</f>
        <v>Vast uurtarief eigen arbeid - € 50</v>
      </c>
      <c r="C94" s="37"/>
      <c r="D94" s="1"/>
      <c r="E94" s="1"/>
      <c r="F94" s="7"/>
      <c r="G94" s="8"/>
      <c r="H94"/>
    </row>
    <row r="95" spans="1:8" ht="15">
      <c r="B95" s="249" t="e">
        <f>IF(A94=1,VLOOKUP(B94,Alle_Kostensoorten[],2,FALSE),VLOOKUP(A94,Alle_Kostensoorten[],2,FALSE))</f>
        <v>#N/A</v>
      </c>
      <c r="C95" s="249"/>
      <c r="D95" s="249"/>
      <c r="E95" s="249"/>
      <c r="F95" s="249"/>
      <c r="G95" s="249"/>
      <c r="H95"/>
    </row>
    <row r="96" spans="1:8" ht="9.75" customHeight="1">
      <c r="B96" s="1"/>
      <c r="C96" s="1"/>
      <c r="D96" s="1"/>
      <c r="E96" s="1"/>
      <c r="F96" s="7"/>
      <c r="G96" s="8"/>
      <c r="H96"/>
    </row>
    <row r="97" spans="1:9" ht="16.5" thickBot="1">
      <c r="B97" s="56" t="s">
        <v>58</v>
      </c>
      <c r="C97" s="200" t="s">
        <v>95</v>
      </c>
      <c r="D97" s="200" t="s">
        <v>100</v>
      </c>
      <c r="E97" s="57" t="s">
        <v>81</v>
      </c>
      <c r="F97" s="1"/>
      <c r="G97" s="7"/>
      <c r="H97" s="8"/>
    </row>
    <row r="98" spans="1:9" ht="15.75" customHeight="1" thickTop="1">
      <c r="B98" s="224"/>
      <c r="C98" s="186"/>
      <c r="D98" s="164"/>
      <c r="E98" s="130">
        <f>IF($A$94=1,$D98*50,0)</f>
        <v>0</v>
      </c>
      <c r="F98" s="1"/>
      <c r="G98" s="7"/>
      <c r="H98" s="8"/>
    </row>
    <row r="99" spans="1:9" ht="15.75" customHeight="1">
      <c r="B99" s="225"/>
      <c r="C99" s="186"/>
      <c r="D99" s="164"/>
      <c r="E99" s="131">
        <f t="shared" ref="E99:E107" si="4">IF($A$94=1,$D99*50,0)</f>
        <v>0</v>
      </c>
      <c r="F99" s="1"/>
      <c r="G99" s="7"/>
      <c r="H99" s="8"/>
    </row>
    <row r="100" spans="1:9" ht="15.75" customHeight="1">
      <c r="B100" s="225"/>
      <c r="C100" s="186"/>
      <c r="D100" s="164"/>
      <c r="E100" s="131">
        <f t="shared" si="4"/>
        <v>0</v>
      </c>
      <c r="F100" s="1"/>
      <c r="G100" s="7"/>
      <c r="H100" s="8"/>
    </row>
    <row r="101" spans="1:9" ht="15.75" customHeight="1">
      <c r="B101" s="225"/>
      <c r="C101" s="186"/>
      <c r="D101" s="164"/>
      <c r="E101" s="131">
        <f t="shared" si="4"/>
        <v>0</v>
      </c>
      <c r="F101" s="1"/>
      <c r="G101" s="7"/>
      <c r="H101" s="8"/>
    </row>
    <row r="102" spans="1:9" ht="15.75" customHeight="1">
      <c r="B102" s="225"/>
      <c r="C102" s="186"/>
      <c r="D102" s="164"/>
      <c r="E102" s="131">
        <f t="shared" si="4"/>
        <v>0</v>
      </c>
      <c r="F102" s="1"/>
      <c r="G102" s="7"/>
      <c r="H102" s="8"/>
    </row>
    <row r="103" spans="1:9" ht="15.75" customHeight="1">
      <c r="B103" s="225"/>
      <c r="C103" s="186"/>
      <c r="D103" s="164"/>
      <c r="E103" s="131">
        <f t="shared" si="4"/>
        <v>0</v>
      </c>
      <c r="F103" s="1"/>
      <c r="G103" s="7"/>
      <c r="H103" s="8"/>
    </row>
    <row r="104" spans="1:9" ht="15.75" customHeight="1">
      <c r="B104" s="225"/>
      <c r="C104" s="186"/>
      <c r="D104" s="164"/>
      <c r="E104" s="131">
        <f t="shared" si="4"/>
        <v>0</v>
      </c>
      <c r="F104" s="1"/>
      <c r="G104" s="7"/>
      <c r="H104" s="8"/>
    </row>
    <row r="105" spans="1:9" ht="15.75" customHeight="1">
      <c r="B105" s="225"/>
      <c r="C105" s="186"/>
      <c r="D105" s="164"/>
      <c r="E105" s="131">
        <f t="shared" si="4"/>
        <v>0</v>
      </c>
      <c r="F105" s="1"/>
      <c r="G105" s="7"/>
      <c r="H105" s="8"/>
    </row>
    <row r="106" spans="1:9" ht="15.75" customHeight="1">
      <c r="B106" s="225"/>
      <c r="C106" s="186"/>
      <c r="D106" s="164"/>
      <c r="E106" s="131">
        <f t="shared" si="4"/>
        <v>0</v>
      </c>
      <c r="F106" s="1"/>
      <c r="G106" s="7"/>
      <c r="H106" s="8"/>
    </row>
    <row r="107" spans="1:9" ht="15.75" customHeight="1" thickBot="1">
      <c r="B107" s="225"/>
      <c r="C107" s="186"/>
      <c r="D107" s="164"/>
      <c r="E107" s="131">
        <f t="shared" si="4"/>
        <v>0</v>
      </c>
      <c r="F107" s="1"/>
      <c r="G107" s="7"/>
      <c r="H107" s="8"/>
    </row>
    <row r="108" spans="1:9" ht="16.5" thickTop="1">
      <c r="B108" s="58" t="s">
        <v>92</v>
      </c>
      <c r="C108" s="58"/>
      <c r="D108" s="58"/>
      <c r="E108" s="137">
        <f>SUM(E98:E107)</f>
        <v>0</v>
      </c>
      <c r="F108" s="1"/>
      <c r="G108" s="1"/>
      <c r="H108" s="7"/>
      <c r="I108" s="8"/>
    </row>
    <row r="109" spans="1:9">
      <c r="B109" s="1"/>
      <c r="C109" s="1"/>
      <c r="D109" s="1"/>
      <c r="E109" s="1"/>
      <c r="F109" s="7"/>
      <c r="G109" s="8"/>
      <c r="H109"/>
    </row>
    <row r="110" spans="1:9">
      <c r="B110" s="1"/>
      <c r="C110" s="1"/>
      <c r="D110" s="1"/>
      <c r="E110" s="1"/>
      <c r="F110" s="7"/>
      <c r="G110" s="8"/>
      <c r="H110"/>
    </row>
    <row r="111" spans="1:9" ht="21">
      <c r="A111" s="119" t="str">
        <f>IF($A$16=0,"",IF(COUNTIFS($A$17:$A$26,B111)=1,1,"nvt"))</f>
        <v/>
      </c>
      <c r="B111" s="216" t="str">
        <f>B21</f>
        <v>Vast uurtarief eigen arbeid - € 43</v>
      </c>
      <c r="C111" s="37"/>
      <c r="D111" s="1"/>
      <c r="E111" s="1"/>
      <c r="F111" s="7"/>
      <c r="G111" s="8"/>
      <c r="H111"/>
    </row>
    <row r="112" spans="1:9" ht="15">
      <c r="B112" s="249" t="e">
        <f>IF(A111=1,VLOOKUP(B111,Alle_Kostensoorten[],2,FALSE),VLOOKUP(A111,Alle_Kostensoorten[],2,FALSE))</f>
        <v>#N/A</v>
      </c>
      <c r="C112" s="249"/>
      <c r="D112" s="249"/>
      <c r="E112" s="249"/>
      <c r="F112" s="249"/>
      <c r="G112" s="249"/>
      <c r="H112"/>
    </row>
    <row r="113" spans="1:9" ht="9.75" customHeight="1">
      <c r="B113" s="1"/>
      <c r="C113" s="1"/>
      <c r="D113" s="1"/>
      <c r="E113" s="1"/>
      <c r="F113" s="7"/>
      <c r="G113" s="8"/>
      <c r="H113"/>
    </row>
    <row r="114" spans="1:9" ht="16.5" thickBot="1">
      <c r="B114" s="56" t="s">
        <v>58</v>
      </c>
      <c r="C114" s="200" t="s">
        <v>95</v>
      </c>
      <c r="D114" s="200" t="s">
        <v>100</v>
      </c>
      <c r="E114" s="57" t="s">
        <v>81</v>
      </c>
      <c r="F114" s="1"/>
      <c r="G114" s="7"/>
      <c r="H114" s="8"/>
    </row>
    <row r="115" spans="1:9" ht="15.75" customHeight="1" thickTop="1">
      <c r="B115" s="224"/>
      <c r="C115" s="186"/>
      <c r="D115" s="164"/>
      <c r="E115" s="130">
        <f>IF($A$111=1,$D115*43,0)</f>
        <v>0</v>
      </c>
      <c r="F115" s="1"/>
      <c r="G115" s="7"/>
      <c r="H115" s="8"/>
    </row>
    <row r="116" spans="1:9" ht="15.75" customHeight="1">
      <c r="B116" s="225"/>
      <c r="C116" s="186"/>
      <c r="D116" s="164"/>
      <c r="E116" s="131">
        <f t="shared" ref="E116:E124" si="5">IF($A$111=1,$D116*43,0)</f>
        <v>0</v>
      </c>
      <c r="F116" s="1"/>
      <c r="G116" s="7"/>
      <c r="H116" s="8"/>
    </row>
    <row r="117" spans="1:9" ht="15.75" customHeight="1">
      <c r="B117" s="225"/>
      <c r="C117" s="186"/>
      <c r="D117" s="164"/>
      <c r="E117" s="131">
        <f t="shared" si="5"/>
        <v>0</v>
      </c>
      <c r="F117" s="1"/>
      <c r="G117" s="7"/>
      <c r="H117" s="8"/>
    </row>
    <row r="118" spans="1:9" ht="15.75" customHeight="1">
      <c r="B118" s="225"/>
      <c r="C118" s="186"/>
      <c r="D118" s="164"/>
      <c r="E118" s="131">
        <f t="shared" si="5"/>
        <v>0</v>
      </c>
      <c r="F118" s="1"/>
      <c r="G118" s="7"/>
      <c r="H118" s="8"/>
    </row>
    <row r="119" spans="1:9" ht="15.75" customHeight="1">
      <c r="B119" s="225"/>
      <c r="C119" s="186"/>
      <c r="D119" s="164"/>
      <c r="E119" s="131">
        <f t="shared" si="5"/>
        <v>0</v>
      </c>
      <c r="F119" s="1"/>
      <c r="G119" s="7"/>
      <c r="H119" s="8"/>
    </row>
    <row r="120" spans="1:9" ht="15.75" customHeight="1">
      <c r="B120" s="225"/>
      <c r="C120" s="186"/>
      <c r="D120" s="164"/>
      <c r="E120" s="131">
        <f t="shared" si="5"/>
        <v>0</v>
      </c>
      <c r="F120" s="1"/>
      <c r="G120" s="7"/>
      <c r="H120" s="8"/>
    </row>
    <row r="121" spans="1:9" ht="15.75" customHeight="1">
      <c r="B121" s="225"/>
      <c r="C121" s="186"/>
      <c r="D121" s="164"/>
      <c r="E121" s="131">
        <f t="shared" si="5"/>
        <v>0</v>
      </c>
      <c r="F121" s="1"/>
      <c r="G121" s="7"/>
      <c r="H121" s="8"/>
    </row>
    <row r="122" spans="1:9" ht="15.75" customHeight="1">
      <c r="B122" s="225"/>
      <c r="C122" s="186"/>
      <c r="D122" s="164"/>
      <c r="E122" s="131">
        <f t="shared" si="5"/>
        <v>0</v>
      </c>
      <c r="F122" s="1"/>
      <c r="G122" s="7"/>
      <c r="H122" s="8"/>
    </row>
    <row r="123" spans="1:9" ht="15.75" customHeight="1">
      <c r="B123" s="225"/>
      <c r="C123" s="186"/>
      <c r="D123" s="164"/>
      <c r="E123" s="131">
        <f t="shared" si="5"/>
        <v>0</v>
      </c>
      <c r="F123" s="1"/>
      <c r="G123" s="7"/>
      <c r="H123" s="8"/>
    </row>
    <row r="124" spans="1:9" ht="15.75" customHeight="1" thickBot="1">
      <c r="B124" s="225"/>
      <c r="C124" s="186"/>
      <c r="D124" s="164"/>
      <c r="E124" s="131">
        <f t="shared" si="5"/>
        <v>0</v>
      </c>
      <c r="F124" s="1"/>
      <c r="G124" s="7"/>
      <c r="H124" s="8"/>
    </row>
    <row r="125" spans="1:9" ht="16.5" thickTop="1">
      <c r="B125" s="58" t="s">
        <v>92</v>
      </c>
      <c r="C125" s="58"/>
      <c r="D125" s="58"/>
      <c r="E125" s="137">
        <f>SUM(E115:E124)</f>
        <v>0</v>
      </c>
      <c r="F125" s="1"/>
      <c r="G125" s="1"/>
      <c r="H125" s="7"/>
      <c r="I125" s="8"/>
    </row>
    <row r="126" spans="1:9">
      <c r="B126" s="1"/>
      <c r="C126" s="1"/>
      <c r="D126" s="1"/>
      <c r="E126" s="1"/>
      <c r="F126" s="7"/>
      <c r="G126" s="8"/>
      <c r="H126"/>
    </row>
    <row r="127" spans="1:9">
      <c r="B127" s="1"/>
      <c r="C127" s="1"/>
      <c r="D127" s="1"/>
      <c r="E127" s="1"/>
      <c r="F127" s="7"/>
      <c r="G127" s="8"/>
      <c r="H127"/>
    </row>
    <row r="128" spans="1:9" ht="21">
      <c r="A128" s="119" t="str">
        <f>IF($A$16=0,"",IF(COUNTIFS($A$17:$A$26,B128)=1,1,"nvt"))</f>
        <v/>
      </c>
      <c r="B128" s="129" t="str">
        <f>B22</f>
        <v>IKS voor kennisinstellingen</v>
      </c>
      <c r="C128" s="37"/>
      <c r="D128" s="12"/>
      <c r="E128" s="12"/>
      <c r="F128" s="9"/>
      <c r="G128"/>
      <c r="H128"/>
    </row>
    <row r="129" spans="1:9" ht="18" customHeight="1">
      <c r="B129" s="249" t="e">
        <f>IF(A128=1,VLOOKUP(B128,Alle_Kostensoorten[],2,FALSE),VLOOKUP(A128,Alle_Kostensoorten[],2,FALSE))</f>
        <v>#N/A</v>
      </c>
      <c r="C129" s="249"/>
      <c r="D129" s="249"/>
      <c r="E129" s="249"/>
      <c r="F129" s="249"/>
      <c r="G129" s="249"/>
      <c r="H129" s="249"/>
      <c r="I129" s="249"/>
    </row>
    <row r="130" spans="1:9" ht="9.75" customHeight="1">
      <c r="B130" s="3"/>
      <c r="C130" s="4"/>
      <c r="D130" s="12"/>
      <c r="E130" s="12"/>
      <c r="F130" s="9"/>
      <c r="G130"/>
      <c r="H130"/>
    </row>
    <row r="131" spans="1:9" ht="16.5" customHeight="1" thickBot="1">
      <c r="B131" s="199" t="s">
        <v>58</v>
      </c>
      <c r="C131" s="200" t="s">
        <v>101</v>
      </c>
      <c r="D131" s="200" t="s">
        <v>102</v>
      </c>
      <c r="E131" s="201" t="s">
        <v>81</v>
      </c>
      <c r="F131" s="201" t="s">
        <v>103</v>
      </c>
      <c r="G131" s="202"/>
      <c r="H131" s="202"/>
      <c r="I131" s="202"/>
    </row>
    <row r="132" spans="1:9" ht="15.75" customHeight="1" thickTop="1">
      <c r="B132" s="185"/>
      <c r="C132" s="186"/>
      <c r="D132" s="187"/>
      <c r="E132" s="159">
        <f t="shared" ref="E132:E140" si="6">IF($A$128=1,$D132,0)</f>
        <v>0</v>
      </c>
      <c r="F132" s="186"/>
      <c r="G132" s="188"/>
      <c r="H132" s="188"/>
      <c r="I132" s="188"/>
    </row>
    <row r="133" spans="1:9" ht="15.75" customHeight="1">
      <c r="B133" s="161"/>
      <c r="C133" s="86"/>
      <c r="D133" s="187"/>
      <c r="E133" s="160">
        <f t="shared" si="6"/>
        <v>0</v>
      </c>
      <c r="F133" s="169"/>
      <c r="G133" s="170"/>
      <c r="H133" s="170"/>
      <c r="I133" s="170"/>
    </row>
    <row r="134" spans="1:9" ht="15.75" customHeight="1">
      <c r="B134" s="161"/>
      <c r="C134" s="86"/>
      <c r="D134" s="187"/>
      <c r="E134" s="160">
        <f t="shared" si="6"/>
        <v>0</v>
      </c>
      <c r="F134" s="169"/>
      <c r="G134" s="170"/>
      <c r="H134" s="170"/>
      <c r="I134" s="170"/>
    </row>
    <row r="135" spans="1:9" ht="15.75" customHeight="1">
      <c r="B135" s="161"/>
      <c r="C135" s="86"/>
      <c r="D135" s="187"/>
      <c r="E135" s="160">
        <f t="shared" si="6"/>
        <v>0</v>
      </c>
      <c r="F135" s="169"/>
      <c r="G135" s="170"/>
      <c r="H135" s="170"/>
      <c r="I135" s="170"/>
    </row>
    <row r="136" spans="1:9" ht="15.75" customHeight="1">
      <c r="B136" s="161"/>
      <c r="C136" s="86"/>
      <c r="D136" s="187"/>
      <c r="E136" s="160">
        <f t="shared" si="6"/>
        <v>0</v>
      </c>
      <c r="F136" s="169"/>
      <c r="G136" s="170"/>
      <c r="H136" s="170"/>
      <c r="I136" s="170"/>
    </row>
    <row r="137" spans="1:9" ht="15.75" customHeight="1">
      <c r="B137" s="161"/>
      <c r="C137" s="86"/>
      <c r="D137" s="166"/>
      <c r="E137" s="160">
        <f t="shared" si="6"/>
        <v>0</v>
      </c>
      <c r="F137" s="169"/>
      <c r="G137" s="170"/>
      <c r="H137" s="170"/>
      <c r="I137" s="170"/>
    </row>
    <row r="138" spans="1:9" ht="15.75" customHeight="1">
      <c r="B138" s="161"/>
      <c r="C138" s="86"/>
      <c r="D138" s="166"/>
      <c r="E138" s="160">
        <f t="shared" si="6"/>
        <v>0</v>
      </c>
      <c r="F138" s="169"/>
      <c r="G138" s="170"/>
      <c r="H138" s="170"/>
      <c r="I138" s="170"/>
    </row>
    <row r="139" spans="1:9" ht="15.75" customHeight="1">
      <c r="B139" s="161"/>
      <c r="C139" s="86"/>
      <c r="D139" s="166"/>
      <c r="E139" s="160">
        <f t="shared" si="6"/>
        <v>0</v>
      </c>
      <c r="F139" s="169"/>
      <c r="G139" s="170"/>
      <c r="H139" s="170"/>
      <c r="I139" s="170"/>
    </row>
    <row r="140" spans="1:9" ht="15.75" customHeight="1" thickBot="1">
      <c r="B140" s="75"/>
      <c r="C140" s="74"/>
      <c r="D140" s="76"/>
      <c r="E140" s="131">
        <f t="shared" si="6"/>
        <v>0</v>
      </c>
      <c r="F140" s="77"/>
      <c r="G140" s="78"/>
      <c r="H140" s="78"/>
      <c r="I140" s="78"/>
    </row>
    <row r="141" spans="1:9" ht="16.5" thickTop="1">
      <c r="B141" s="58" t="s">
        <v>92</v>
      </c>
      <c r="C141" s="58"/>
      <c r="D141" s="58"/>
      <c r="E141" s="137">
        <f>SUM(E132:E140)</f>
        <v>0</v>
      </c>
      <c r="F141" s="176"/>
      <c r="G141" s="176"/>
      <c r="H141" s="176"/>
      <c r="I141" s="176"/>
    </row>
    <row r="142" spans="1:9">
      <c r="B142" s="6"/>
      <c r="C142" s="6"/>
      <c r="D142" s="6"/>
      <c r="E142" s="16"/>
      <c r="F142" s="16"/>
      <c r="G142" s="10"/>
      <c r="H142"/>
    </row>
    <row r="143" spans="1:9">
      <c r="B143" s="1"/>
      <c r="C143" s="1"/>
      <c r="D143" s="1"/>
      <c r="E143" s="1"/>
      <c r="F143" s="9"/>
      <c r="G143" s="10"/>
      <c r="H143"/>
    </row>
    <row r="144" spans="1:9" ht="21">
      <c r="A144" s="119" t="str">
        <f>IF($A$16=0,"",IF(COUNTIFS($A$17:$A$26,B144)=1,1,"nvt"))</f>
        <v/>
      </c>
      <c r="B144" s="129" t="str">
        <f>B23</f>
        <v>Bijdragen in natura</v>
      </c>
      <c r="C144" s="37"/>
      <c r="D144" s="1"/>
      <c r="E144" s="1"/>
      <c r="F144" s="9"/>
      <c r="G144" s="10"/>
      <c r="H144"/>
    </row>
    <row r="145" spans="2:9" ht="18" customHeight="1">
      <c r="B145" s="249" t="e">
        <f>IF(A144=1,VLOOKUP(B144,Alle_Kostensoorten[],2,FALSE),VLOOKUP(A144,Alle_Kostensoorten[],2,FALSE))</f>
        <v>#N/A</v>
      </c>
      <c r="C145" s="249"/>
      <c r="D145" s="249"/>
      <c r="E145" s="249"/>
      <c r="F145" s="249"/>
      <c r="G145" s="249"/>
      <c r="H145" s="249"/>
      <c r="I145" s="249"/>
    </row>
    <row r="146" spans="2:9" ht="9.75" customHeight="1">
      <c r="B146" s="3"/>
      <c r="C146" s="1"/>
      <c r="D146" s="1"/>
      <c r="E146" s="1"/>
      <c r="F146" s="9"/>
      <c r="G146" s="10"/>
      <c r="H146"/>
    </row>
    <row r="147" spans="2:9" ht="16.5" customHeight="1" thickBot="1">
      <c r="B147" s="195" t="s">
        <v>58</v>
      </c>
      <c r="C147" s="197" t="s">
        <v>101</v>
      </c>
      <c r="D147" s="196" t="s">
        <v>102</v>
      </c>
      <c r="E147" s="197" t="s">
        <v>81</v>
      </c>
      <c r="F147" s="196" t="s">
        <v>3</v>
      </c>
      <c r="G147" s="198"/>
      <c r="H147" s="198"/>
      <c r="I147" s="198"/>
    </row>
    <row r="148" spans="2:9" ht="15.75" customHeight="1" thickTop="1">
      <c r="B148" s="185"/>
      <c r="C148" s="186"/>
      <c r="D148" s="187"/>
      <c r="E148" s="159">
        <f>IF($A$144=1,$D148,0)</f>
        <v>0</v>
      </c>
      <c r="F148" s="190"/>
      <c r="G148" s="191"/>
      <c r="H148" s="191"/>
      <c r="I148" s="191"/>
    </row>
    <row r="149" spans="2:9" ht="15.75" customHeight="1">
      <c r="B149" s="161"/>
      <c r="C149" s="86"/>
      <c r="D149" s="166"/>
      <c r="E149" s="159">
        <f t="shared" ref="E149:E164" si="7">IF($A$144=1,$D149,0)</f>
        <v>0</v>
      </c>
      <c r="F149" s="167"/>
      <c r="G149" s="168"/>
      <c r="H149" s="168"/>
      <c r="I149" s="168"/>
    </row>
    <row r="150" spans="2:9" ht="15.75" customHeight="1">
      <c r="B150" s="161"/>
      <c r="C150" s="86"/>
      <c r="D150" s="166"/>
      <c r="E150" s="159">
        <f t="shared" si="7"/>
        <v>0</v>
      </c>
      <c r="F150" s="167"/>
      <c r="G150" s="168"/>
      <c r="H150" s="168"/>
      <c r="I150" s="168"/>
    </row>
    <row r="151" spans="2:9" ht="15.75" customHeight="1">
      <c r="B151" s="161"/>
      <c r="C151" s="86"/>
      <c r="D151" s="166"/>
      <c r="E151" s="159">
        <f t="shared" si="7"/>
        <v>0</v>
      </c>
      <c r="F151" s="167"/>
      <c r="G151" s="168"/>
      <c r="H151" s="168"/>
      <c r="I151" s="168"/>
    </row>
    <row r="152" spans="2:9" ht="15.75" customHeight="1">
      <c r="B152" s="161"/>
      <c r="C152" s="86"/>
      <c r="D152" s="166"/>
      <c r="E152" s="159">
        <f t="shared" si="7"/>
        <v>0</v>
      </c>
      <c r="F152" s="167"/>
      <c r="G152" s="168"/>
      <c r="H152" s="168"/>
      <c r="I152" s="168"/>
    </row>
    <row r="153" spans="2:9" ht="15.75" customHeight="1">
      <c r="B153" s="161"/>
      <c r="C153" s="86"/>
      <c r="D153" s="166"/>
      <c r="E153" s="159">
        <f t="shared" si="7"/>
        <v>0</v>
      </c>
      <c r="F153" s="167"/>
      <c r="G153" s="168"/>
      <c r="H153" s="168"/>
      <c r="I153" s="168"/>
    </row>
    <row r="154" spans="2:9" ht="15.75" customHeight="1">
      <c r="B154" s="161"/>
      <c r="C154" s="86"/>
      <c r="D154" s="166"/>
      <c r="E154" s="159">
        <f t="shared" si="7"/>
        <v>0</v>
      </c>
      <c r="F154" s="167"/>
      <c r="G154" s="168"/>
      <c r="H154" s="168"/>
      <c r="I154" s="168"/>
    </row>
    <row r="155" spans="2:9" ht="15.75" customHeight="1">
      <c r="B155" s="161"/>
      <c r="C155" s="86"/>
      <c r="D155" s="166"/>
      <c r="E155" s="159">
        <f t="shared" si="7"/>
        <v>0</v>
      </c>
      <c r="F155" s="167"/>
      <c r="G155" s="168"/>
      <c r="H155" s="168"/>
      <c r="I155" s="168"/>
    </row>
    <row r="156" spans="2:9" ht="15.75" customHeight="1">
      <c r="B156" s="161"/>
      <c r="C156" s="86"/>
      <c r="D156" s="166"/>
      <c r="E156" s="159">
        <f t="shared" si="7"/>
        <v>0</v>
      </c>
      <c r="F156" s="167"/>
      <c r="G156" s="168"/>
      <c r="H156" s="168"/>
      <c r="I156" s="168"/>
    </row>
    <row r="157" spans="2:9" ht="15.75" customHeight="1">
      <c r="B157" s="161"/>
      <c r="C157" s="86"/>
      <c r="D157" s="166"/>
      <c r="E157" s="159">
        <f t="shared" si="7"/>
        <v>0</v>
      </c>
      <c r="F157" s="167"/>
      <c r="G157" s="168"/>
      <c r="H157" s="168"/>
      <c r="I157" s="168"/>
    </row>
    <row r="158" spans="2:9" ht="15.75" customHeight="1">
      <c r="B158" s="161"/>
      <c r="C158" s="86"/>
      <c r="D158" s="166"/>
      <c r="E158" s="159">
        <f t="shared" si="7"/>
        <v>0</v>
      </c>
      <c r="F158" s="167"/>
      <c r="G158" s="168"/>
      <c r="H158" s="168"/>
      <c r="I158" s="168"/>
    </row>
    <row r="159" spans="2:9" ht="15.75" customHeight="1">
      <c r="B159" s="161"/>
      <c r="C159" s="86"/>
      <c r="D159" s="166"/>
      <c r="E159" s="159">
        <f t="shared" si="7"/>
        <v>0</v>
      </c>
      <c r="F159" s="167"/>
      <c r="G159" s="168"/>
      <c r="H159" s="168"/>
      <c r="I159" s="168"/>
    </row>
    <row r="160" spans="2:9" ht="15.75" customHeight="1">
      <c r="B160" s="161"/>
      <c r="C160" s="86"/>
      <c r="D160" s="166"/>
      <c r="E160" s="159">
        <f t="shared" si="7"/>
        <v>0</v>
      </c>
      <c r="F160" s="167"/>
      <c r="G160" s="168"/>
      <c r="H160" s="168"/>
      <c r="I160" s="168"/>
    </row>
    <row r="161" spans="1:9" ht="15.75" customHeight="1">
      <c r="B161" s="161"/>
      <c r="C161" s="86"/>
      <c r="D161" s="166"/>
      <c r="E161" s="159">
        <f t="shared" si="7"/>
        <v>0</v>
      </c>
      <c r="F161" s="167"/>
      <c r="G161" s="168"/>
      <c r="H161" s="168"/>
      <c r="I161" s="168"/>
    </row>
    <row r="162" spans="1:9" ht="15.75" customHeight="1">
      <c r="B162" s="161"/>
      <c r="C162" s="86"/>
      <c r="D162" s="166"/>
      <c r="E162" s="159">
        <f t="shared" si="7"/>
        <v>0</v>
      </c>
      <c r="F162" s="167"/>
      <c r="G162" s="168"/>
      <c r="H162" s="168"/>
      <c r="I162" s="168"/>
    </row>
    <row r="163" spans="1:9" ht="15.75" customHeight="1">
      <c r="B163" s="161"/>
      <c r="C163" s="86"/>
      <c r="D163" s="166"/>
      <c r="E163" s="159">
        <f t="shared" si="7"/>
        <v>0</v>
      </c>
      <c r="F163" s="167"/>
      <c r="G163" s="168"/>
      <c r="H163" s="168"/>
      <c r="I163" s="168"/>
    </row>
    <row r="164" spans="1:9" ht="15.75" customHeight="1" thickBot="1">
      <c r="B164" s="75"/>
      <c r="C164" s="74"/>
      <c r="D164" s="76"/>
      <c r="E164" s="159">
        <f t="shared" si="7"/>
        <v>0</v>
      </c>
      <c r="F164" s="111"/>
      <c r="G164" s="112"/>
      <c r="H164" s="112"/>
      <c r="I164" s="112"/>
    </row>
    <row r="165" spans="1:9" ht="16.350000000000001" customHeight="1" thickTop="1">
      <c r="B165" s="58" t="s">
        <v>92</v>
      </c>
      <c r="C165" s="58"/>
      <c r="D165" s="58"/>
      <c r="E165" s="137">
        <f>SUM(E148:E164)</f>
        <v>0</v>
      </c>
      <c r="F165" s="176"/>
      <c r="G165" s="176"/>
      <c r="H165" s="176"/>
      <c r="I165" s="176"/>
    </row>
    <row r="166" spans="1:9" ht="16.350000000000001" customHeight="1">
      <c r="B166" s="1"/>
      <c r="C166" s="4"/>
      <c r="D166" s="7"/>
      <c r="E166" s="7"/>
      <c r="F166" s="11"/>
      <c r="G166"/>
      <c r="H166"/>
    </row>
    <row r="167" spans="1:9">
      <c r="B167" s="1"/>
      <c r="C167" s="1"/>
      <c r="D167" s="4"/>
      <c r="E167" s="13"/>
      <c r="F167" s="13"/>
      <c r="G167" s="9"/>
      <c r="H167"/>
    </row>
    <row r="168" spans="1:9" ht="21">
      <c r="A168" s="119" t="str">
        <f>IF($A$16=0,"",IF(COUNTIFS($A$17:$A$26,B168)=1,1,"nvt"))</f>
        <v/>
      </c>
      <c r="B168" s="37" t="str">
        <f>B24</f>
        <v>Afschrijvingskosten</v>
      </c>
      <c r="C168" s="37"/>
      <c r="D168" s="1"/>
      <c r="E168" s="1"/>
      <c r="F168" s="9"/>
      <c r="G168" s="8"/>
      <c r="H168"/>
    </row>
    <row r="169" spans="1:9" ht="15" customHeight="1">
      <c r="B169" s="249" t="e">
        <f>IF(A168=1,VLOOKUP(B168,Alle_Kostensoorten[],2,FALSE),VLOOKUP(A168,Alle_Kostensoorten[],2,FALSE))</f>
        <v>#N/A</v>
      </c>
      <c r="C169" s="249"/>
      <c r="D169" s="249"/>
      <c r="E169" s="249"/>
      <c r="F169" s="249"/>
      <c r="G169" s="249"/>
      <c r="H169" s="249"/>
      <c r="I169" s="249"/>
    </row>
    <row r="170" spans="1:9" ht="9.75" customHeight="1">
      <c r="B170" s="3"/>
      <c r="C170" s="1"/>
      <c r="D170" s="1"/>
      <c r="E170" s="1"/>
      <c r="F170" s="9"/>
      <c r="G170" s="8"/>
      <c r="H170"/>
    </row>
    <row r="171" spans="1:9" ht="48.75" customHeight="1" thickBot="1">
      <c r="B171" s="195" t="s">
        <v>58</v>
      </c>
      <c r="C171" s="196" t="s">
        <v>104</v>
      </c>
      <c r="D171" s="196" t="s">
        <v>105</v>
      </c>
      <c r="E171" s="196" t="s">
        <v>106</v>
      </c>
      <c r="F171" s="196" t="s">
        <v>107</v>
      </c>
      <c r="G171" s="196" t="s">
        <v>108</v>
      </c>
      <c r="H171" s="196" t="s">
        <v>109</v>
      </c>
      <c r="I171" s="196" t="s">
        <v>81</v>
      </c>
    </row>
    <row r="172" spans="1:9" ht="15.75" customHeight="1" thickTop="1">
      <c r="B172" s="185"/>
      <c r="C172" s="192"/>
      <c r="D172" s="193"/>
      <c r="E172" s="193"/>
      <c r="F172" s="189"/>
      <c r="G172" s="189"/>
      <c r="H172" s="194"/>
      <c r="I172" s="159">
        <f>IFERROR(IF($A$168=1,(D172-E172)*(G172/F172)*H172,0),0)</f>
        <v>0</v>
      </c>
    </row>
    <row r="173" spans="1:9" ht="15.75" customHeight="1">
      <c r="B173" s="161"/>
      <c r="C173" s="162"/>
      <c r="D173" s="163"/>
      <c r="E173" s="163"/>
      <c r="F173" s="164"/>
      <c r="G173" s="164"/>
      <c r="H173" s="165"/>
      <c r="I173" s="160">
        <f t="shared" ref="I173:I179" si="8">IFERROR(IF($A$168=1,(D173-E173)*(G173/F173)*H173,0),0)</f>
        <v>0</v>
      </c>
    </row>
    <row r="174" spans="1:9" ht="15.75" customHeight="1">
      <c r="B174" s="161"/>
      <c r="C174" s="162"/>
      <c r="D174" s="163"/>
      <c r="E174" s="163"/>
      <c r="F174" s="164"/>
      <c r="G174" s="164"/>
      <c r="H174" s="165"/>
      <c r="I174" s="160">
        <f t="shared" si="8"/>
        <v>0</v>
      </c>
    </row>
    <row r="175" spans="1:9" ht="15.75" customHeight="1">
      <c r="B175" s="161"/>
      <c r="C175" s="162"/>
      <c r="D175" s="163"/>
      <c r="E175" s="163"/>
      <c r="F175" s="164"/>
      <c r="G175" s="164"/>
      <c r="H175" s="165"/>
      <c r="I175" s="160">
        <f t="shared" si="8"/>
        <v>0</v>
      </c>
    </row>
    <row r="176" spans="1:9" ht="15.75" customHeight="1">
      <c r="B176" s="161"/>
      <c r="C176" s="162"/>
      <c r="D176" s="163"/>
      <c r="E176" s="163"/>
      <c r="F176" s="164"/>
      <c r="G176" s="164"/>
      <c r="H176" s="165"/>
      <c r="I176" s="160">
        <f t="shared" si="8"/>
        <v>0</v>
      </c>
    </row>
    <row r="177" spans="1:9" ht="15.75" customHeight="1">
      <c r="B177" s="161"/>
      <c r="C177" s="162"/>
      <c r="D177" s="163"/>
      <c r="E177" s="163"/>
      <c r="F177" s="164"/>
      <c r="G177" s="164"/>
      <c r="H177" s="165"/>
      <c r="I177" s="160">
        <f t="shared" si="8"/>
        <v>0</v>
      </c>
    </row>
    <row r="178" spans="1:9" ht="15.75" customHeight="1">
      <c r="B178" s="161"/>
      <c r="C178" s="162"/>
      <c r="D178" s="163"/>
      <c r="E178" s="163"/>
      <c r="F178" s="164"/>
      <c r="G178" s="164"/>
      <c r="H178" s="165"/>
      <c r="I178" s="160">
        <f t="shared" si="8"/>
        <v>0</v>
      </c>
    </row>
    <row r="179" spans="1:9" ht="15.75" customHeight="1" thickBot="1">
      <c r="B179" s="75"/>
      <c r="C179" s="79"/>
      <c r="D179" s="80"/>
      <c r="E179" s="80"/>
      <c r="F179" s="117"/>
      <c r="G179" s="117"/>
      <c r="H179" s="109"/>
      <c r="I179" s="131">
        <f t="shared" si="8"/>
        <v>0</v>
      </c>
    </row>
    <row r="180" spans="1:9" ht="16.5" thickTop="1">
      <c r="B180" s="58" t="s">
        <v>92</v>
      </c>
      <c r="C180" s="58"/>
      <c r="D180" s="58"/>
      <c r="E180" s="58"/>
      <c r="F180" s="58"/>
      <c r="G180" s="58"/>
      <c r="H180" s="176"/>
      <c r="I180" s="137">
        <f>SUM(I172:I179)</f>
        <v>0</v>
      </c>
    </row>
    <row r="181" spans="1:9">
      <c r="B181" s="1"/>
      <c r="C181" s="1"/>
      <c r="D181" s="1"/>
      <c r="E181" s="1"/>
      <c r="F181" s="14"/>
      <c r="G181" s="14"/>
      <c r="H181" s="8"/>
    </row>
    <row r="182" spans="1:9">
      <c r="B182" s="3"/>
      <c r="C182" s="1"/>
      <c r="D182" s="1"/>
      <c r="E182" s="1"/>
      <c r="F182" s="9"/>
      <c r="G182" s="10"/>
      <c r="H182"/>
    </row>
    <row r="183" spans="1:9" ht="21">
      <c r="A183" s="119" t="str">
        <f>IF($A$16=0,"",IF(COUNTIFS($A$17:$A$26,B183)=1,1,"nvt"))</f>
        <v/>
      </c>
      <c r="B183" s="129" t="str">
        <f>B25</f>
        <v>Overige kosten</v>
      </c>
      <c r="C183" s="37"/>
      <c r="D183"/>
      <c r="E183"/>
      <c r="F183"/>
      <c r="G183"/>
      <c r="H183"/>
    </row>
    <row r="184" spans="1:9" ht="14.25" customHeight="1">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c r="B185" s="3"/>
      <c r="C185" s="4"/>
      <c r="D185"/>
      <c r="E185"/>
      <c r="F185"/>
      <c r="G185"/>
      <c r="H185"/>
    </row>
    <row r="186" spans="1:9" ht="16.5" thickBot="1">
      <c r="B186" s="158" t="s">
        <v>58</v>
      </c>
      <c r="C186" s="110" t="s">
        <v>101</v>
      </c>
      <c r="D186" s="110" t="s">
        <v>110</v>
      </c>
      <c r="E186" s="110" t="s">
        <v>111</v>
      </c>
      <c r="F186" s="157" t="s">
        <v>81</v>
      </c>
      <c r="G186" s="110" t="s">
        <v>3</v>
      </c>
      <c r="H186" s="198"/>
      <c r="I186" s="198"/>
    </row>
    <row r="187" spans="1:9" ht="15.75" customHeight="1" thickTop="1">
      <c r="B187" s="203"/>
      <c r="C187" s="186"/>
      <c r="D187" s="186"/>
      <c r="E187" s="189"/>
      <c r="F187" s="159">
        <f>IF($A$183=1,$E187*$D187,0)</f>
        <v>0</v>
      </c>
      <c r="G187" s="186"/>
      <c r="H187" s="191"/>
      <c r="I187" s="191"/>
    </row>
    <row r="188" spans="1:9" ht="15.75" customHeight="1">
      <c r="B188" s="173"/>
      <c r="C188" s="86"/>
      <c r="D188" s="186"/>
      <c r="E188" s="189"/>
      <c r="F188" s="160">
        <f t="shared" ref="F188:F202" si="9">IF($A$183=1,$E188*$D188,0)</f>
        <v>0</v>
      </c>
      <c r="G188" s="186"/>
      <c r="H188" s="168"/>
      <c r="I188" s="168"/>
    </row>
    <row r="189" spans="1:9" ht="15.75" customHeight="1">
      <c r="B189" s="173"/>
      <c r="C189" s="86"/>
      <c r="D189" s="186"/>
      <c r="E189" s="189"/>
      <c r="F189" s="160">
        <f t="shared" si="9"/>
        <v>0</v>
      </c>
      <c r="G189" s="186"/>
      <c r="H189" s="168"/>
      <c r="I189" s="168"/>
    </row>
    <row r="190" spans="1:9" ht="15.75" customHeight="1">
      <c r="B190" s="173"/>
      <c r="C190" s="86"/>
      <c r="D190" s="186"/>
      <c r="E190" s="189"/>
      <c r="F190" s="160">
        <f t="shared" si="9"/>
        <v>0</v>
      </c>
      <c r="G190" s="186"/>
      <c r="H190" s="168"/>
      <c r="I190" s="168"/>
    </row>
    <row r="191" spans="1:9" ht="15.75" customHeight="1">
      <c r="B191" s="173"/>
      <c r="C191" s="86"/>
      <c r="D191" s="186"/>
      <c r="E191" s="189"/>
      <c r="F191" s="160">
        <f t="shared" si="9"/>
        <v>0</v>
      </c>
      <c r="G191" s="186"/>
      <c r="H191" s="168"/>
      <c r="I191" s="168"/>
    </row>
    <row r="192" spans="1:9" ht="15.75" customHeight="1">
      <c r="B192" s="173"/>
      <c r="C192" s="86"/>
      <c r="D192" s="186"/>
      <c r="E192" s="189"/>
      <c r="F192" s="160">
        <f t="shared" si="9"/>
        <v>0</v>
      </c>
      <c r="G192" s="186"/>
      <c r="H192" s="168"/>
      <c r="I192" s="168"/>
    </row>
    <row r="193" spans="1:9" ht="15.75" customHeight="1">
      <c r="B193" s="173"/>
      <c r="C193" s="86"/>
      <c r="D193" s="86"/>
      <c r="E193" s="164"/>
      <c r="F193" s="160">
        <f t="shared" si="9"/>
        <v>0</v>
      </c>
      <c r="G193" s="86"/>
      <c r="H193" s="168"/>
      <c r="I193" s="168"/>
    </row>
    <row r="194" spans="1:9" ht="15.75" customHeight="1">
      <c r="B194" s="173"/>
      <c r="C194" s="86"/>
      <c r="D194" s="86"/>
      <c r="E194" s="164"/>
      <c r="F194" s="160">
        <f t="shared" si="9"/>
        <v>0</v>
      </c>
      <c r="G194" s="86"/>
      <c r="H194" s="168"/>
      <c r="I194" s="168"/>
    </row>
    <row r="195" spans="1:9" ht="15.75" customHeight="1">
      <c r="B195" s="173"/>
      <c r="C195" s="86"/>
      <c r="D195" s="86"/>
      <c r="E195" s="164"/>
      <c r="F195" s="160">
        <f t="shared" si="9"/>
        <v>0</v>
      </c>
      <c r="G195" s="86"/>
      <c r="H195" s="168"/>
      <c r="I195" s="168"/>
    </row>
    <row r="196" spans="1:9" ht="15.75" customHeight="1">
      <c r="B196" s="173"/>
      <c r="C196" s="86"/>
      <c r="D196" s="86"/>
      <c r="E196" s="164"/>
      <c r="F196" s="160">
        <f t="shared" si="9"/>
        <v>0</v>
      </c>
      <c r="G196" s="86"/>
      <c r="H196" s="168"/>
      <c r="I196" s="168"/>
    </row>
    <row r="197" spans="1:9" ht="15.75" customHeight="1">
      <c r="B197" s="173"/>
      <c r="C197" s="86"/>
      <c r="D197" s="86"/>
      <c r="E197" s="164"/>
      <c r="F197" s="160">
        <f t="shared" si="9"/>
        <v>0</v>
      </c>
      <c r="G197" s="86"/>
      <c r="H197" s="168"/>
      <c r="I197" s="168"/>
    </row>
    <row r="198" spans="1:9" ht="15.75" customHeight="1">
      <c r="B198" s="173"/>
      <c r="C198" s="86"/>
      <c r="D198" s="86"/>
      <c r="E198" s="164"/>
      <c r="F198" s="160">
        <f t="shared" si="9"/>
        <v>0</v>
      </c>
      <c r="G198" s="86"/>
      <c r="H198" s="168"/>
      <c r="I198" s="168"/>
    </row>
    <row r="199" spans="1:9" ht="15.75" customHeight="1">
      <c r="B199" s="173"/>
      <c r="C199" s="86"/>
      <c r="D199" s="86"/>
      <c r="E199" s="164"/>
      <c r="F199" s="160">
        <f t="shared" si="9"/>
        <v>0</v>
      </c>
      <c r="G199" s="86"/>
      <c r="H199" s="168"/>
      <c r="I199" s="168"/>
    </row>
    <row r="200" spans="1:9" ht="15.75" customHeight="1">
      <c r="B200" s="173"/>
      <c r="C200" s="86"/>
      <c r="D200" s="86"/>
      <c r="E200" s="164"/>
      <c r="F200" s="160">
        <f t="shared" si="9"/>
        <v>0</v>
      </c>
      <c r="G200" s="86"/>
      <c r="H200" s="168"/>
      <c r="I200" s="168"/>
    </row>
    <row r="201" spans="1:9" ht="15.75" customHeight="1">
      <c r="B201" s="173"/>
      <c r="C201" s="86"/>
      <c r="D201" s="86"/>
      <c r="E201" s="164"/>
      <c r="F201" s="160">
        <f t="shared" si="9"/>
        <v>0</v>
      </c>
      <c r="G201" s="86"/>
      <c r="H201" s="168"/>
      <c r="I201" s="168"/>
    </row>
    <row r="202" spans="1:9" ht="15.75" customHeight="1" thickBot="1">
      <c r="B202" s="73"/>
      <c r="C202" s="74"/>
      <c r="D202" s="74"/>
      <c r="E202" s="117"/>
      <c r="F202" s="131">
        <f t="shared" si="9"/>
        <v>0</v>
      </c>
      <c r="G202" s="74"/>
      <c r="H202" s="168"/>
      <c r="I202" s="168"/>
    </row>
    <row r="203" spans="1:9" ht="16.5" thickTop="1">
      <c r="B203" s="174" t="s">
        <v>92</v>
      </c>
      <c r="C203" s="174"/>
      <c r="D203" s="174"/>
      <c r="E203" s="175"/>
      <c r="F203" s="137">
        <f>SUM(F187:F202)</f>
        <v>0</v>
      </c>
      <c r="G203" s="174"/>
      <c r="H203" s="174"/>
      <c r="I203" s="174"/>
    </row>
    <row r="204" spans="1:9">
      <c r="B204" s="1"/>
      <c r="C204" s="1"/>
      <c r="D204" s="1"/>
      <c r="E204" s="1"/>
      <c r="F204" s="7"/>
      <c r="G204" s="8"/>
      <c r="H204"/>
    </row>
    <row r="205" spans="1:9">
      <c r="B205" s="1"/>
      <c r="C205" s="1"/>
      <c r="D205" s="1"/>
      <c r="E205" s="1"/>
      <c r="F205" s="7"/>
      <c r="G205" s="8"/>
      <c r="H205"/>
    </row>
    <row r="206" spans="1:9" ht="21">
      <c r="A206" s="119" t="str">
        <f>IF($A$16=0,"",IF(COUNTIFS($A$17:$A$26,B206)=1,1,"nvt"))</f>
        <v/>
      </c>
      <c r="B206" s="129" t="str">
        <f>B26</f>
        <v>Forfait 40% voor overige kosten</v>
      </c>
      <c r="C206" s="37"/>
      <c r="D206" s="37"/>
      <c r="E206" s="1"/>
      <c r="F206" s="7"/>
      <c r="G206" s="8"/>
      <c r="H206"/>
    </row>
    <row r="207" spans="1:9" ht="14.25" customHeight="1">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c r="B208" s="1"/>
      <c r="C208" s="1"/>
      <c r="D208" s="1"/>
      <c r="E208" s="1"/>
      <c r="F208" s="7"/>
      <c r="G208" s="8"/>
      <c r="H208"/>
    </row>
    <row r="209" spans="2:9" ht="16.5" thickBot="1">
      <c r="B209" s="158" t="s">
        <v>58</v>
      </c>
      <c r="C209" s="157" t="s">
        <v>81</v>
      </c>
      <c r="D209"/>
      <c r="E209"/>
      <c r="F209"/>
      <c r="G209"/>
      <c r="H209"/>
    </row>
    <row r="210" spans="2:9" ht="15.75" customHeight="1" thickTop="1">
      <c r="B210" s="226" t="str">
        <f>Hulpblad!V2</f>
        <v xml:space="preserve"> </v>
      </c>
      <c r="C210" s="159">
        <f>IF(AND($A$206=1,B210&lt;&gt;"",B210&lt;&gt;" "),(SUMIFS($G$59:$G$73,$B$59:$B$73,$B210)+SUMIFS($E$115:$E$124,$B$115:$B$124,$B210))*0.4,0)</f>
        <v>0</v>
      </c>
      <c r="D210"/>
      <c r="E210"/>
      <c r="F210"/>
      <c r="G210"/>
      <c r="H210"/>
    </row>
    <row r="211" spans="2:9" ht="15.75" customHeight="1">
      <c r="B211" s="227" t="str">
        <f>Hulpblad!V3</f>
        <v xml:space="preserve"> </v>
      </c>
      <c r="C211" s="160">
        <f t="shared" ref="C211:C219" si="10">IF(AND($A$206=1,B211&lt;&gt;"",B211&lt;&gt;" "),(SUMIFS($G$59:$G$73,$B$59:$B$73,$B211)+SUMIFS($E$115:$E$124,$B$115:$B$124,$B211))*0.4,0)</f>
        <v>0</v>
      </c>
      <c r="D211"/>
      <c r="E211"/>
      <c r="F211"/>
      <c r="G211"/>
      <c r="H211"/>
    </row>
    <row r="212" spans="2:9" ht="15.75" customHeight="1">
      <c r="B212" s="227" t="str">
        <f>Hulpblad!V4</f>
        <v xml:space="preserve"> </v>
      </c>
      <c r="C212" s="160">
        <f t="shared" si="10"/>
        <v>0</v>
      </c>
      <c r="D212"/>
      <c r="E212"/>
      <c r="F212"/>
      <c r="G212"/>
      <c r="H212"/>
    </row>
    <row r="213" spans="2:9" ht="15.75" customHeight="1">
      <c r="B213" s="227" t="str">
        <f>Hulpblad!V5</f>
        <v xml:space="preserve"> </v>
      </c>
      <c r="C213" s="160">
        <f t="shared" si="10"/>
        <v>0</v>
      </c>
      <c r="D213"/>
      <c r="E213"/>
      <c r="F213"/>
      <c r="G213"/>
      <c r="H213"/>
    </row>
    <row r="214" spans="2:9" ht="15.75" customHeight="1">
      <c r="B214" s="227" t="str">
        <f>Hulpblad!V6</f>
        <v xml:space="preserve"> </v>
      </c>
      <c r="C214" s="160">
        <f t="shared" si="10"/>
        <v>0</v>
      </c>
      <c r="D214"/>
      <c r="E214"/>
      <c r="F214"/>
      <c r="G214"/>
      <c r="H214"/>
    </row>
    <row r="215" spans="2:9" ht="15.75" customHeight="1">
      <c r="B215" s="227" t="str">
        <f>Hulpblad!V7</f>
        <v xml:space="preserve"> </v>
      </c>
      <c r="C215" s="160">
        <f t="shared" si="10"/>
        <v>0</v>
      </c>
      <c r="D215"/>
      <c r="E215"/>
      <c r="F215"/>
      <c r="G215"/>
      <c r="H215"/>
    </row>
    <row r="216" spans="2:9" ht="15.75" customHeight="1">
      <c r="B216" s="227" t="str">
        <f>Hulpblad!V8</f>
        <v xml:space="preserve"> </v>
      </c>
      <c r="C216" s="160">
        <f t="shared" si="10"/>
        <v>0</v>
      </c>
      <c r="D216"/>
      <c r="E216"/>
      <c r="F216"/>
      <c r="G216"/>
      <c r="H216"/>
    </row>
    <row r="217" spans="2:9" ht="15.75" customHeight="1">
      <c r="B217" s="227" t="str">
        <f>Hulpblad!V9</f>
        <v xml:space="preserve"> </v>
      </c>
      <c r="C217" s="160">
        <f t="shared" si="10"/>
        <v>0</v>
      </c>
      <c r="D217"/>
      <c r="E217"/>
      <c r="F217"/>
      <c r="G217"/>
      <c r="H217"/>
    </row>
    <row r="218" spans="2:9" ht="15.75" customHeight="1">
      <c r="B218" s="227" t="str">
        <f>Hulpblad!V10</f>
        <v xml:space="preserve"> </v>
      </c>
      <c r="C218" s="160">
        <f t="shared" si="10"/>
        <v>0</v>
      </c>
      <c r="D218"/>
      <c r="E218"/>
      <c r="F218"/>
      <c r="G218"/>
      <c r="H218"/>
    </row>
    <row r="219" spans="2:9" ht="15.75" customHeight="1" thickBot="1">
      <c r="B219" s="227" t="str">
        <f>Hulpblad!V11</f>
        <v xml:space="preserve"> </v>
      </c>
      <c r="C219" s="160">
        <f t="shared" si="10"/>
        <v>0</v>
      </c>
      <c r="D219"/>
      <c r="E219"/>
      <c r="F219"/>
      <c r="G219"/>
      <c r="H219"/>
    </row>
    <row r="220" spans="2:9" ht="16.5" thickTop="1">
      <c r="B220" s="228" t="s">
        <v>92</v>
      </c>
      <c r="C220" s="137">
        <f>SUM(C210:C219)</f>
        <v>0</v>
      </c>
      <c r="D220"/>
      <c r="E220"/>
      <c r="F220"/>
      <c r="G220"/>
      <c r="H220"/>
    </row>
    <row r="221" spans="2:9">
      <c r="B221" s="3"/>
      <c r="C221" s="1"/>
      <c r="D221" s="1"/>
      <c r="E221" s="1"/>
      <c r="F221" s="9"/>
      <c r="G221" s="10"/>
      <c r="H221"/>
    </row>
    <row r="222" spans="2:9" ht="16.5" thickBot="1">
      <c r="B222" s="33"/>
      <c r="C222" s="34"/>
      <c r="D222" s="34"/>
      <c r="E222" s="34"/>
      <c r="F222" s="35"/>
      <c r="G222" s="36"/>
      <c r="H222" s="36"/>
      <c r="I222" s="36"/>
    </row>
    <row r="223" spans="2:9" ht="7.5" customHeight="1" thickTop="1">
      <c r="B223" s="3"/>
      <c r="C223" s="1"/>
      <c r="D223" s="1"/>
      <c r="E223" s="1"/>
      <c r="F223" s="9"/>
      <c r="G223" s="10"/>
      <c r="H223"/>
    </row>
    <row r="224" spans="2:9" ht="23.25">
      <c r="B224" s="251" t="s">
        <v>112</v>
      </c>
      <c r="C224" s="251"/>
      <c r="D224" s="251"/>
      <c r="E224" s="251"/>
      <c r="F224" s="251"/>
      <c r="G224" s="251"/>
      <c r="H224" s="251"/>
    </row>
    <row r="225" spans="2:9">
      <c r="B225" s="3"/>
      <c r="C225" s="1"/>
      <c r="D225" s="1"/>
      <c r="E225" s="1"/>
      <c r="F225" s="9"/>
      <c r="G225" s="10"/>
      <c r="H225"/>
    </row>
    <row r="226" spans="2:9" ht="21">
      <c r="B226" s="37" t="s">
        <v>113</v>
      </c>
      <c r="C226" s="10"/>
      <c r="D226" s="10"/>
      <c r="E226" s="10"/>
      <c r="F226" s="9"/>
      <c r="G226" s="10"/>
      <c r="H226"/>
    </row>
    <row r="227" spans="2:9" ht="158.25" customHeight="1">
      <c r="B227" s="250" t="s">
        <v>120</v>
      </c>
      <c r="C227" s="250"/>
      <c r="D227" s="250"/>
      <c r="E227" s="250"/>
      <c r="F227" s="250"/>
      <c r="G227" s="250"/>
      <c r="H227" s="250"/>
      <c r="I227" s="250"/>
    </row>
    <row r="228" spans="2:9">
      <c r="B228" s="3"/>
      <c r="C228" s="10"/>
      <c r="D228" s="10"/>
      <c r="E228" s="10"/>
      <c r="F228" s="9"/>
      <c r="G228" s="10"/>
      <c r="H228"/>
    </row>
    <row r="229" spans="2:9" ht="15.6" customHeight="1" thickBot="1">
      <c r="B229" s="38" t="s">
        <v>74</v>
      </c>
      <c r="C229" s="39" t="s">
        <v>102</v>
      </c>
      <c r="D229" s="39" t="s">
        <v>60</v>
      </c>
      <c r="E229" s="115" t="s">
        <v>115</v>
      </c>
      <c r="F229" s="114"/>
      <c r="G229" s="114"/>
      <c r="H229" s="114"/>
      <c r="I229" s="114"/>
    </row>
    <row r="230" spans="2:9" ht="15.75" customHeight="1" thickTop="1">
      <c r="B230" s="44" t="s">
        <v>75</v>
      </c>
      <c r="C230" s="81"/>
      <c r="D230" s="132">
        <f>IFERROR(C230/$C$238,0)</f>
        <v>0</v>
      </c>
      <c r="E230" s="83"/>
      <c r="F230" s="84"/>
      <c r="G230" s="84"/>
      <c r="H230" s="84"/>
      <c r="I230" s="85"/>
    </row>
    <row r="231" spans="2:9" ht="31.5" customHeight="1">
      <c r="B231" s="206" t="s">
        <v>76</v>
      </c>
      <c r="C231" s="81"/>
      <c r="D231" s="132">
        <f>IFERROR(C231/$C$238,0)</f>
        <v>0</v>
      </c>
      <c r="E231" s="186"/>
      <c r="F231" s="188"/>
      <c r="G231" s="188"/>
      <c r="H231" s="188"/>
      <c r="I231" s="205"/>
    </row>
    <row r="232" spans="2:9" ht="15.75" customHeight="1">
      <c r="B232" s="44" t="s">
        <v>77</v>
      </c>
      <c r="C232" s="81"/>
      <c r="D232" s="132">
        <f t="shared" ref="D232:D236" si="11">IFERROR(C232/$C$238,0)</f>
        <v>0</v>
      </c>
      <c r="E232" s="86"/>
      <c r="F232" s="87"/>
      <c r="G232" s="87"/>
      <c r="H232" s="87"/>
      <c r="I232" s="88"/>
    </row>
    <row r="233" spans="2:9" ht="15.75" customHeight="1">
      <c r="B233" s="44" t="s">
        <v>78</v>
      </c>
      <c r="C233" s="81"/>
      <c r="D233" s="132">
        <f t="shared" si="11"/>
        <v>0</v>
      </c>
      <c r="E233" s="86"/>
      <c r="F233" s="87"/>
      <c r="G233" s="87"/>
      <c r="H233" s="87"/>
      <c r="I233" s="88"/>
    </row>
    <row r="234" spans="2:9" ht="15.75" customHeight="1">
      <c r="B234" s="44" t="s">
        <v>79</v>
      </c>
      <c r="C234" s="81"/>
      <c r="D234" s="132">
        <f t="shared" si="11"/>
        <v>0</v>
      </c>
      <c r="E234" s="86"/>
      <c r="F234" s="87"/>
      <c r="G234" s="87"/>
      <c r="H234" s="87"/>
      <c r="I234" s="88"/>
    </row>
    <row r="235" spans="2:9" ht="15.75" customHeight="1" thickBot="1">
      <c r="B235" s="45" t="s">
        <v>80</v>
      </c>
      <c r="C235" s="82"/>
      <c r="D235" s="133">
        <f t="shared" si="11"/>
        <v>0</v>
      </c>
      <c r="E235" s="89"/>
      <c r="F235" s="90"/>
      <c r="G235" s="90"/>
      <c r="H235" s="90"/>
      <c r="I235" s="91"/>
    </row>
    <row r="236" spans="2:9" ht="17.25" thickTop="1" thickBot="1">
      <c r="B236" s="59" t="s">
        <v>59</v>
      </c>
      <c r="C236" s="134">
        <f>SUM(C230:C235)</f>
        <v>0</v>
      </c>
      <c r="D236" s="135">
        <f t="shared" si="11"/>
        <v>0</v>
      </c>
      <c r="E236" s="60"/>
      <c r="F236" s="60"/>
      <c r="G236" s="60"/>
      <c r="H236" s="59"/>
      <c r="I236" s="61"/>
    </row>
    <row r="237" spans="2:9" ht="13.5" customHeight="1" thickTop="1">
      <c r="B237" s="10"/>
      <c r="C237" s="10"/>
      <c r="D237" s="10"/>
      <c r="E237" s="10"/>
      <c r="F237" s="9"/>
      <c r="G237" s="10"/>
      <c r="H237"/>
    </row>
    <row r="238" spans="2:9" ht="16.5" thickBot="1">
      <c r="B238" s="38" t="s">
        <v>81</v>
      </c>
      <c r="C238" s="136">
        <f>D27</f>
        <v>0</v>
      </c>
      <c r="D238" s="10"/>
      <c r="E238" s="10"/>
      <c r="F238" s="9"/>
      <c r="G238" s="10"/>
      <c r="H238"/>
    </row>
    <row r="239" spans="2:9" ht="16.5" thickTop="1">
      <c r="B239" s="3"/>
      <c r="C239" s="1"/>
      <c r="D239" s="1"/>
      <c r="E239" s="1"/>
      <c r="F239" s="9"/>
      <c r="G239" s="10"/>
      <c r="H239"/>
    </row>
    <row r="240" spans="2:9" ht="16.5" thickBot="1">
      <c r="B240" s="38" t="s">
        <v>116</v>
      </c>
      <c r="C240" s="136" t="str">
        <f>IF(ROUND(C236,2)-ROUND(C238,2)=0,"JA",C236-C238)</f>
        <v>JA</v>
      </c>
      <c r="D240" s="1"/>
      <c r="E240" s="1"/>
      <c r="F240" s="9"/>
      <c r="G240" s="10"/>
      <c r="H240"/>
    </row>
    <row r="241" spans="2:8" thickTop="1">
      <c r="B241" s="10"/>
      <c r="C241" s="10"/>
      <c r="D241" s="10"/>
      <c r="E241" s="10"/>
      <c r="F241" s="10"/>
      <c r="G241" s="10"/>
      <c r="H241" s="10"/>
    </row>
    <row r="242" spans="2:8" ht="15">
      <c r="B242" s="10"/>
      <c r="C242" s="10"/>
      <c r="D242" s="10"/>
      <c r="E242" s="10"/>
      <c r="F242" s="10"/>
      <c r="G242" s="10"/>
      <c r="H242" s="10"/>
    </row>
    <row r="243" spans="2:8" ht="15">
      <c r="B243" s="10"/>
      <c r="C243" s="10"/>
      <c r="D243" s="10"/>
      <c r="E243" s="10"/>
      <c r="F243" s="10"/>
      <c r="G243" s="10"/>
      <c r="H243" s="10"/>
    </row>
    <row r="244" spans="2:8" ht="15">
      <c r="B244" s="10"/>
      <c r="C244" s="10"/>
      <c r="D244" s="10"/>
      <c r="E244" s="10"/>
      <c r="F244" s="10"/>
      <c r="G244" s="10"/>
      <c r="H244" s="10"/>
    </row>
    <row r="245" spans="2:8" ht="15">
      <c r="B245" s="10"/>
      <c r="C245" s="10"/>
      <c r="D245" s="10"/>
      <c r="E245" s="10"/>
      <c r="F245" s="10"/>
      <c r="G245" s="10"/>
      <c r="H245" s="10"/>
    </row>
    <row r="246" spans="2:8" ht="15">
      <c r="B246" s="10"/>
      <c r="C246" s="10"/>
      <c r="D246" s="10"/>
      <c r="E246" s="10"/>
      <c r="F246" s="10"/>
      <c r="G246" s="10"/>
      <c r="H246" s="10"/>
    </row>
    <row r="247" spans="2:8" ht="15">
      <c r="B247" s="10"/>
      <c r="C247" s="10"/>
      <c r="D247" s="10"/>
      <c r="E247" s="10"/>
      <c r="F247" s="10"/>
      <c r="G247" s="10"/>
      <c r="H247" s="10"/>
    </row>
    <row r="248" spans="2:8" ht="15">
      <c r="B248" s="10"/>
      <c r="C248" s="10"/>
      <c r="D248" s="10"/>
      <c r="E248" s="10"/>
      <c r="F248" s="10"/>
      <c r="G248" s="10"/>
      <c r="H248" s="10"/>
    </row>
    <row r="249" spans="2:8" ht="15">
      <c r="B249" s="10"/>
      <c r="C249" s="10"/>
      <c r="D249" s="10"/>
      <c r="E249" s="10"/>
      <c r="F249" s="10"/>
      <c r="G249" s="10"/>
      <c r="H249" s="10"/>
    </row>
    <row r="250" spans="2:8" ht="15">
      <c r="B250" s="10"/>
      <c r="C250" s="10"/>
      <c r="D250" s="10"/>
      <c r="E250" s="10"/>
      <c r="F250" s="10"/>
      <c r="G250" s="10"/>
      <c r="H250" s="10"/>
    </row>
    <row r="251" spans="2:8" ht="15">
      <c r="B251" s="10"/>
      <c r="C251" s="10"/>
      <c r="D251" s="10"/>
      <c r="E251" s="10"/>
      <c r="F251" s="10"/>
      <c r="G251" s="10"/>
      <c r="H251" s="10"/>
    </row>
    <row r="252" spans="2:8" ht="15">
      <c r="B252" s="10"/>
      <c r="C252" s="10"/>
      <c r="D252" s="10"/>
      <c r="E252" s="10"/>
      <c r="F252" s="10"/>
      <c r="G252" s="10"/>
      <c r="H252" s="10"/>
    </row>
    <row r="253" spans="2:8" ht="15">
      <c r="B253" s="10"/>
      <c r="C253" s="10"/>
      <c r="D253" s="10"/>
      <c r="E253" s="10"/>
      <c r="F253" s="10"/>
      <c r="G253" s="10"/>
      <c r="H253" s="10"/>
    </row>
    <row r="254" spans="2:8" ht="15">
      <c r="B254" s="10"/>
      <c r="C254" s="10"/>
      <c r="D254" s="10"/>
      <c r="E254" s="10"/>
      <c r="F254" s="10"/>
      <c r="G254" s="10"/>
      <c r="H254" s="10"/>
    </row>
    <row r="255" spans="2:8" ht="15">
      <c r="B255" s="10"/>
      <c r="C255" s="10"/>
      <c r="D255" s="10"/>
      <c r="E255" s="10"/>
      <c r="F255" s="10"/>
      <c r="G255" s="10"/>
      <c r="H255" s="10"/>
    </row>
    <row r="256" spans="2:8" ht="15">
      <c r="B256" s="10"/>
      <c r="C256" s="10"/>
      <c r="D256" s="10"/>
      <c r="E256" s="10"/>
      <c r="F256" s="10"/>
      <c r="G256" s="10"/>
      <c r="H256" s="10"/>
    </row>
    <row r="257" spans="2:8" ht="15">
      <c r="B257" s="10"/>
      <c r="C257" s="10"/>
      <c r="D257" s="10"/>
      <c r="E257" s="10"/>
      <c r="F257" s="10"/>
      <c r="G257" s="10"/>
      <c r="H257" s="10"/>
    </row>
    <row r="258" spans="2:8" ht="15">
      <c r="B258" s="10"/>
      <c r="C258" s="10"/>
      <c r="D258" s="10"/>
      <c r="E258" s="10"/>
      <c r="F258" s="10"/>
      <c r="G258" s="10"/>
      <c r="H258" s="10"/>
    </row>
    <row r="259" spans="2:8" ht="15">
      <c r="B259" s="10"/>
      <c r="C259" s="10"/>
      <c r="D259" s="10"/>
      <c r="E259" s="10"/>
      <c r="F259" s="10"/>
      <c r="G259" s="10"/>
      <c r="H259" s="10"/>
    </row>
    <row r="260" spans="2:8" ht="15">
      <c r="B260" s="10"/>
      <c r="C260" s="10"/>
      <c r="D260" s="10"/>
      <c r="E260" s="10"/>
      <c r="F260" s="10"/>
      <c r="G260" s="10"/>
      <c r="H260" s="10"/>
    </row>
    <row r="261" spans="2:8" ht="15">
      <c r="B261" s="10"/>
      <c r="C261" s="10"/>
      <c r="D261" s="10"/>
      <c r="E261" s="10"/>
      <c r="F261" s="10"/>
      <c r="G261" s="10"/>
      <c r="H261" s="10"/>
    </row>
    <row r="262" spans="2:8" ht="15">
      <c r="B262" s="10"/>
      <c r="C262" s="10"/>
      <c r="D262" s="10"/>
      <c r="E262" s="10"/>
      <c r="F262" s="10"/>
      <c r="G262" s="10"/>
      <c r="H262" s="10"/>
    </row>
    <row r="263" spans="2:8" ht="15">
      <c r="B263" s="10"/>
      <c r="C263" s="10"/>
      <c r="D263" s="10"/>
      <c r="E263" s="10"/>
      <c r="F263" s="10"/>
      <c r="G263" s="10"/>
      <c r="H263" s="10"/>
    </row>
    <row r="264" spans="2:8" ht="15">
      <c r="B264" s="10"/>
      <c r="C264" s="10"/>
      <c r="D264" s="10"/>
      <c r="E264" s="10"/>
      <c r="F264" s="10"/>
      <c r="G264" s="10"/>
      <c r="H264" s="10"/>
    </row>
    <row r="265" spans="2:8" ht="15">
      <c r="B265" s="10"/>
      <c r="C265" s="10"/>
      <c r="D265" s="10"/>
      <c r="E265" s="10"/>
      <c r="F265" s="10"/>
      <c r="G265" s="10"/>
      <c r="H265" s="10"/>
    </row>
    <row r="266" spans="2:8" ht="15">
      <c r="B266" s="10"/>
      <c r="C266" s="10"/>
      <c r="D266" s="10"/>
      <c r="E266" s="10"/>
      <c r="F266" s="10"/>
      <c r="G266" s="10"/>
      <c r="H266" s="10"/>
    </row>
    <row r="267" spans="2:8" ht="15">
      <c r="B267" s="10"/>
      <c r="C267" s="10"/>
      <c r="D267" s="10"/>
      <c r="E267" s="10"/>
      <c r="F267" s="10"/>
      <c r="G267" s="10"/>
      <c r="H267" s="10"/>
    </row>
    <row r="268" spans="2:8" ht="15">
      <c r="B268" s="10"/>
      <c r="C268" s="10"/>
      <c r="D268" s="10"/>
      <c r="E268" s="10"/>
      <c r="F268" s="10"/>
      <c r="G268" s="10"/>
      <c r="H268" s="10"/>
    </row>
    <row r="269" spans="2:8" ht="15">
      <c r="B269" s="10"/>
      <c r="C269" s="10"/>
      <c r="D269" s="10"/>
      <c r="E269" s="10"/>
      <c r="F269" s="10"/>
      <c r="G269" s="10"/>
      <c r="H269" s="10"/>
    </row>
    <row r="270" spans="2:8" ht="15">
      <c r="B270" s="10"/>
      <c r="C270" s="10"/>
      <c r="D270" s="10"/>
      <c r="E270" s="10"/>
      <c r="F270" s="10"/>
      <c r="G270" s="10"/>
      <c r="H270" s="10"/>
    </row>
    <row r="271" spans="2:8" ht="15">
      <c r="B271" s="10"/>
      <c r="C271" s="10"/>
      <c r="D271" s="10"/>
      <c r="E271" s="10"/>
      <c r="F271" s="10"/>
      <c r="G271" s="10"/>
      <c r="H271" s="10"/>
    </row>
    <row r="272" spans="2:8" ht="15">
      <c r="B272" s="10"/>
      <c r="C272" s="10"/>
      <c r="D272" s="10"/>
      <c r="E272" s="10"/>
      <c r="F272" s="10"/>
      <c r="G272" s="10"/>
      <c r="H272" s="10"/>
    </row>
    <row r="273" spans="2:8" ht="15">
      <c r="B273" s="10"/>
      <c r="C273" s="10"/>
      <c r="D273" s="10"/>
      <c r="E273" s="10"/>
      <c r="F273" s="10"/>
      <c r="G273" s="10"/>
      <c r="H273" s="10"/>
    </row>
    <row r="274" spans="2:8" ht="15">
      <c r="B274" s="10"/>
      <c r="C274" s="10"/>
      <c r="D274" s="10"/>
      <c r="E274" s="10"/>
      <c r="F274" s="10"/>
      <c r="G274" s="10"/>
      <c r="H274" s="10"/>
    </row>
    <row r="275" spans="2:8" ht="15">
      <c r="B275" s="10"/>
      <c r="C275" s="10"/>
      <c r="D275" s="10"/>
      <c r="E275" s="10"/>
      <c r="F275" s="10"/>
      <c r="G275" s="10"/>
      <c r="H275" s="10"/>
    </row>
    <row r="276" spans="2:8" ht="15">
      <c r="B276" s="10"/>
      <c r="C276" s="10"/>
      <c r="D276" s="10"/>
      <c r="E276" s="10"/>
      <c r="F276" s="10"/>
      <c r="G276" s="10"/>
      <c r="H276" s="10"/>
    </row>
    <row r="277" spans="2:8" ht="15">
      <c r="B277" s="10"/>
      <c r="C277" s="10"/>
      <c r="D277" s="10"/>
      <c r="E277" s="10"/>
      <c r="F277" s="10"/>
      <c r="G277" s="10"/>
      <c r="H277" s="10"/>
    </row>
    <row r="278" spans="2:8" ht="15">
      <c r="B278" s="10"/>
      <c r="C278" s="10"/>
      <c r="D278" s="10"/>
      <c r="E278" s="10"/>
      <c r="F278" s="10"/>
      <c r="G278" s="10"/>
      <c r="H278" s="10"/>
    </row>
    <row r="279" spans="2:8" ht="15">
      <c r="B279" s="10"/>
      <c r="C279" s="10"/>
      <c r="D279" s="10"/>
      <c r="E279" s="10"/>
      <c r="F279" s="10"/>
      <c r="G279" s="10"/>
      <c r="H279" s="10"/>
    </row>
    <row r="280" spans="2:8" ht="15">
      <c r="B280" s="10"/>
      <c r="C280" s="10"/>
      <c r="D280" s="10"/>
      <c r="E280" s="10"/>
      <c r="F280" s="10"/>
      <c r="G280" s="10"/>
      <c r="H280" s="10"/>
    </row>
    <row r="281" spans="2:8" ht="15">
      <c r="B281" s="10"/>
      <c r="C281" s="10"/>
      <c r="D281" s="10"/>
      <c r="E281" s="10"/>
      <c r="F281" s="10"/>
      <c r="G281" s="10"/>
      <c r="H281" s="10"/>
    </row>
    <row r="282" spans="2:8" ht="15">
      <c r="B282" s="10"/>
      <c r="C282" s="10"/>
      <c r="D282" s="10"/>
      <c r="E282" s="10"/>
      <c r="F282" s="10"/>
      <c r="G282" s="10"/>
      <c r="H282" s="10"/>
    </row>
    <row r="283" spans="2:8" ht="15">
      <c r="B283" s="10"/>
      <c r="C283" s="10"/>
      <c r="D283" s="10"/>
      <c r="E283" s="10"/>
      <c r="F283" s="10"/>
      <c r="G283" s="10"/>
      <c r="H283" s="10"/>
    </row>
    <row r="284" spans="2:8" ht="15">
      <c r="B284" s="10"/>
      <c r="C284" s="10"/>
      <c r="D284" s="10"/>
      <c r="E284" s="10"/>
      <c r="F284" s="10"/>
      <c r="G284" s="10"/>
      <c r="H284" s="10"/>
    </row>
    <row r="285" spans="2:8" ht="15">
      <c r="B285" s="10"/>
      <c r="C285" s="10"/>
      <c r="D285" s="10"/>
      <c r="E285" s="10"/>
      <c r="F285" s="10"/>
      <c r="G285" s="10"/>
      <c r="H285" s="10"/>
    </row>
    <row r="286" spans="2:8" ht="15">
      <c r="B286" s="10"/>
      <c r="C286" s="10"/>
      <c r="D286" s="10"/>
      <c r="E286" s="10"/>
      <c r="F286" s="10"/>
      <c r="G286" s="10"/>
      <c r="H286" s="10"/>
    </row>
    <row r="287" spans="2:8" ht="15">
      <c r="B287" s="10"/>
      <c r="C287" s="10"/>
      <c r="D287" s="10"/>
      <c r="E287" s="10"/>
      <c r="F287" s="10"/>
      <c r="G287" s="10"/>
      <c r="H287" s="10"/>
    </row>
    <row r="288" spans="2:8" ht="15">
      <c r="B288" s="10"/>
      <c r="C288" s="10"/>
      <c r="D288" s="10"/>
      <c r="E288" s="10"/>
      <c r="F288" s="10"/>
      <c r="G288" s="10"/>
      <c r="H288" s="10"/>
    </row>
    <row r="289" spans="2:8" ht="15">
      <c r="B289" s="10"/>
      <c r="C289" s="10"/>
      <c r="D289" s="10"/>
      <c r="E289" s="10"/>
      <c r="F289" s="10"/>
      <c r="G289" s="10"/>
      <c r="H289" s="10"/>
    </row>
    <row r="290" spans="2:8" ht="15">
      <c r="B290" s="10"/>
      <c r="C290" s="10"/>
      <c r="D290" s="10"/>
      <c r="E290" s="10"/>
      <c r="F290" s="10"/>
      <c r="G290" s="10"/>
      <c r="H290" s="10"/>
    </row>
    <row r="291" spans="2:8" ht="15">
      <c r="B291" s="10"/>
      <c r="C291" s="10"/>
      <c r="D291" s="10"/>
      <c r="E291" s="10"/>
      <c r="F291" s="10"/>
      <c r="G291" s="10"/>
      <c r="H291" s="10"/>
    </row>
    <row r="292" spans="2:8" ht="15">
      <c r="B292" s="10"/>
      <c r="C292" s="10"/>
      <c r="D292" s="10"/>
      <c r="E292" s="10"/>
      <c r="F292" s="10"/>
      <c r="G292" s="10"/>
      <c r="H292" s="10"/>
    </row>
    <row r="293" spans="2:8" ht="15">
      <c r="B293" s="10"/>
      <c r="C293" s="10"/>
      <c r="D293" s="10"/>
      <c r="E293" s="10"/>
      <c r="F293" s="10"/>
      <c r="G293" s="10"/>
      <c r="H293" s="10"/>
    </row>
    <row r="294" spans="2:8" ht="15">
      <c r="B294" s="10"/>
      <c r="C294" s="10"/>
      <c r="D294" s="10"/>
      <c r="E294" s="10"/>
      <c r="F294" s="10"/>
      <c r="G294" s="10"/>
      <c r="H294" s="10"/>
    </row>
    <row r="295" spans="2:8" ht="15">
      <c r="B295" s="10"/>
      <c r="C295" s="10"/>
      <c r="D295" s="10"/>
      <c r="E295" s="10"/>
      <c r="F295" s="10"/>
      <c r="G295" s="10"/>
      <c r="H295" s="10"/>
    </row>
    <row r="296" spans="2:8" ht="15">
      <c r="B296" s="10"/>
      <c r="C296" s="10"/>
      <c r="D296" s="10"/>
      <c r="E296" s="10"/>
      <c r="F296" s="10"/>
      <c r="G296" s="10"/>
      <c r="H296" s="10"/>
    </row>
    <row r="297" spans="2:8" ht="15">
      <c r="B297" s="10"/>
      <c r="C297" s="10"/>
      <c r="D297" s="10"/>
      <c r="E297" s="10"/>
      <c r="F297" s="10"/>
      <c r="G297" s="10"/>
      <c r="H297" s="10"/>
    </row>
    <row r="298" spans="2:8" ht="15">
      <c r="B298" s="10"/>
      <c r="C298" s="10"/>
      <c r="D298" s="10"/>
      <c r="E298" s="10"/>
      <c r="F298" s="10"/>
      <c r="G298" s="10"/>
      <c r="H298" s="10"/>
    </row>
    <row r="299" spans="2:8" ht="15">
      <c r="B299" s="10"/>
      <c r="C299" s="10"/>
      <c r="D299" s="10"/>
      <c r="E299" s="10"/>
      <c r="F299" s="10"/>
      <c r="G299" s="10"/>
      <c r="H299" s="10"/>
    </row>
    <row r="300" spans="2:8" ht="15">
      <c r="B300" s="10"/>
      <c r="C300" s="10"/>
      <c r="D300" s="10"/>
      <c r="E300" s="10"/>
      <c r="F300" s="10"/>
      <c r="G300" s="10"/>
      <c r="H300" s="10"/>
    </row>
    <row r="301" spans="2:8" ht="15">
      <c r="B301" s="10"/>
      <c r="C301" s="10"/>
      <c r="D301" s="10"/>
      <c r="E301" s="10"/>
      <c r="F301" s="10"/>
      <c r="G301" s="10"/>
      <c r="H301" s="10"/>
    </row>
    <row r="302" spans="2:8" ht="15">
      <c r="B302" s="10"/>
      <c r="C302" s="10"/>
      <c r="D302" s="10"/>
      <c r="E302" s="10"/>
      <c r="F302" s="10"/>
      <c r="G302" s="10"/>
      <c r="H302" s="10"/>
    </row>
    <row r="303" spans="2:8" ht="15">
      <c r="B303" s="10"/>
      <c r="C303" s="10"/>
      <c r="D303" s="10"/>
      <c r="E303" s="10"/>
      <c r="F303" s="10"/>
      <c r="G303" s="10"/>
      <c r="H303" s="10"/>
    </row>
    <row r="304" spans="2:8" ht="15">
      <c r="B304" s="10"/>
      <c r="C304" s="10"/>
      <c r="D304" s="10"/>
      <c r="E304" s="10"/>
      <c r="F304" s="10"/>
      <c r="G304" s="10"/>
      <c r="H304" s="10"/>
    </row>
    <row r="305" spans="2:8" ht="15">
      <c r="B305" s="10"/>
      <c r="C305" s="10"/>
      <c r="D305" s="10"/>
      <c r="E305" s="10"/>
      <c r="F305" s="10"/>
      <c r="G305" s="10"/>
      <c r="H305" s="10"/>
    </row>
    <row r="306" spans="2:8" ht="15">
      <c r="B306" s="10"/>
      <c r="C306" s="10"/>
      <c r="D306" s="10"/>
      <c r="E306" s="10"/>
      <c r="F306" s="10"/>
      <c r="G306" s="10"/>
      <c r="H306" s="10"/>
    </row>
    <row r="307" spans="2:8" ht="15">
      <c r="B307" s="10"/>
      <c r="C307" s="10"/>
      <c r="D307" s="10"/>
      <c r="E307" s="10"/>
      <c r="F307" s="10"/>
      <c r="G307" s="10"/>
      <c r="H307" s="10"/>
    </row>
    <row r="308" spans="2:8" ht="15">
      <c r="B308" s="10"/>
      <c r="C308" s="10"/>
      <c r="D308" s="10"/>
      <c r="E308" s="10"/>
      <c r="F308" s="10"/>
      <c r="G308" s="10"/>
      <c r="H308" s="10"/>
    </row>
    <row r="309" spans="2:8" ht="15">
      <c r="B309" s="10"/>
      <c r="C309" s="10"/>
      <c r="D309" s="10"/>
      <c r="E309" s="10"/>
      <c r="F309" s="10"/>
      <c r="G309" s="10"/>
      <c r="H309" s="10"/>
    </row>
    <row r="310" spans="2:8" ht="15">
      <c r="B310" s="10"/>
      <c r="C310" s="10"/>
      <c r="D310" s="10"/>
      <c r="E310" s="10"/>
      <c r="F310" s="10"/>
      <c r="G310" s="10"/>
      <c r="H310" s="10"/>
    </row>
    <row r="311" spans="2:8" ht="15">
      <c r="B311" s="10"/>
      <c r="C311" s="10"/>
      <c r="D311" s="10"/>
      <c r="E311" s="10"/>
      <c r="F311" s="10"/>
      <c r="G311" s="10"/>
      <c r="H311" s="10"/>
    </row>
    <row r="312" spans="2:8" ht="15">
      <c r="B312" s="10"/>
      <c r="C312" s="10"/>
      <c r="D312" s="10"/>
      <c r="E312" s="10"/>
      <c r="F312" s="10"/>
      <c r="G312" s="10"/>
      <c r="H312" s="10"/>
    </row>
    <row r="313" spans="2:8" ht="15">
      <c r="B313" s="10"/>
      <c r="C313" s="10"/>
      <c r="D313" s="10"/>
      <c r="E313" s="10"/>
      <c r="F313" s="10"/>
      <c r="G313" s="10"/>
      <c r="H313" s="10"/>
    </row>
    <row r="314" spans="2:8" ht="15">
      <c r="B314" s="10"/>
      <c r="C314" s="10"/>
      <c r="D314" s="10"/>
      <c r="E314" s="10"/>
      <c r="F314" s="10"/>
      <c r="G314" s="10"/>
      <c r="H314" s="10"/>
    </row>
    <row r="315" spans="2:8" ht="15">
      <c r="B315" s="10"/>
      <c r="C315" s="10"/>
      <c r="D315" s="10"/>
      <c r="E315" s="10"/>
      <c r="F315" s="10"/>
      <c r="G315" s="10"/>
      <c r="H315" s="10"/>
    </row>
    <row r="316" spans="2:8" ht="15">
      <c r="B316" s="10"/>
      <c r="C316" s="10"/>
      <c r="D316" s="10"/>
      <c r="E316" s="10"/>
      <c r="F316" s="10"/>
      <c r="G316" s="10"/>
      <c r="H316" s="10"/>
    </row>
    <row r="317" spans="2:8" ht="15">
      <c r="B317" s="10"/>
      <c r="C317" s="10"/>
      <c r="D317" s="10"/>
      <c r="E317" s="10"/>
      <c r="F317" s="10"/>
      <c r="G317" s="10"/>
      <c r="H317" s="10"/>
    </row>
    <row r="318" spans="2:8" ht="15">
      <c r="B318" s="10"/>
      <c r="C318" s="10"/>
      <c r="D318" s="10"/>
      <c r="E318" s="10"/>
      <c r="F318" s="10"/>
      <c r="G318" s="10"/>
      <c r="H318" s="10"/>
    </row>
    <row r="319" spans="2:8" ht="15">
      <c r="B319" s="10"/>
      <c r="C319" s="10"/>
      <c r="D319" s="10"/>
      <c r="E319" s="10"/>
      <c r="F319" s="10"/>
      <c r="G319" s="10"/>
      <c r="H319" s="10"/>
    </row>
    <row r="320" spans="2:8" ht="15">
      <c r="B320" s="10"/>
      <c r="C320" s="10"/>
      <c r="D320" s="10"/>
      <c r="E320" s="10"/>
      <c r="F320" s="10"/>
      <c r="G320" s="10"/>
      <c r="H320" s="10"/>
    </row>
    <row r="321" spans="2:8" ht="15">
      <c r="B321" s="10"/>
      <c r="C321" s="10"/>
      <c r="D321" s="10"/>
      <c r="E321" s="10"/>
      <c r="F321" s="10"/>
      <c r="G321" s="10"/>
      <c r="H321" s="10"/>
    </row>
    <row r="322" spans="2:8" ht="15">
      <c r="B322" s="10"/>
      <c r="C322" s="10"/>
      <c r="D322" s="10"/>
      <c r="E322" s="10"/>
      <c r="F322" s="10"/>
      <c r="G322" s="10"/>
      <c r="H322" s="10"/>
    </row>
    <row r="323" spans="2:8" ht="15">
      <c r="B323" s="10"/>
      <c r="C323" s="10"/>
      <c r="D323" s="10"/>
      <c r="E323" s="10"/>
      <c r="F323" s="10"/>
      <c r="G323" s="10"/>
      <c r="H323" s="10"/>
    </row>
    <row r="324" spans="2:8" ht="15">
      <c r="B324" s="10"/>
      <c r="C324" s="10"/>
      <c r="D324" s="10"/>
      <c r="E324" s="10"/>
      <c r="F324" s="10"/>
      <c r="G324" s="10"/>
      <c r="H324" s="10"/>
    </row>
    <row r="325" spans="2:8" ht="15">
      <c r="B325" s="10"/>
      <c r="C325" s="10"/>
      <c r="D325" s="10"/>
      <c r="E325" s="10"/>
      <c r="F325" s="10"/>
      <c r="G325" s="10"/>
      <c r="H325" s="10"/>
    </row>
    <row r="326" spans="2:8" ht="15">
      <c r="B326" s="10"/>
      <c r="C326" s="10"/>
      <c r="D326" s="10"/>
      <c r="E326" s="10"/>
      <c r="F326" s="10"/>
      <c r="G326" s="10"/>
      <c r="H326" s="10"/>
    </row>
    <row r="327" spans="2:8" ht="15">
      <c r="B327" s="10"/>
      <c r="C327" s="10"/>
      <c r="D327" s="10"/>
      <c r="E327" s="10"/>
      <c r="F327" s="10"/>
      <c r="G327" s="10"/>
      <c r="H327" s="10"/>
    </row>
    <row r="328" spans="2:8" ht="15">
      <c r="B328" s="10"/>
      <c r="C328" s="10"/>
      <c r="D328" s="10"/>
      <c r="E328" s="10"/>
      <c r="F328" s="10"/>
      <c r="G328" s="10"/>
      <c r="H328" s="10"/>
    </row>
    <row r="329" spans="2:8" ht="15">
      <c r="B329" s="10"/>
      <c r="C329" s="10"/>
      <c r="D329" s="10"/>
      <c r="E329" s="10"/>
      <c r="F329" s="10"/>
      <c r="G329" s="10"/>
      <c r="H329" s="10"/>
    </row>
    <row r="330" spans="2:8" ht="15">
      <c r="B330" s="10"/>
      <c r="C330" s="10"/>
      <c r="D330" s="10"/>
      <c r="E330" s="10"/>
      <c r="F330" s="10"/>
      <c r="G330" s="10"/>
      <c r="H330" s="10"/>
    </row>
    <row r="331" spans="2:8" ht="15">
      <c r="B331" s="10"/>
      <c r="C331" s="10"/>
      <c r="D331" s="10"/>
      <c r="E331" s="10"/>
      <c r="F331" s="10"/>
      <c r="G331" s="10"/>
      <c r="H331" s="10"/>
    </row>
    <row r="332" spans="2:8" ht="15">
      <c r="B332" s="10"/>
      <c r="C332" s="10"/>
      <c r="D332" s="10"/>
      <c r="E332" s="10"/>
      <c r="F332" s="10"/>
      <c r="G332" s="10"/>
      <c r="H332" s="10"/>
    </row>
    <row r="333" spans="2:8" ht="15">
      <c r="B333" s="10"/>
      <c r="C333" s="10"/>
      <c r="D333" s="10"/>
      <c r="E333" s="10"/>
      <c r="F333" s="10"/>
      <c r="G333" s="10"/>
      <c r="H333" s="10"/>
    </row>
    <row r="334" spans="2:8" ht="15">
      <c r="B334" s="10"/>
      <c r="C334" s="10"/>
      <c r="D334" s="10"/>
      <c r="E334" s="10"/>
      <c r="F334" s="10"/>
      <c r="G334" s="10"/>
      <c r="H334" s="10"/>
    </row>
    <row r="335" spans="2:8" ht="15">
      <c r="B335" s="10"/>
      <c r="C335" s="10"/>
      <c r="D335" s="10"/>
      <c r="E335" s="10"/>
      <c r="F335" s="10"/>
      <c r="G335" s="10"/>
      <c r="H335" s="10"/>
    </row>
    <row r="336" spans="2:8" ht="15">
      <c r="B336" s="10"/>
      <c r="C336" s="10"/>
      <c r="D336" s="10"/>
      <c r="E336" s="10"/>
      <c r="F336" s="10"/>
      <c r="G336" s="10"/>
      <c r="H336" s="10"/>
    </row>
    <row r="337" spans="2:8" ht="15">
      <c r="B337" s="10"/>
      <c r="C337" s="10"/>
      <c r="D337" s="10"/>
      <c r="E337" s="10"/>
      <c r="F337" s="10"/>
      <c r="G337" s="10"/>
      <c r="H337" s="10"/>
    </row>
    <row r="338" spans="2:8" ht="15">
      <c r="B338" s="10"/>
      <c r="C338" s="10"/>
      <c r="D338" s="10"/>
      <c r="E338" s="10"/>
      <c r="F338" s="10"/>
      <c r="G338" s="10"/>
      <c r="H338" s="10"/>
    </row>
    <row r="339" spans="2:8" ht="15">
      <c r="B339" s="10"/>
      <c r="C339" s="10"/>
      <c r="D339" s="10"/>
      <c r="E339" s="10"/>
      <c r="F339" s="10"/>
      <c r="G339" s="10"/>
      <c r="H339" s="10"/>
    </row>
    <row r="340" spans="2:8" ht="15">
      <c r="B340" s="10"/>
      <c r="C340" s="10"/>
      <c r="D340" s="10"/>
      <c r="E340" s="10"/>
      <c r="F340" s="10"/>
      <c r="G340" s="10"/>
      <c r="H340" s="10"/>
    </row>
    <row r="341" spans="2:8" ht="15">
      <c r="B341" s="10"/>
      <c r="C341" s="10"/>
      <c r="D341" s="10"/>
      <c r="E341" s="10"/>
      <c r="F341" s="10"/>
      <c r="G341" s="10"/>
      <c r="H341" s="10"/>
    </row>
    <row r="342" spans="2:8" ht="15">
      <c r="B342" s="10"/>
      <c r="C342" s="10"/>
      <c r="D342" s="10"/>
      <c r="E342" s="10"/>
      <c r="F342" s="10"/>
      <c r="G342" s="10"/>
      <c r="H342" s="10"/>
    </row>
    <row r="343" spans="2:8" ht="15">
      <c r="B343" s="10"/>
      <c r="C343" s="10"/>
      <c r="D343" s="10"/>
      <c r="E343" s="10"/>
      <c r="F343" s="10"/>
      <c r="G343" s="10"/>
      <c r="H343" s="10"/>
    </row>
    <row r="344" spans="2:8" ht="15">
      <c r="B344" s="10"/>
      <c r="C344" s="10"/>
      <c r="D344" s="10"/>
      <c r="E344" s="10"/>
      <c r="F344" s="10"/>
      <c r="G344" s="10"/>
      <c r="H344" s="10"/>
    </row>
    <row r="345" spans="2:8" ht="15">
      <c r="B345" s="10"/>
      <c r="C345" s="10"/>
      <c r="D345" s="10"/>
      <c r="E345" s="10"/>
      <c r="F345" s="10"/>
      <c r="G345" s="10"/>
      <c r="H345" s="10"/>
    </row>
    <row r="346" spans="2:8" ht="15">
      <c r="B346" s="10"/>
      <c r="C346" s="10"/>
      <c r="D346" s="10"/>
      <c r="E346" s="10"/>
      <c r="F346" s="10"/>
      <c r="G346" s="10"/>
      <c r="H346" s="10"/>
    </row>
    <row r="347" spans="2:8" ht="15">
      <c r="B347" s="10"/>
      <c r="C347" s="10"/>
      <c r="D347" s="10"/>
      <c r="E347" s="10"/>
      <c r="F347" s="10"/>
      <c r="G347" s="10"/>
      <c r="H347" s="10"/>
    </row>
    <row r="348" spans="2:8" ht="15">
      <c r="B348" s="10"/>
      <c r="C348" s="10"/>
      <c r="D348" s="10"/>
      <c r="E348" s="10"/>
      <c r="F348" s="10"/>
      <c r="G348" s="10"/>
      <c r="H348" s="10"/>
    </row>
    <row r="349" spans="2:8" ht="15">
      <c r="B349" s="10"/>
      <c r="C349" s="10"/>
      <c r="D349" s="10"/>
      <c r="E349" s="10"/>
      <c r="F349" s="10"/>
      <c r="G349" s="10"/>
      <c r="H349" s="10"/>
    </row>
    <row r="350" spans="2:8" ht="15">
      <c r="B350" s="10"/>
      <c r="C350" s="10"/>
      <c r="D350" s="10"/>
      <c r="E350" s="10"/>
      <c r="F350" s="10"/>
      <c r="G350" s="10"/>
      <c r="H350" s="10"/>
    </row>
    <row r="351" spans="2:8" ht="15">
      <c r="B351" s="10"/>
      <c r="C351" s="10"/>
      <c r="D351" s="10"/>
      <c r="E351" s="10"/>
      <c r="F351" s="10"/>
      <c r="G351" s="10"/>
      <c r="H351" s="10"/>
    </row>
    <row r="352" spans="2:8" ht="15">
      <c r="B352" s="10"/>
      <c r="C352" s="10"/>
      <c r="D352" s="10"/>
      <c r="E352" s="10"/>
      <c r="F352" s="10"/>
      <c r="G352" s="10"/>
      <c r="H352" s="10"/>
    </row>
    <row r="353" spans="2:8" ht="15">
      <c r="B353" s="10"/>
      <c r="C353" s="10"/>
      <c r="D353" s="10"/>
      <c r="E353" s="10"/>
      <c r="F353" s="10"/>
      <c r="G353" s="10"/>
      <c r="H353" s="10"/>
    </row>
    <row r="354" spans="2:8" ht="15">
      <c r="B354" s="10"/>
      <c r="C354" s="10"/>
      <c r="D354" s="10"/>
      <c r="E354" s="10"/>
      <c r="F354" s="10"/>
      <c r="G354" s="10"/>
      <c r="H354" s="10"/>
    </row>
    <row r="355" spans="2:8" ht="15">
      <c r="B355" s="10"/>
      <c r="C355" s="10"/>
      <c r="D355" s="10"/>
      <c r="E355" s="10"/>
      <c r="F355" s="10"/>
      <c r="G355" s="10"/>
      <c r="H355" s="10"/>
    </row>
    <row r="356" spans="2:8" ht="15">
      <c r="B356" s="10"/>
      <c r="C356" s="10"/>
      <c r="D356" s="10"/>
      <c r="E356" s="10"/>
      <c r="F356" s="10"/>
      <c r="G356" s="10"/>
      <c r="H356" s="10"/>
    </row>
    <row r="357" spans="2:8" ht="15">
      <c r="B357" s="10"/>
      <c r="C357" s="10"/>
      <c r="D357" s="10"/>
      <c r="E357" s="10"/>
      <c r="F357" s="10"/>
      <c r="G357" s="10"/>
      <c r="H357" s="10"/>
    </row>
    <row r="358" spans="2:8" ht="15">
      <c r="B358" s="10"/>
      <c r="C358" s="10"/>
      <c r="D358" s="10"/>
      <c r="E358" s="10"/>
      <c r="F358" s="10"/>
      <c r="G358" s="10"/>
      <c r="H358" s="10"/>
    </row>
    <row r="359" spans="2:8" ht="15">
      <c r="B359" s="10"/>
      <c r="C359" s="10"/>
      <c r="D359" s="10"/>
      <c r="E359" s="10"/>
      <c r="F359" s="10"/>
      <c r="G359" s="10"/>
      <c r="H359" s="10"/>
    </row>
    <row r="360" spans="2:8" ht="15">
      <c r="B360" s="10"/>
      <c r="C360" s="10"/>
      <c r="D360" s="10"/>
      <c r="E360" s="10"/>
      <c r="F360" s="10"/>
      <c r="G360" s="10"/>
      <c r="H360" s="10"/>
    </row>
    <row r="361" spans="2:8" ht="15">
      <c r="B361" s="10"/>
      <c r="C361" s="10"/>
      <c r="D361" s="10"/>
      <c r="E361" s="10"/>
      <c r="F361" s="10"/>
      <c r="G361" s="10"/>
      <c r="H361" s="10"/>
    </row>
    <row r="362" spans="2:8" ht="15">
      <c r="B362" s="10"/>
      <c r="C362" s="10"/>
      <c r="D362" s="10"/>
      <c r="E362" s="10"/>
      <c r="F362" s="10"/>
      <c r="G362" s="10"/>
      <c r="H362" s="10"/>
    </row>
    <row r="363" spans="2:8" ht="15">
      <c r="B363" s="10"/>
      <c r="C363" s="10"/>
      <c r="D363" s="10"/>
      <c r="E363" s="10"/>
      <c r="F363" s="10"/>
      <c r="G363" s="10"/>
      <c r="H363" s="10"/>
    </row>
    <row r="364" spans="2:8" ht="15">
      <c r="B364" s="10"/>
      <c r="C364" s="10"/>
      <c r="D364" s="10"/>
      <c r="E364" s="10"/>
      <c r="F364" s="10"/>
      <c r="G364" s="10"/>
      <c r="H364" s="10"/>
    </row>
    <row r="365" spans="2:8" ht="15">
      <c r="B365" s="10"/>
      <c r="C365" s="10"/>
      <c r="D365" s="10"/>
      <c r="E365" s="10"/>
      <c r="F365" s="10"/>
      <c r="G365" s="10"/>
      <c r="H365" s="10"/>
    </row>
    <row r="366" spans="2:8" ht="15">
      <c r="B366" s="10"/>
      <c r="C366" s="10"/>
      <c r="D366" s="10"/>
      <c r="E366" s="10"/>
      <c r="F366" s="10"/>
      <c r="G366" s="10"/>
      <c r="H366" s="10"/>
    </row>
    <row r="367" spans="2:8" ht="15">
      <c r="B367" s="10"/>
      <c r="C367" s="10"/>
      <c r="D367" s="10"/>
      <c r="E367" s="10"/>
      <c r="F367" s="10"/>
      <c r="G367" s="10"/>
      <c r="H367" s="10"/>
    </row>
    <row r="368" spans="2:8" ht="15">
      <c r="B368" s="10"/>
      <c r="C368" s="10"/>
      <c r="D368" s="10"/>
      <c r="E368" s="10"/>
      <c r="F368" s="10"/>
      <c r="G368" s="10"/>
      <c r="H368" s="10"/>
    </row>
    <row r="369" spans="2:8" ht="15">
      <c r="B369" s="10"/>
      <c r="C369" s="10"/>
      <c r="D369" s="10"/>
      <c r="E369" s="10"/>
      <c r="F369" s="10"/>
      <c r="G369" s="10"/>
      <c r="H369" s="10"/>
    </row>
    <row r="370" spans="2:8" ht="15">
      <c r="B370" s="10"/>
      <c r="C370" s="10"/>
      <c r="D370" s="10"/>
      <c r="E370" s="10"/>
      <c r="F370" s="10"/>
      <c r="G370" s="10"/>
      <c r="H370" s="10"/>
    </row>
    <row r="371" spans="2:8" ht="15">
      <c r="B371" s="10"/>
      <c r="C371" s="10"/>
      <c r="D371" s="10"/>
      <c r="E371" s="10"/>
      <c r="F371" s="10"/>
      <c r="G371" s="10"/>
      <c r="H371" s="10"/>
    </row>
    <row r="372" spans="2:8" ht="15">
      <c r="B372" s="10"/>
      <c r="C372" s="10"/>
      <c r="D372" s="10"/>
      <c r="E372" s="10"/>
      <c r="F372" s="10"/>
      <c r="G372" s="10"/>
      <c r="H372" s="10"/>
    </row>
    <row r="373" spans="2:8" ht="15">
      <c r="B373" s="10"/>
      <c r="C373" s="10"/>
      <c r="D373" s="10"/>
      <c r="E373" s="10"/>
      <c r="F373" s="10"/>
      <c r="G373" s="10"/>
      <c r="H373" s="10"/>
    </row>
    <row r="374" spans="2:8" ht="15">
      <c r="B374" s="10"/>
      <c r="C374" s="10"/>
      <c r="D374" s="10"/>
      <c r="E374" s="10"/>
      <c r="F374" s="10"/>
      <c r="G374" s="10"/>
      <c r="H374" s="10"/>
    </row>
    <row r="375" spans="2:8" ht="15">
      <c r="B375" s="10"/>
      <c r="C375" s="10"/>
      <c r="D375" s="10"/>
      <c r="E375" s="10"/>
      <c r="F375" s="10"/>
      <c r="G375" s="10"/>
      <c r="H375" s="10"/>
    </row>
    <row r="376" spans="2:8" ht="15">
      <c r="B376" s="10"/>
      <c r="C376" s="10"/>
      <c r="D376" s="10"/>
      <c r="E376" s="10"/>
      <c r="F376" s="10"/>
      <c r="G376" s="10"/>
      <c r="H376" s="10"/>
    </row>
    <row r="377" spans="2:8" ht="15">
      <c r="B377" s="10"/>
      <c r="C377" s="10"/>
      <c r="D377" s="10"/>
      <c r="E377" s="10"/>
      <c r="F377" s="10"/>
      <c r="G377" s="10"/>
      <c r="H377" s="10"/>
    </row>
    <row r="378" spans="2:8" ht="15">
      <c r="B378" s="10"/>
      <c r="C378" s="10"/>
      <c r="D378" s="10"/>
      <c r="E378" s="10"/>
      <c r="F378" s="10"/>
      <c r="G378" s="10"/>
      <c r="H378" s="10"/>
    </row>
    <row r="379" spans="2:8" ht="15">
      <c r="B379" s="10"/>
      <c r="C379" s="10"/>
      <c r="D379" s="10"/>
      <c r="E379" s="10"/>
      <c r="F379" s="10"/>
      <c r="G379" s="10"/>
      <c r="H379" s="10"/>
    </row>
    <row r="380" spans="2:8" ht="15">
      <c r="B380" s="10"/>
      <c r="C380" s="10"/>
      <c r="D380" s="10"/>
      <c r="E380" s="10"/>
      <c r="F380" s="10"/>
      <c r="G380" s="10"/>
      <c r="H380" s="10"/>
    </row>
    <row r="381" spans="2:8" ht="15">
      <c r="B381" s="10"/>
      <c r="C381" s="10"/>
      <c r="D381" s="10"/>
      <c r="E381" s="10"/>
      <c r="F381" s="10"/>
      <c r="G381" s="10"/>
      <c r="H381" s="10"/>
    </row>
    <row r="382" spans="2:8" ht="15">
      <c r="B382" s="10"/>
      <c r="C382" s="10"/>
      <c r="D382" s="10"/>
      <c r="E382" s="10"/>
      <c r="F382" s="10"/>
      <c r="G382" s="10"/>
      <c r="H382" s="10"/>
    </row>
    <row r="383" spans="2:8" ht="15">
      <c r="B383" s="10"/>
      <c r="C383" s="10"/>
      <c r="D383" s="10"/>
      <c r="E383" s="10"/>
      <c r="F383" s="10"/>
      <c r="G383" s="10"/>
      <c r="H383" s="10"/>
    </row>
    <row r="384" spans="2:8" ht="15">
      <c r="B384" s="10"/>
      <c r="C384" s="10"/>
      <c r="D384" s="10"/>
      <c r="E384" s="10"/>
      <c r="F384" s="10"/>
      <c r="G384" s="10"/>
      <c r="H384" s="10"/>
    </row>
    <row r="385" spans="2:8" ht="15">
      <c r="B385" s="10"/>
      <c r="C385" s="10"/>
      <c r="D385" s="10"/>
      <c r="E385" s="10"/>
      <c r="F385" s="10"/>
      <c r="G385" s="10"/>
      <c r="H385" s="10"/>
    </row>
    <row r="386" spans="2:8" ht="15">
      <c r="B386" s="10"/>
      <c r="C386" s="10"/>
      <c r="D386" s="10"/>
      <c r="E386" s="10"/>
      <c r="F386" s="10"/>
      <c r="G386" s="10"/>
      <c r="H386" s="10"/>
    </row>
    <row r="387" spans="2:8" ht="15">
      <c r="B387" s="10"/>
      <c r="C387" s="10"/>
      <c r="D387" s="10"/>
      <c r="E387" s="10"/>
      <c r="F387" s="10"/>
      <c r="G387" s="10"/>
      <c r="H387" s="10"/>
    </row>
    <row r="388" spans="2:8" ht="15">
      <c r="B388" s="10"/>
      <c r="C388" s="10"/>
      <c r="D388" s="10"/>
      <c r="E388" s="10"/>
      <c r="F388" s="10"/>
      <c r="G388" s="10"/>
      <c r="H388" s="10"/>
    </row>
    <row r="389" spans="2:8" ht="15">
      <c r="B389" s="10"/>
      <c r="C389" s="10"/>
      <c r="D389" s="10"/>
      <c r="E389" s="10"/>
      <c r="F389" s="10"/>
      <c r="G389" s="10"/>
      <c r="H389" s="10"/>
    </row>
    <row r="390" spans="2:8" ht="15">
      <c r="B390" s="10"/>
      <c r="C390" s="10"/>
      <c r="D390" s="10"/>
      <c r="E390" s="10"/>
      <c r="F390" s="10"/>
      <c r="G390" s="10"/>
      <c r="H390" s="10"/>
    </row>
    <row r="391" spans="2:8" ht="15">
      <c r="B391" s="10"/>
      <c r="C391" s="10"/>
      <c r="D391" s="10"/>
      <c r="E391" s="10"/>
      <c r="F391" s="10"/>
      <c r="G391" s="10"/>
      <c r="H391" s="10"/>
    </row>
    <row r="392" spans="2:8" ht="15">
      <c r="B392" s="10"/>
      <c r="C392" s="10"/>
      <c r="D392" s="10"/>
      <c r="E392" s="10"/>
      <c r="F392" s="10"/>
      <c r="G392" s="10"/>
      <c r="H392" s="10"/>
    </row>
    <row r="393" spans="2:8" ht="15">
      <c r="B393" s="10"/>
      <c r="C393" s="10"/>
      <c r="D393" s="10"/>
      <c r="E393" s="10"/>
      <c r="F393" s="10"/>
      <c r="G393" s="10"/>
      <c r="H393" s="10"/>
    </row>
    <row r="394" spans="2:8" ht="15">
      <c r="B394" s="10"/>
      <c r="C394" s="10"/>
      <c r="D394" s="10"/>
      <c r="E394" s="10"/>
      <c r="F394" s="10"/>
      <c r="G394" s="10"/>
      <c r="H394" s="10"/>
    </row>
    <row r="395" spans="2:8" ht="15">
      <c r="B395" s="10"/>
      <c r="C395" s="10"/>
      <c r="D395" s="10"/>
      <c r="E395" s="10"/>
      <c r="F395" s="10"/>
      <c r="G395" s="10"/>
      <c r="H395" s="10"/>
    </row>
    <row r="396" spans="2:8" ht="15">
      <c r="B396" s="10"/>
      <c r="C396" s="10"/>
      <c r="D396" s="10"/>
      <c r="E396" s="10"/>
      <c r="F396" s="10"/>
      <c r="G396" s="10"/>
      <c r="H396" s="10"/>
    </row>
    <row r="397" spans="2:8" ht="15">
      <c r="B397" s="10"/>
      <c r="C397" s="10"/>
      <c r="D397" s="10"/>
      <c r="E397" s="10"/>
      <c r="F397" s="10"/>
      <c r="G397" s="10"/>
      <c r="H397" s="10"/>
    </row>
    <row r="398" spans="2:8" ht="15">
      <c r="B398" s="10"/>
      <c r="C398" s="10"/>
      <c r="D398" s="10"/>
      <c r="E398" s="10"/>
      <c r="F398" s="10"/>
      <c r="G398" s="10"/>
      <c r="H398" s="10"/>
    </row>
    <row r="399" spans="2:8" ht="15">
      <c r="B399" s="10"/>
      <c r="C399" s="10"/>
      <c r="D399" s="10"/>
      <c r="E399" s="10"/>
      <c r="F399" s="10"/>
      <c r="G399" s="10"/>
      <c r="H399" s="10"/>
    </row>
    <row r="400" spans="2:8" ht="15">
      <c r="B400" s="10"/>
      <c r="C400" s="10"/>
      <c r="D400" s="10"/>
      <c r="E400" s="10"/>
      <c r="F400" s="10"/>
      <c r="G400" s="10"/>
      <c r="H400" s="10"/>
    </row>
    <row r="401" spans="2:8" ht="15">
      <c r="B401" s="10"/>
      <c r="C401" s="10"/>
      <c r="D401" s="10"/>
      <c r="E401" s="10"/>
      <c r="F401" s="10"/>
      <c r="G401" s="10"/>
      <c r="H401" s="10"/>
    </row>
    <row r="402" spans="2:8" ht="15">
      <c r="B402" s="10"/>
      <c r="C402" s="10"/>
      <c r="D402" s="10"/>
      <c r="E402" s="10"/>
      <c r="F402" s="10"/>
      <c r="G402" s="10"/>
      <c r="H402" s="10"/>
    </row>
    <row r="403" spans="2:8" ht="15">
      <c r="B403" s="10"/>
      <c r="C403" s="10"/>
      <c r="D403" s="10"/>
      <c r="E403" s="10"/>
      <c r="F403" s="10"/>
      <c r="G403" s="10"/>
      <c r="H403" s="10"/>
    </row>
    <row r="404" spans="2:8" ht="15">
      <c r="B404" s="10"/>
      <c r="C404" s="10"/>
      <c r="D404" s="10"/>
      <c r="E404" s="10"/>
      <c r="F404" s="10"/>
      <c r="G404" s="10"/>
      <c r="H404" s="10"/>
    </row>
    <row r="405" spans="2:8" ht="15">
      <c r="B405" s="10"/>
      <c r="C405" s="10"/>
      <c r="D405" s="10"/>
      <c r="E405" s="10"/>
      <c r="F405" s="10"/>
      <c r="G405" s="10"/>
      <c r="H405" s="10"/>
    </row>
    <row r="406" spans="2:8" ht="15">
      <c r="B406" s="10"/>
      <c r="C406" s="10"/>
      <c r="D406" s="10"/>
      <c r="E406" s="10"/>
      <c r="F406" s="10"/>
      <c r="G406" s="10"/>
      <c r="H406" s="10"/>
    </row>
    <row r="407" spans="2:8" ht="15">
      <c r="B407" s="10"/>
      <c r="C407" s="10"/>
      <c r="D407" s="10"/>
      <c r="E407" s="10"/>
      <c r="F407" s="10"/>
      <c r="G407" s="10"/>
      <c r="H407" s="10"/>
    </row>
    <row r="408" spans="2:8" ht="15">
      <c r="B408" s="10"/>
      <c r="C408" s="10"/>
      <c r="D408" s="10"/>
      <c r="E408" s="10"/>
      <c r="F408" s="10"/>
      <c r="G408" s="10"/>
      <c r="H408" s="10"/>
    </row>
    <row r="409" spans="2:8" ht="15">
      <c r="B409" s="10"/>
      <c r="C409" s="10"/>
      <c r="D409" s="10"/>
      <c r="E409" s="10"/>
      <c r="F409" s="10"/>
      <c r="G409" s="10"/>
      <c r="H409" s="10"/>
    </row>
    <row r="410" spans="2:8" ht="15">
      <c r="B410" s="10"/>
      <c r="C410" s="10"/>
      <c r="D410" s="10"/>
      <c r="E410" s="10"/>
      <c r="F410" s="10"/>
      <c r="G410" s="10"/>
      <c r="H410" s="10"/>
    </row>
    <row r="411" spans="2:8" ht="15">
      <c r="B411" s="10"/>
      <c r="C411" s="10"/>
      <c r="D411" s="10"/>
      <c r="E411" s="10"/>
      <c r="F411" s="10"/>
      <c r="G411" s="10"/>
      <c r="H411" s="10"/>
    </row>
    <row r="412" spans="2:8" ht="15">
      <c r="B412" s="10"/>
      <c r="C412" s="10"/>
      <c r="D412" s="10"/>
      <c r="E412" s="10"/>
      <c r="F412" s="10"/>
      <c r="G412" s="10"/>
      <c r="H412" s="10"/>
    </row>
    <row r="413" spans="2:8" ht="15">
      <c r="B413" s="10"/>
      <c r="C413" s="10"/>
      <c r="D413" s="10"/>
      <c r="E413" s="10"/>
      <c r="F413" s="10"/>
      <c r="G413" s="10"/>
      <c r="H413" s="10"/>
    </row>
    <row r="414" spans="2:8" ht="15">
      <c r="B414" s="10"/>
      <c r="C414" s="10"/>
      <c r="D414" s="10"/>
      <c r="E414" s="10"/>
      <c r="F414" s="10"/>
      <c r="G414" s="10"/>
      <c r="H414" s="10"/>
    </row>
    <row r="415" spans="2:8" ht="15">
      <c r="B415" s="10"/>
      <c r="C415" s="10"/>
      <c r="D415" s="10"/>
      <c r="E415" s="10"/>
      <c r="F415" s="10"/>
      <c r="G415" s="10"/>
      <c r="H415" s="10"/>
    </row>
    <row r="416" spans="2:8" ht="15">
      <c r="B416" s="10"/>
      <c r="C416" s="10"/>
      <c r="D416" s="10"/>
      <c r="E416" s="10"/>
      <c r="F416" s="10"/>
      <c r="G416" s="10"/>
      <c r="H416" s="10"/>
    </row>
    <row r="417" spans="2:8" ht="15">
      <c r="B417" s="10"/>
      <c r="C417" s="10"/>
      <c r="D417" s="10"/>
      <c r="E417" s="10"/>
      <c r="F417" s="10"/>
      <c r="G417" s="10"/>
      <c r="H417" s="10"/>
    </row>
    <row r="418" spans="2:8" ht="15">
      <c r="B418" s="10"/>
      <c r="C418" s="10"/>
      <c r="D418" s="10"/>
      <c r="E418" s="10"/>
      <c r="F418" s="10"/>
      <c r="G418" s="10"/>
      <c r="H418" s="10"/>
    </row>
    <row r="419" spans="2:8" ht="15">
      <c r="B419" s="10"/>
      <c r="C419" s="10"/>
      <c r="D419" s="10"/>
      <c r="E419" s="10"/>
      <c r="F419" s="10"/>
      <c r="G419" s="10"/>
      <c r="H419" s="10"/>
    </row>
    <row r="420" spans="2:8" ht="15">
      <c r="B420" s="10"/>
      <c r="C420" s="10"/>
      <c r="D420" s="10"/>
      <c r="E420" s="10"/>
      <c r="F420" s="10"/>
      <c r="G420" s="10"/>
      <c r="H420" s="10"/>
    </row>
    <row r="421" spans="2:8" ht="15">
      <c r="B421" s="10"/>
      <c r="C421" s="10"/>
      <c r="D421" s="10"/>
      <c r="E421" s="10"/>
      <c r="F421" s="10"/>
      <c r="G421" s="10"/>
      <c r="H421" s="10"/>
    </row>
    <row r="422" spans="2:8" ht="15">
      <c r="B422" s="10"/>
      <c r="C422" s="10"/>
      <c r="D422" s="10"/>
      <c r="E422" s="10"/>
      <c r="F422" s="10"/>
      <c r="G422" s="10"/>
      <c r="H422" s="10"/>
    </row>
    <row r="423" spans="2:8" ht="15">
      <c r="B423" s="10"/>
      <c r="C423" s="10"/>
      <c r="D423" s="10"/>
      <c r="E423" s="10"/>
      <c r="F423" s="10"/>
      <c r="G423" s="10"/>
      <c r="H423" s="10"/>
    </row>
    <row r="424" spans="2:8" ht="15">
      <c r="B424" s="10"/>
      <c r="C424" s="10"/>
      <c r="D424" s="10"/>
      <c r="E424" s="10"/>
      <c r="F424" s="10"/>
      <c r="G424" s="10"/>
      <c r="H424" s="10"/>
    </row>
    <row r="425" spans="2:8" ht="15">
      <c r="B425" s="10"/>
      <c r="C425" s="10"/>
      <c r="D425" s="10"/>
      <c r="E425" s="10"/>
      <c r="F425" s="10"/>
      <c r="G425" s="10"/>
      <c r="H425" s="10"/>
    </row>
    <row r="426" spans="2:8" ht="15">
      <c r="B426" s="10"/>
      <c r="C426" s="10"/>
      <c r="D426" s="10"/>
      <c r="E426" s="10"/>
      <c r="F426" s="10"/>
      <c r="G426" s="10"/>
      <c r="H426" s="10"/>
    </row>
    <row r="427" spans="2:8" ht="15">
      <c r="B427" s="10"/>
      <c r="C427" s="10"/>
      <c r="D427" s="10"/>
      <c r="E427" s="10"/>
      <c r="F427" s="10"/>
      <c r="G427" s="10"/>
      <c r="H427" s="10"/>
    </row>
    <row r="428" spans="2:8">
      <c r="B428" s="10"/>
      <c r="C428" s="10"/>
      <c r="D428" s="10"/>
      <c r="E428" s="10"/>
      <c r="F428" s="10"/>
      <c r="G428" s="10"/>
      <c r="H428" s="1"/>
    </row>
    <row r="429" spans="2:8">
      <c r="B429" s="1"/>
      <c r="C429" s="1"/>
      <c r="D429" s="1"/>
      <c r="E429" s="1"/>
      <c r="F429" s="1"/>
      <c r="G429" s="1"/>
      <c r="H429" s="1"/>
    </row>
    <row r="430" spans="2:8">
      <c r="B430" s="1"/>
      <c r="C430" s="1"/>
      <c r="D430" s="1"/>
      <c r="E430" s="1"/>
      <c r="F430" s="1"/>
      <c r="G430" s="1"/>
      <c r="H430" s="1"/>
    </row>
    <row r="431" spans="2:8">
      <c r="B431" s="1"/>
      <c r="C431" s="1"/>
      <c r="D431" s="1"/>
      <c r="E431" s="1"/>
      <c r="F431" s="1"/>
      <c r="G431" s="1"/>
      <c r="H431" s="1"/>
    </row>
    <row r="432" spans="2:8">
      <c r="B432" s="1"/>
      <c r="C432" s="1"/>
      <c r="D432" s="1"/>
      <c r="E432" s="1"/>
      <c r="F432" s="1"/>
      <c r="G432" s="1"/>
      <c r="H432" s="1"/>
    </row>
    <row r="433" spans="2:8">
      <c r="B433" s="1"/>
      <c r="C433" s="1"/>
      <c r="D433" s="1"/>
      <c r="E433" s="1"/>
      <c r="F433" s="1"/>
      <c r="G433" s="1"/>
      <c r="H433" s="1"/>
    </row>
    <row r="434" spans="2:8">
      <c r="B434" s="1"/>
      <c r="C434" s="1"/>
      <c r="D434" s="1"/>
      <c r="E434" s="1"/>
      <c r="F434" s="1"/>
      <c r="G434" s="1"/>
      <c r="H434" s="1"/>
    </row>
    <row r="435" spans="2:8">
      <c r="B435" s="1"/>
      <c r="C435" s="1"/>
      <c r="D435" s="1"/>
      <c r="E435" s="1"/>
      <c r="F435" s="1"/>
      <c r="G435" s="1"/>
      <c r="H435" s="1"/>
    </row>
    <row r="436" spans="2:8">
      <c r="B436" s="1"/>
      <c r="C436" s="1"/>
      <c r="D436" s="1"/>
      <c r="E436" s="1"/>
      <c r="F436" s="1"/>
      <c r="G436" s="1"/>
      <c r="H436" s="1"/>
    </row>
    <row r="437" spans="2:8">
      <c r="B437" s="1"/>
      <c r="C437" s="1"/>
      <c r="D437" s="1"/>
      <c r="E437" s="1"/>
      <c r="F437" s="1"/>
      <c r="G437" s="1"/>
      <c r="H437" s="1"/>
    </row>
    <row r="438" spans="2:8">
      <c r="B438" s="1"/>
      <c r="C438" s="1"/>
      <c r="D438" s="1"/>
      <c r="E438" s="1"/>
      <c r="F438" s="1"/>
      <c r="G438" s="1"/>
      <c r="H438" s="1"/>
    </row>
    <row r="439" spans="2:8">
      <c r="B439" s="1"/>
      <c r="C439" s="1"/>
      <c r="D439" s="1"/>
      <c r="E439" s="1"/>
      <c r="F439" s="1"/>
      <c r="G439" s="1"/>
      <c r="H439" s="1"/>
    </row>
    <row r="440" spans="2:8">
      <c r="B440" s="1"/>
      <c r="C440" s="1"/>
      <c r="D440" s="1"/>
      <c r="E440" s="1"/>
      <c r="F440" s="1"/>
      <c r="G440" s="1"/>
      <c r="H440" s="1"/>
    </row>
    <row r="441" spans="2:8">
      <c r="B441" s="1"/>
      <c r="C441" s="1"/>
      <c r="D441" s="1"/>
      <c r="E441" s="1"/>
      <c r="F441" s="1"/>
      <c r="G441" s="1"/>
      <c r="H441" s="1"/>
    </row>
    <row r="442" spans="2:8">
      <c r="B442" s="1"/>
      <c r="C442" s="1"/>
      <c r="D442" s="1"/>
      <c r="E442" s="1"/>
      <c r="F442" s="1"/>
      <c r="G442" s="1"/>
      <c r="H442" s="1"/>
    </row>
    <row r="443" spans="2:8">
      <c r="B443" s="1"/>
      <c r="C443" s="1"/>
      <c r="D443" s="1"/>
      <c r="E443" s="1"/>
      <c r="F443" s="1"/>
      <c r="G443" s="1"/>
      <c r="H443" s="1"/>
    </row>
    <row r="444" spans="2:8">
      <c r="B444" s="1"/>
      <c r="C444" s="1"/>
      <c r="D444" s="1"/>
      <c r="E444" s="1"/>
      <c r="F444" s="1"/>
      <c r="G444" s="1"/>
      <c r="H444" s="1"/>
    </row>
    <row r="445" spans="2:8">
      <c r="B445" s="1"/>
      <c r="C445" s="1"/>
      <c r="D445" s="1"/>
      <c r="E445" s="1"/>
      <c r="F445" s="1"/>
      <c r="G445" s="1"/>
      <c r="H445" s="1"/>
    </row>
    <row r="446" spans="2:8">
      <c r="B446" s="1"/>
      <c r="C446" s="1"/>
      <c r="D446" s="1"/>
      <c r="E446" s="1"/>
      <c r="F446" s="1"/>
      <c r="G446" s="1"/>
      <c r="H446" s="1"/>
    </row>
    <row r="447" spans="2:8">
      <c r="B447" s="1"/>
      <c r="C447" s="1"/>
      <c r="D447" s="1"/>
      <c r="E447" s="1"/>
      <c r="F447" s="1"/>
      <c r="G447" s="1"/>
      <c r="H447" s="1"/>
    </row>
    <row r="448" spans="2:8">
      <c r="B448" s="1"/>
      <c r="C448" s="1"/>
      <c r="D448" s="1"/>
      <c r="E448" s="1"/>
      <c r="F448" s="1"/>
      <c r="G448" s="1"/>
      <c r="H448" s="1"/>
    </row>
    <row r="449" spans="2:8">
      <c r="B449" s="1"/>
      <c r="C449" s="1"/>
      <c r="D449" s="1"/>
      <c r="E449" s="1"/>
      <c r="F449" s="1"/>
      <c r="G449" s="1"/>
      <c r="H449" s="1"/>
    </row>
    <row r="450" spans="2:8">
      <c r="B450" s="1"/>
      <c r="C450" s="1"/>
      <c r="D450" s="1"/>
      <c r="E450" s="1"/>
      <c r="F450" s="1"/>
      <c r="G450" s="1"/>
      <c r="H450" s="1"/>
    </row>
    <row r="451" spans="2:8">
      <c r="B451" s="1"/>
      <c r="C451" s="1"/>
      <c r="D451" s="1"/>
      <c r="E451" s="1"/>
      <c r="F451" s="1"/>
      <c r="G451" s="1"/>
      <c r="H451" s="1"/>
    </row>
    <row r="452" spans="2:8">
      <c r="B452" s="1"/>
      <c r="C452" s="1"/>
      <c r="D452" s="1"/>
      <c r="E452" s="1"/>
      <c r="F452" s="1"/>
      <c r="G452" s="1"/>
      <c r="H452" s="1"/>
    </row>
    <row r="453" spans="2:8">
      <c r="B453" s="1"/>
      <c r="C453" s="1"/>
      <c r="D453" s="1"/>
      <c r="E453" s="1"/>
      <c r="F453" s="1"/>
      <c r="G453" s="1"/>
      <c r="H453" s="1"/>
    </row>
    <row r="454" spans="2:8">
      <c r="B454" s="1"/>
      <c r="C454" s="1"/>
      <c r="D454" s="1"/>
      <c r="E454" s="1"/>
      <c r="F454" s="1"/>
      <c r="G454" s="1"/>
      <c r="H454" s="1"/>
    </row>
    <row r="455" spans="2:8">
      <c r="B455" s="1"/>
      <c r="C455" s="1"/>
      <c r="D455" s="1"/>
      <c r="E455" s="1"/>
      <c r="F455" s="1"/>
      <c r="G455" s="1"/>
      <c r="H455" s="1"/>
    </row>
    <row r="456" spans="2:8">
      <c r="B456" s="1"/>
      <c r="C456" s="1"/>
      <c r="D456" s="1"/>
      <c r="E456" s="1"/>
      <c r="F456" s="1"/>
      <c r="G456" s="1"/>
      <c r="H456" s="1"/>
    </row>
    <row r="457" spans="2:8">
      <c r="B457" s="1"/>
      <c r="C457" s="1"/>
      <c r="D457" s="1"/>
      <c r="E457" s="1"/>
      <c r="F457" s="1"/>
      <c r="G457" s="1"/>
      <c r="H457" s="1"/>
    </row>
    <row r="458" spans="2:8">
      <c r="B458" s="1"/>
      <c r="C458" s="1"/>
      <c r="D458" s="1"/>
      <c r="E458" s="1"/>
      <c r="F458" s="1"/>
      <c r="G458" s="1"/>
      <c r="H458" s="1"/>
    </row>
    <row r="459" spans="2:8">
      <c r="B459" s="1"/>
      <c r="C459" s="1"/>
      <c r="D459" s="1"/>
      <c r="E459" s="1"/>
      <c r="F459" s="1"/>
      <c r="G459" s="1"/>
      <c r="H459" s="1"/>
    </row>
    <row r="460" spans="2:8">
      <c r="B460" s="1"/>
      <c r="C460" s="1"/>
      <c r="D460" s="1"/>
      <c r="E460" s="1"/>
      <c r="F460" s="1"/>
      <c r="G460" s="1"/>
      <c r="H460" s="1"/>
    </row>
    <row r="461" spans="2:8">
      <c r="B461" s="1"/>
      <c r="C461" s="1"/>
      <c r="D461" s="1"/>
      <c r="E461" s="1"/>
      <c r="F461" s="1"/>
      <c r="G461" s="1"/>
      <c r="H461" s="1"/>
    </row>
    <row r="462" spans="2:8">
      <c r="B462" s="1"/>
      <c r="C462" s="1"/>
      <c r="D462" s="1"/>
      <c r="E462" s="1"/>
      <c r="F462" s="1"/>
      <c r="G462" s="1"/>
      <c r="H462" s="1"/>
    </row>
    <row r="463" spans="2:8">
      <c r="B463" s="1"/>
      <c r="C463" s="1"/>
      <c r="D463" s="1"/>
      <c r="E463" s="1"/>
      <c r="F463" s="1"/>
      <c r="G463" s="1"/>
      <c r="H463" s="1"/>
    </row>
    <row r="464" spans="2:8">
      <c r="B464" s="1"/>
      <c r="C464" s="1"/>
      <c r="D464" s="1"/>
      <c r="E464" s="1"/>
      <c r="F464" s="1"/>
      <c r="G464" s="1"/>
      <c r="H464" s="1"/>
    </row>
    <row r="465" spans="2:8">
      <c r="B465" s="1"/>
      <c r="C465" s="1"/>
      <c r="D465" s="1"/>
      <c r="E465" s="1"/>
      <c r="F465" s="1"/>
      <c r="G465" s="1"/>
      <c r="H465" s="1"/>
    </row>
    <row r="466" spans="2:8">
      <c r="B466" s="1"/>
      <c r="C466" s="1"/>
      <c r="D466" s="1"/>
      <c r="E466" s="1"/>
      <c r="F466" s="1"/>
      <c r="G466" s="1"/>
      <c r="H466" s="1"/>
    </row>
    <row r="467" spans="2:8">
      <c r="B467" s="1"/>
      <c r="C467" s="1"/>
      <c r="D467" s="1"/>
      <c r="E467" s="1"/>
      <c r="F467" s="1"/>
      <c r="G467" s="1"/>
      <c r="H467" s="1"/>
    </row>
    <row r="468" spans="2:8">
      <c r="B468" s="1"/>
      <c r="C468" s="1"/>
      <c r="D468" s="1"/>
      <c r="E468" s="1"/>
      <c r="F468" s="1"/>
      <c r="G468" s="1"/>
      <c r="H468" s="1"/>
    </row>
    <row r="469" spans="2:8">
      <c r="B469" s="1"/>
      <c r="C469" s="1"/>
      <c r="D469" s="1"/>
      <c r="E469" s="1"/>
      <c r="F469" s="1"/>
      <c r="G469" s="1"/>
      <c r="H469" s="1"/>
    </row>
    <row r="470" spans="2:8">
      <c r="B470" s="1"/>
      <c r="C470" s="1"/>
      <c r="D470" s="1"/>
      <c r="E470" s="1"/>
      <c r="F470" s="1"/>
      <c r="G470" s="1"/>
      <c r="H470" s="1"/>
    </row>
    <row r="471" spans="2:8">
      <c r="B471" s="1"/>
      <c r="C471" s="1"/>
      <c r="D471" s="1"/>
      <c r="E471" s="1"/>
      <c r="F471" s="1"/>
      <c r="G471" s="1"/>
      <c r="H471" s="1"/>
    </row>
    <row r="472" spans="2:8">
      <c r="B472" s="1"/>
      <c r="C472" s="1"/>
      <c r="D472" s="1"/>
      <c r="E472" s="1"/>
      <c r="F472" s="1"/>
      <c r="G472" s="1"/>
      <c r="H472" s="1"/>
    </row>
    <row r="473" spans="2:8">
      <c r="B473" s="1"/>
      <c r="C473" s="1"/>
      <c r="D473" s="1"/>
      <c r="E473" s="1"/>
      <c r="F473" s="1"/>
      <c r="G473" s="1"/>
      <c r="H473" s="1"/>
    </row>
    <row r="474" spans="2:8">
      <c r="B474" s="1"/>
      <c r="C474" s="1"/>
      <c r="D474" s="1"/>
      <c r="E474" s="1"/>
      <c r="F474" s="1"/>
      <c r="G474" s="1"/>
      <c r="H474" s="1"/>
    </row>
    <row r="475" spans="2:8">
      <c r="B475" s="1"/>
      <c r="C475" s="1"/>
      <c r="D475" s="1"/>
      <c r="E475" s="1"/>
      <c r="F475" s="1"/>
      <c r="G475" s="1"/>
      <c r="H475" s="1"/>
    </row>
    <row r="476" spans="2:8">
      <c r="B476" s="1"/>
      <c r="C476" s="1"/>
      <c r="D476" s="1"/>
      <c r="E476" s="1"/>
      <c r="F476" s="1"/>
      <c r="G476" s="1"/>
      <c r="H476" s="1"/>
    </row>
    <row r="477" spans="2:8">
      <c r="B477" s="1"/>
      <c r="C477" s="1"/>
      <c r="D477" s="1"/>
      <c r="E477" s="1"/>
      <c r="F477" s="1"/>
      <c r="G477" s="1"/>
      <c r="H477" s="1"/>
    </row>
    <row r="478" spans="2:8">
      <c r="B478" s="1"/>
      <c r="C478" s="1"/>
      <c r="D478" s="1"/>
      <c r="E478" s="1"/>
      <c r="F478" s="1"/>
      <c r="G478" s="1"/>
      <c r="H478" s="1"/>
    </row>
    <row r="479" spans="2:8">
      <c r="B479" s="1"/>
      <c r="C479" s="1"/>
      <c r="D479" s="1"/>
      <c r="E479" s="1"/>
      <c r="F479" s="1"/>
      <c r="G479" s="1"/>
      <c r="H479" s="1"/>
    </row>
    <row r="480" spans="2:8">
      <c r="B480" s="1"/>
      <c r="C480" s="1"/>
      <c r="D480" s="1"/>
      <c r="E480" s="1"/>
      <c r="F480" s="1"/>
      <c r="G480" s="1"/>
      <c r="H480" s="1"/>
    </row>
    <row r="481" spans="2:8">
      <c r="B481" s="1"/>
      <c r="C481" s="1"/>
      <c r="D481" s="1"/>
      <c r="E481" s="1"/>
      <c r="F481" s="1"/>
      <c r="G481" s="1"/>
      <c r="H481" s="1"/>
    </row>
    <row r="482" spans="2:8">
      <c r="B482" s="1"/>
      <c r="C482" s="1"/>
      <c r="D482" s="1"/>
      <c r="E482" s="1"/>
      <c r="F482" s="1"/>
      <c r="G482" s="1"/>
      <c r="H482" s="1"/>
    </row>
    <row r="483" spans="2:8">
      <c r="B483" s="1"/>
      <c r="C483" s="1"/>
      <c r="D483" s="1"/>
      <c r="E483" s="1"/>
      <c r="F483" s="1"/>
      <c r="G483" s="1"/>
      <c r="H483" s="1"/>
    </row>
    <row r="484" spans="2:8">
      <c r="B484" s="1"/>
      <c r="C484" s="1"/>
      <c r="D484" s="1"/>
      <c r="E484" s="1"/>
      <c r="F484" s="1"/>
      <c r="G484" s="1"/>
      <c r="H484" s="1"/>
    </row>
    <row r="485" spans="2:8">
      <c r="B485" s="1"/>
      <c r="C485" s="1"/>
      <c r="D485" s="1"/>
      <c r="E485" s="1"/>
      <c r="F485" s="1"/>
      <c r="G485" s="1"/>
      <c r="H485" s="1"/>
    </row>
    <row r="486" spans="2:8">
      <c r="B486" s="1"/>
      <c r="C486" s="1"/>
      <c r="D486" s="1"/>
      <c r="E486" s="1"/>
      <c r="F486" s="1"/>
      <c r="G486" s="1"/>
      <c r="H486" s="1"/>
    </row>
    <row r="487" spans="2:8">
      <c r="B487" s="1"/>
      <c r="C487" s="1"/>
      <c r="D487" s="1"/>
      <c r="E487" s="1"/>
      <c r="F487" s="1"/>
      <c r="G487" s="1"/>
      <c r="H487" s="1"/>
    </row>
    <row r="488" spans="2:8">
      <c r="B488" s="1"/>
      <c r="C488" s="1"/>
      <c r="D488" s="1"/>
      <c r="E488" s="1"/>
      <c r="F488" s="1"/>
      <c r="G488" s="1"/>
      <c r="H488" s="1"/>
    </row>
    <row r="489" spans="2:8">
      <c r="B489" s="1"/>
      <c r="C489" s="1"/>
      <c r="D489" s="1"/>
      <c r="E489" s="1"/>
      <c r="F489" s="1"/>
      <c r="G489" s="1"/>
      <c r="H489" s="1"/>
    </row>
    <row r="490" spans="2:8">
      <c r="B490" s="1"/>
      <c r="C490" s="1"/>
      <c r="D490" s="1"/>
      <c r="E490" s="1"/>
      <c r="F490" s="1"/>
      <c r="G490" s="1"/>
      <c r="H490" s="1"/>
    </row>
    <row r="491" spans="2:8">
      <c r="B491" s="1"/>
      <c r="C491" s="1"/>
      <c r="D491" s="1"/>
      <c r="E491" s="1"/>
      <c r="F491" s="1"/>
      <c r="G491" s="1"/>
      <c r="H491" s="1"/>
    </row>
    <row r="492" spans="2:8">
      <c r="B492" s="1"/>
      <c r="C492" s="1"/>
      <c r="D492" s="1"/>
      <c r="E492" s="1"/>
      <c r="F492" s="1"/>
      <c r="G492" s="1"/>
      <c r="H492" s="1"/>
    </row>
    <row r="493" spans="2:8">
      <c r="B493" s="1"/>
      <c r="C493" s="1"/>
      <c r="D493" s="1"/>
      <c r="E493" s="1"/>
      <c r="F493" s="1"/>
      <c r="G493" s="1"/>
      <c r="H493" s="1"/>
    </row>
    <row r="494" spans="2:8">
      <c r="B494" s="1"/>
      <c r="C494" s="1"/>
      <c r="D494" s="1"/>
      <c r="E494" s="1"/>
      <c r="F494" s="1"/>
      <c r="G494" s="1"/>
      <c r="H494" s="1"/>
    </row>
    <row r="495" spans="2:8">
      <c r="B495" s="1"/>
      <c r="C495" s="1"/>
      <c r="D495" s="1"/>
      <c r="E495" s="1"/>
      <c r="F495" s="1"/>
      <c r="G495" s="1"/>
      <c r="H495" s="1"/>
    </row>
    <row r="496" spans="2:8">
      <c r="B496" s="1"/>
      <c r="C496" s="1"/>
      <c r="D496" s="1"/>
      <c r="E496" s="1"/>
      <c r="F496" s="1"/>
      <c r="G496" s="1"/>
      <c r="H496" s="1"/>
    </row>
    <row r="497" spans="2:8">
      <c r="B497" s="1"/>
      <c r="C497" s="1"/>
      <c r="D497" s="1"/>
      <c r="E497" s="1"/>
      <c r="F497" s="1"/>
      <c r="G497" s="1"/>
      <c r="H497" s="1"/>
    </row>
    <row r="498" spans="2:8">
      <c r="B498" s="1"/>
      <c r="C498" s="1"/>
      <c r="D498" s="1"/>
      <c r="E498" s="1"/>
      <c r="F498" s="1"/>
      <c r="G498" s="1"/>
      <c r="H498" s="1"/>
    </row>
    <row r="499" spans="2:8">
      <c r="B499" s="1"/>
      <c r="C499" s="1"/>
      <c r="D499" s="1"/>
      <c r="E499" s="1"/>
      <c r="F499" s="1"/>
      <c r="G499" s="1"/>
      <c r="H499" s="1"/>
    </row>
    <row r="500" spans="2:8">
      <c r="B500" s="1"/>
      <c r="C500" s="1"/>
      <c r="D500" s="1"/>
      <c r="E500" s="1"/>
      <c r="F500" s="1"/>
      <c r="G500" s="1"/>
      <c r="H500" s="1"/>
    </row>
    <row r="501" spans="2:8">
      <c r="B501" s="1"/>
      <c r="C501" s="1"/>
      <c r="D501" s="1"/>
      <c r="E501" s="1"/>
      <c r="F501" s="1"/>
      <c r="G501" s="1"/>
      <c r="H501" s="1"/>
    </row>
    <row r="502" spans="2:8">
      <c r="B502" s="1"/>
      <c r="C502" s="1"/>
      <c r="D502" s="1"/>
      <c r="E502" s="1"/>
      <c r="F502" s="1"/>
      <c r="G502" s="1"/>
      <c r="H502" s="1"/>
    </row>
    <row r="503" spans="2:8">
      <c r="B503" s="1"/>
      <c r="C503" s="1"/>
      <c r="D503" s="1"/>
      <c r="E503" s="1"/>
      <c r="F503" s="1"/>
      <c r="G503" s="1"/>
      <c r="H503" s="1"/>
    </row>
    <row r="504" spans="2:8">
      <c r="B504" s="1"/>
      <c r="C504" s="1"/>
      <c r="D504" s="1"/>
      <c r="E504" s="1"/>
      <c r="F504" s="1"/>
      <c r="G504" s="1"/>
      <c r="H504" s="1"/>
    </row>
    <row r="505" spans="2:8">
      <c r="B505" s="1"/>
      <c r="C505" s="1"/>
      <c r="D505" s="1"/>
      <c r="E505" s="1"/>
      <c r="F505" s="1"/>
      <c r="G505" s="1"/>
      <c r="H505" s="1"/>
    </row>
    <row r="506" spans="2:8">
      <c r="B506" s="1"/>
      <c r="C506" s="1"/>
      <c r="D506" s="1"/>
      <c r="E506" s="1"/>
      <c r="F506" s="1"/>
      <c r="G506" s="1"/>
      <c r="H506" s="1"/>
    </row>
    <row r="507" spans="2:8">
      <c r="B507" s="1"/>
      <c r="C507" s="1"/>
      <c r="D507" s="1"/>
      <c r="E507" s="1"/>
      <c r="F507" s="1"/>
      <c r="G507" s="1"/>
      <c r="H507" s="1"/>
    </row>
    <row r="508" spans="2:8">
      <c r="B508" s="1"/>
      <c r="C508" s="1"/>
      <c r="D508" s="1"/>
      <c r="E508" s="1"/>
      <c r="F508" s="1"/>
      <c r="G508" s="1"/>
      <c r="H508" s="1"/>
    </row>
    <row r="509" spans="2:8">
      <c r="B509" s="1"/>
      <c r="C509" s="1"/>
      <c r="D509" s="1"/>
      <c r="E509" s="1"/>
      <c r="F509" s="1"/>
      <c r="G509" s="1"/>
      <c r="H509" s="1"/>
    </row>
    <row r="510" spans="2:8">
      <c r="B510" s="1"/>
      <c r="C510" s="1"/>
      <c r="D510" s="1"/>
      <c r="E510" s="1"/>
      <c r="F510" s="1"/>
      <c r="G510" s="1"/>
      <c r="H510" s="1"/>
    </row>
    <row r="511" spans="2:8">
      <c r="B511" s="1"/>
      <c r="C511" s="1"/>
      <c r="D511" s="1"/>
      <c r="E511" s="1"/>
      <c r="F511" s="1"/>
      <c r="G511" s="1"/>
      <c r="H511" s="1"/>
    </row>
    <row r="512" spans="2:8">
      <c r="B512" s="1"/>
      <c r="C512" s="1"/>
      <c r="D512" s="1"/>
      <c r="E512" s="1"/>
      <c r="F512" s="1"/>
      <c r="G512" s="1"/>
      <c r="H512" s="1"/>
    </row>
    <row r="513" spans="2:8">
      <c r="B513" s="1"/>
      <c r="C513" s="1"/>
      <c r="D513" s="1"/>
      <c r="E513" s="1"/>
      <c r="F513" s="1"/>
      <c r="G513" s="1"/>
      <c r="H513" s="1"/>
    </row>
    <row r="514" spans="2:8">
      <c r="B514" s="1"/>
      <c r="C514" s="1"/>
      <c r="D514" s="1"/>
      <c r="E514" s="1"/>
      <c r="F514" s="1"/>
      <c r="G514" s="1"/>
      <c r="H514" s="1"/>
    </row>
    <row r="515" spans="2:8">
      <c r="B515" s="1"/>
      <c r="C515" s="1"/>
      <c r="D515" s="1"/>
      <c r="E515" s="1"/>
      <c r="F515" s="1"/>
      <c r="G515" s="1"/>
      <c r="H515" s="1"/>
    </row>
    <row r="516" spans="2:8">
      <c r="B516" s="1"/>
      <c r="C516" s="1"/>
      <c r="D516" s="1"/>
      <c r="E516" s="1"/>
      <c r="F516" s="1"/>
      <c r="G516" s="1"/>
      <c r="H516" s="1"/>
    </row>
    <row r="517" spans="2:8">
      <c r="B517" s="1"/>
      <c r="C517" s="1"/>
      <c r="D517" s="1"/>
      <c r="E517" s="1"/>
      <c r="F517" s="1"/>
      <c r="G517" s="1"/>
      <c r="H517" s="1"/>
    </row>
    <row r="518" spans="2:8">
      <c r="B518" s="1"/>
      <c r="C518" s="1"/>
      <c r="D518" s="1"/>
      <c r="E518" s="1"/>
      <c r="F518" s="1"/>
      <c r="G518" s="1"/>
      <c r="H518" s="1"/>
    </row>
    <row r="519" spans="2:8">
      <c r="B519" s="1"/>
      <c r="C519" s="1"/>
      <c r="D519" s="1"/>
      <c r="E519" s="1"/>
      <c r="F519" s="1"/>
      <c r="G519" s="1"/>
      <c r="H519" s="1"/>
    </row>
    <row r="520" spans="2:8">
      <c r="B520" s="1"/>
      <c r="C520" s="1"/>
      <c r="D520" s="1"/>
      <c r="E520" s="1"/>
      <c r="F520" s="1"/>
      <c r="G520" s="1"/>
      <c r="H520" s="1"/>
    </row>
    <row r="521" spans="2:8">
      <c r="B521" s="1"/>
      <c r="C521" s="1"/>
      <c r="D521" s="1"/>
      <c r="E521" s="1"/>
      <c r="F521" s="1"/>
      <c r="G521" s="1"/>
      <c r="H521" s="1"/>
    </row>
    <row r="522" spans="2:8">
      <c r="B522" s="1"/>
      <c r="C522" s="1"/>
      <c r="D522" s="1"/>
      <c r="E522" s="1"/>
      <c r="F522" s="1"/>
      <c r="G522" s="1"/>
      <c r="H522" s="1"/>
    </row>
    <row r="523" spans="2:8">
      <c r="B523" s="1"/>
      <c r="C523" s="1"/>
      <c r="D523" s="1"/>
      <c r="E523" s="1"/>
      <c r="F523" s="1"/>
      <c r="G523" s="1"/>
      <c r="H523" s="1"/>
    </row>
    <row r="524" spans="2:8">
      <c r="B524" s="1"/>
      <c r="C524" s="1"/>
      <c r="D524" s="1"/>
      <c r="E524" s="1"/>
      <c r="F524" s="1"/>
      <c r="G524" s="1"/>
      <c r="H524" s="1"/>
    </row>
    <row r="525" spans="2:8">
      <c r="B525" s="1"/>
      <c r="C525" s="1"/>
      <c r="D525" s="1"/>
      <c r="E525" s="1"/>
      <c r="F525" s="1"/>
      <c r="G525" s="1"/>
      <c r="H525" s="1"/>
    </row>
    <row r="526" spans="2:8">
      <c r="B526" s="1"/>
      <c r="C526" s="1"/>
      <c r="D526" s="1"/>
      <c r="E526" s="1"/>
      <c r="F526" s="1"/>
      <c r="G526" s="1"/>
      <c r="H526" s="1"/>
    </row>
    <row r="527" spans="2:8">
      <c r="B527" s="1"/>
      <c r="C527" s="1"/>
      <c r="D527" s="1"/>
      <c r="E527" s="1"/>
      <c r="F527" s="1"/>
      <c r="G527" s="1"/>
      <c r="H527" s="1"/>
    </row>
    <row r="528" spans="2:8">
      <c r="B528" s="1"/>
      <c r="C528" s="1"/>
      <c r="D528" s="1"/>
      <c r="E528" s="1"/>
      <c r="F528" s="1"/>
      <c r="G528" s="1"/>
      <c r="H528" s="1"/>
    </row>
    <row r="529" spans="2:8">
      <c r="B529" s="1"/>
      <c r="C529" s="1"/>
      <c r="D529" s="1"/>
      <c r="E529" s="1"/>
      <c r="F529" s="1"/>
      <c r="G529" s="1"/>
      <c r="H529" s="1"/>
    </row>
    <row r="530" spans="2:8">
      <c r="B530" s="1"/>
      <c r="C530" s="1"/>
      <c r="D530" s="1"/>
      <c r="E530" s="1"/>
      <c r="F530" s="1"/>
      <c r="G530" s="1"/>
      <c r="H530" s="1"/>
    </row>
    <row r="531" spans="2:8">
      <c r="B531" s="1"/>
      <c r="C531" s="1"/>
      <c r="D531" s="1"/>
      <c r="E531" s="1"/>
      <c r="F531" s="1"/>
      <c r="G531" s="1"/>
      <c r="H531" s="1"/>
    </row>
    <row r="532" spans="2:8">
      <c r="B532" s="1"/>
      <c r="C532" s="1"/>
      <c r="D532" s="1"/>
      <c r="E532" s="1"/>
      <c r="F532" s="1"/>
      <c r="G532" s="1"/>
      <c r="H532" s="1"/>
    </row>
    <row r="533" spans="2:8">
      <c r="B533" s="1"/>
      <c r="C533" s="1"/>
      <c r="D533" s="1"/>
      <c r="E533" s="1"/>
      <c r="F533" s="1"/>
      <c r="G533" s="1"/>
      <c r="H533" s="1"/>
    </row>
    <row r="534" spans="2:8">
      <c r="B534" s="1"/>
      <c r="C534" s="1"/>
      <c r="D534" s="1"/>
      <c r="E534" s="1"/>
      <c r="F534" s="1"/>
      <c r="G534" s="1"/>
      <c r="H534" s="1"/>
    </row>
    <row r="535" spans="2:8">
      <c r="B535" s="1"/>
      <c r="C535" s="1"/>
      <c r="D535" s="1"/>
      <c r="E535" s="1"/>
      <c r="F535" s="1"/>
      <c r="G535" s="1"/>
      <c r="H535" s="1"/>
    </row>
    <row r="536" spans="2:8">
      <c r="B536" s="1"/>
      <c r="C536" s="1"/>
      <c r="D536" s="1"/>
      <c r="E536" s="1"/>
      <c r="F536" s="1"/>
      <c r="G536" s="1"/>
      <c r="H536" s="1"/>
    </row>
    <row r="537" spans="2:8">
      <c r="B537" s="1"/>
      <c r="C537" s="1"/>
      <c r="D537" s="1"/>
      <c r="E537" s="1"/>
      <c r="F537" s="1"/>
      <c r="G537" s="1"/>
      <c r="H537" s="1"/>
    </row>
    <row r="538" spans="2:8">
      <c r="B538" s="1"/>
      <c r="C538" s="1"/>
      <c r="D538" s="1"/>
      <c r="E538" s="1"/>
      <c r="F538" s="1"/>
      <c r="G538" s="1"/>
      <c r="H538" s="1"/>
    </row>
    <row r="539" spans="2:8">
      <c r="B539" s="1"/>
      <c r="C539" s="1"/>
      <c r="D539" s="1"/>
      <c r="E539" s="1"/>
      <c r="F539" s="1"/>
      <c r="G539" s="1"/>
      <c r="H539" s="1"/>
    </row>
    <row r="540" spans="2:8">
      <c r="B540" s="1"/>
      <c r="C540" s="1"/>
      <c r="D540" s="1"/>
      <c r="E540" s="1"/>
      <c r="F540" s="1"/>
      <c r="G540" s="1"/>
      <c r="H540" s="1"/>
    </row>
    <row r="541" spans="2:8">
      <c r="B541" s="1"/>
      <c r="C541" s="1"/>
      <c r="D541" s="1"/>
      <c r="E541" s="1"/>
      <c r="F541" s="1"/>
      <c r="G541" s="1"/>
      <c r="H541" s="1"/>
    </row>
    <row r="542" spans="2:8">
      <c r="B542" s="1"/>
      <c r="C542" s="1"/>
      <c r="D542" s="1"/>
      <c r="E542" s="1"/>
      <c r="F542" s="1"/>
      <c r="G542" s="1"/>
      <c r="H542" s="1"/>
    </row>
    <row r="543" spans="2:8">
      <c r="B543" s="1"/>
      <c r="C543" s="1"/>
      <c r="D543" s="1"/>
      <c r="E543" s="1"/>
      <c r="F543" s="1"/>
      <c r="G543" s="1"/>
      <c r="H543" s="1"/>
    </row>
    <row r="544" spans="2:8">
      <c r="B544" s="1"/>
      <c r="C544" s="1"/>
      <c r="D544" s="1"/>
      <c r="E544" s="1"/>
      <c r="F544" s="1"/>
      <c r="G544" s="1"/>
      <c r="H544" s="1"/>
    </row>
    <row r="545" spans="2:8">
      <c r="B545" s="1"/>
      <c r="C545" s="1"/>
      <c r="D545" s="1"/>
      <c r="E545" s="1"/>
      <c r="F545" s="1"/>
      <c r="G545" s="1"/>
      <c r="H545" s="1"/>
    </row>
    <row r="546" spans="2:8">
      <c r="B546" s="1"/>
      <c r="C546" s="1"/>
      <c r="D546" s="1"/>
      <c r="E546" s="1"/>
      <c r="F546" s="1"/>
      <c r="G546" s="1"/>
      <c r="H546" s="1"/>
    </row>
    <row r="547" spans="2:8">
      <c r="B547" s="1"/>
      <c r="C547" s="1"/>
      <c r="D547" s="1"/>
      <c r="E547" s="1"/>
      <c r="F547" s="1"/>
      <c r="G547" s="1"/>
      <c r="H547" s="1"/>
    </row>
    <row r="548" spans="2:8">
      <c r="B548" s="1"/>
      <c r="C548" s="1"/>
      <c r="D548" s="1"/>
      <c r="E548" s="1"/>
      <c r="F548" s="1"/>
      <c r="G548" s="1"/>
      <c r="H548" s="1"/>
    </row>
    <row r="549" spans="2:8">
      <c r="B549" s="1"/>
      <c r="C549" s="1"/>
      <c r="D549" s="1"/>
      <c r="E549" s="1"/>
      <c r="F549" s="1"/>
      <c r="G549" s="1"/>
      <c r="H549" s="1"/>
    </row>
    <row r="550" spans="2:8">
      <c r="B550" s="1"/>
      <c r="C550" s="1"/>
      <c r="D550" s="1"/>
      <c r="E550" s="1"/>
      <c r="F550" s="1"/>
      <c r="G550" s="1"/>
      <c r="H550" s="1"/>
    </row>
    <row r="551" spans="2:8">
      <c r="B551" s="1"/>
      <c r="C551" s="1"/>
      <c r="D551" s="1"/>
      <c r="E551" s="1"/>
      <c r="F551" s="1"/>
      <c r="G551" s="1"/>
      <c r="H551" s="1"/>
    </row>
    <row r="552" spans="2:8">
      <c r="B552" s="1"/>
      <c r="C552" s="1"/>
      <c r="D552" s="1"/>
      <c r="E552" s="1"/>
      <c r="F552" s="1"/>
      <c r="G552" s="1"/>
      <c r="H552" s="1"/>
    </row>
    <row r="553" spans="2:8">
      <c r="B553" s="1"/>
      <c r="C553" s="1"/>
      <c r="D553" s="1"/>
      <c r="E553" s="1"/>
      <c r="F553" s="1"/>
      <c r="G553" s="1"/>
      <c r="H553" s="1"/>
    </row>
    <row r="554" spans="2:8">
      <c r="B554" s="1"/>
      <c r="C554" s="1"/>
      <c r="D554" s="1"/>
      <c r="E554" s="1"/>
      <c r="F554" s="1"/>
      <c r="G554" s="1"/>
      <c r="H554" s="1"/>
    </row>
    <row r="555" spans="2:8">
      <c r="B555" s="1"/>
      <c r="C555" s="1"/>
      <c r="D555" s="1"/>
      <c r="E555" s="1"/>
      <c r="F555" s="1"/>
      <c r="G555" s="1"/>
      <c r="H555" s="1"/>
    </row>
    <row r="556" spans="2:8">
      <c r="B556" s="1"/>
      <c r="C556" s="1"/>
      <c r="D556" s="1"/>
      <c r="E556" s="1"/>
      <c r="F556" s="1"/>
      <c r="G556" s="1"/>
      <c r="H556" s="1"/>
    </row>
    <row r="557" spans="2:8">
      <c r="B557" s="1"/>
      <c r="C557" s="1"/>
      <c r="D557" s="1"/>
      <c r="E557" s="1"/>
      <c r="F557" s="1"/>
      <c r="G557" s="1"/>
      <c r="H557" s="1"/>
    </row>
    <row r="558" spans="2:8">
      <c r="B558" s="1"/>
      <c r="C558" s="1"/>
      <c r="D558" s="1"/>
      <c r="E558" s="1"/>
      <c r="F558" s="1"/>
      <c r="G558" s="1"/>
      <c r="H558" s="1"/>
    </row>
    <row r="559" spans="2:8">
      <c r="B559" s="1"/>
      <c r="C559" s="1"/>
      <c r="D559" s="1"/>
      <c r="E559" s="1"/>
      <c r="F559" s="1"/>
      <c r="G559" s="1"/>
      <c r="H559" s="1"/>
    </row>
    <row r="560" spans="2:8">
      <c r="B560" s="1"/>
      <c r="C560" s="1"/>
      <c r="D560" s="1"/>
      <c r="E560" s="1"/>
      <c r="F560" s="1"/>
      <c r="G560" s="1"/>
      <c r="H560" s="1"/>
    </row>
    <row r="561" spans="2:8">
      <c r="B561" s="1"/>
      <c r="C561" s="1"/>
      <c r="D561" s="1"/>
      <c r="E561" s="1"/>
      <c r="F561" s="1"/>
      <c r="G561" s="1"/>
      <c r="H561" s="1"/>
    </row>
    <row r="562" spans="2:8">
      <c r="B562" s="1"/>
      <c r="C562" s="1"/>
      <c r="D562" s="1"/>
      <c r="E562" s="1"/>
      <c r="F562" s="1"/>
      <c r="G562" s="1"/>
      <c r="H562" s="1"/>
    </row>
    <row r="563" spans="2:8">
      <c r="B563" s="1"/>
      <c r="C563" s="1"/>
      <c r="D563" s="1"/>
      <c r="E563" s="1"/>
      <c r="F563" s="1"/>
      <c r="G563" s="1"/>
      <c r="H563" s="1"/>
    </row>
    <row r="564" spans="2:8">
      <c r="B564" s="1"/>
      <c r="C564" s="1"/>
      <c r="D564" s="1"/>
      <c r="E564" s="1"/>
      <c r="F564" s="1"/>
      <c r="G564" s="1"/>
      <c r="H564" s="1"/>
    </row>
    <row r="565" spans="2:8">
      <c r="B565" s="1"/>
      <c r="C565" s="1"/>
      <c r="D565" s="1"/>
      <c r="E565" s="1"/>
      <c r="F565" s="1"/>
      <c r="G565" s="1"/>
      <c r="H565" s="1"/>
    </row>
    <row r="566" spans="2:8">
      <c r="B566" s="1"/>
      <c r="C566" s="1"/>
      <c r="D566" s="1"/>
      <c r="E566" s="1"/>
      <c r="F566" s="1"/>
      <c r="G566" s="1"/>
      <c r="H566" s="1"/>
    </row>
    <row r="567" spans="2:8">
      <c r="B567" s="1"/>
      <c r="C567" s="1"/>
      <c r="D567" s="1"/>
      <c r="E567" s="1"/>
      <c r="F567" s="1"/>
      <c r="G567" s="1"/>
      <c r="H567" s="1"/>
    </row>
    <row r="568" spans="2:8">
      <c r="B568" s="1"/>
      <c r="C568" s="1"/>
      <c r="D568" s="1"/>
      <c r="E568" s="1"/>
      <c r="F568" s="1"/>
      <c r="G568" s="1"/>
      <c r="H568" s="1"/>
    </row>
    <row r="569" spans="2:8">
      <c r="B569" s="1"/>
      <c r="C569" s="1"/>
      <c r="D569" s="1"/>
      <c r="E569" s="1"/>
      <c r="F569" s="1"/>
      <c r="G569" s="1"/>
      <c r="H569" s="1"/>
    </row>
    <row r="570" spans="2:8">
      <c r="B570" s="1"/>
      <c r="C570" s="1"/>
      <c r="D570" s="1"/>
      <c r="E570" s="1"/>
      <c r="F570" s="1"/>
      <c r="G570" s="1"/>
      <c r="H570" s="1"/>
    </row>
    <row r="571" spans="2:8">
      <c r="B571" s="1"/>
      <c r="C571" s="1"/>
      <c r="D571" s="1"/>
      <c r="E571" s="1"/>
      <c r="F571" s="1"/>
      <c r="G571" s="1"/>
      <c r="H571" s="1"/>
    </row>
    <row r="572" spans="2:8">
      <c r="B572" s="1"/>
      <c r="C572" s="1"/>
      <c r="D572" s="1"/>
      <c r="E572" s="1"/>
      <c r="F572" s="1"/>
      <c r="G572" s="1"/>
      <c r="H572" s="1"/>
    </row>
    <row r="573" spans="2:8">
      <c r="B573" s="1"/>
      <c r="C573" s="1"/>
      <c r="D573" s="1"/>
      <c r="E573" s="1"/>
      <c r="F573" s="1"/>
      <c r="G573" s="1"/>
      <c r="H573" s="1"/>
    </row>
    <row r="574" spans="2:8">
      <c r="B574" s="1"/>
      <c r="C574" s="1"/>
      <c r="D574" s="1"/>
      <c r="E574" s="1"/>
      <c r="F574" s="1"/>
      <c r="G574" s="1"/>
      <c r="H574" s="1"/>
    </row>
    <row r="575" spans="2:8">
      <c r="B575" s="1"/>
      <c r="C575" s="1"/>
      <c r="D575" s="1"/>
      <c r="E575" s="1"/>
      <c r="F575" s="1"/>
      <c r="G575" s="1"/>
      <c r="H575" s="1"/>
    </row>
    <row r="576" spans="2:8">
      <c r="B576" s="1"/>
      <c r="C576" s="1"/>
      <c r="D576" s="1"/>
      <c r="E576" s="1"/>
      <c r="F576" s="1"/>
      <c r="G576" s="1"/>
      <c r="H576" s="1"/>
    </row>
    <row r="577" spans="2:8">
      <c r="B577" s="1"/>
      <c r="C577" s="1"/>
      <c r="D577" s="1"/>
      <c r="E577" s="1"/>
      <c r="F577" s="1"/>
      <c r="G577" s="1"/>
      <c r="H577" s="1"/>
    </row>
    <row r="578" spans="2:8">
      <c r="B578" s="1"/>
      <c r="C578" s="1"/>
      <c r="D578" s="1"/>
      <c r="E578" s="1"/>
      <c r="F578" s="1"/>
      <c r="G578" s="1"/>
      <c r="H578" s="1"/>
    </row>
    <row r="579" spans="2:8">
      <c r="B579" s="1"/>
      <c r="C579" s="1"/>
      <c r="D579" s="1"/>
      <c r="E579" s="1"/>
      <c r="F579" s="1"/>
      <c r="G579" s="1"/>
      <c r="H579" s="1"/>
    </row>
    <row r="580" spans="2:8">
      <c r="B580" s="1"/>
      <c r="C580" s="1"/>
      <c r="D580" s="1"/>
      <c r="E580" s="1"/>
      <c r="F580" s="1"/>
      <c r="G580" s="1"/>
      <c r="H580" s="1"/>
    </row>
    <row r="581" spans="2:8">
      <c r="B581" s="1"/>
      <c r="C581" s="1"/>
      <c r="D581" s="1"/>
      <c r="E581" s="1"/>
      <c r="F581" s="1"/>
      <c r="G581" s="1"/>
      <c r="H581" s="1"/>
    </row>
    <row r="582" spans="2:8">
      <c r="B582" s="1"/>
      <c r="C582" s="1"/>
      <c r="D582" s="1"/>
      <c r="E582" s="1"/>
      <c r="F582" s="1"/>
      <c r="G582" s="1"/>
      <c r="H582" s="1"/>
    </row>
    <row r="583" spans="2:8">
      <c r="B583" s="1"/>
      <c r="C583" s="1"/>
      <c r="D583" s="1"/>
      <c r="E583" s="1"/>
      <c r="F583" s="1"/>
      <c r="G583" s="1"/>
      <c r="H583" s="1"/>
    </row>
    <row r="584" spans="2:8">
      <c r="B584" s="1"/>
      <c r="C584" s="1"/>
      <c r="D584" s="1"/>
      <c r="E584" s="1"/>
      <c r="F584" s="1"/>
      <c r="G584" s="1"/>
      <c r="H584" s="1"/>
    </row>
    <row r="585" spans="2:8">
      <c r="B585" s="1"/>
      <c r="C585" s="1"/>
      <c r="D585" s="1"/>
      <c r="E585" s="1"/>
      <c r="F585" s="1"/>
      <c r="G585" s="1"/>
      <c r="H585" s="1"/>
    </row>
    <row r="586" spans="2:8">
      <c r="B586" s="1"/>
      <c r="C586" s="1"/>
      <c r="D586" s="1"/>
      <c r="E586" s="1"/>
      <c r="F586" s="1"/>
      <c r="G586" s="1"/>
      <c r="H586" s="1"/>
    </row>
    <row r="587" spans="2:8">
      <c r="B587" s="1"/>
      <c r="C587" s="1"/>
      <c r="D587" s="1"/>
      <c r="E587" s="1"/>
      <c r="F587" s="1"/>
      <c r="G587" s="1"/>
      <c r="H587" s="1"/>
    </row>
    <row r="588" spans="2:8">
      <c r="B588" s="1"/>
      <c r="C588" s="1"/>
      <c r="D588" s="1"/>
      <c r="E588" s="1"/>
      <c r="F588" s="1"/>
      <c r="G588" s="1"/>
      <c r="H588" s="1"/>
    </row>
    <row r="589" spans="2:8">
      <c r="B589" s="1"/>
      <c r="C589" s="1"/>
      <c r="D589" s="1"/>
      <c r="E589" s="1"/>
      <c r="F589" s="1"/>
      <c r="G589" s="1"/>
      <c r="H589" s="1"/>
    </row>
    <row r="590" spans="2:8">
      <c r="B590" s="1"/>
      <c r="C590" s="1"/>
      <c r="D590" s="1"/>
      <c r="E590" s="1"/>
      <c r="F590" s="1"/>
      <c r="G590" s="1"/>
      <c r="H590" s="1"/>
    </row>
    <row r="591" spans="2:8">
      <c r="B591" s="1"/>
      <c r="C591" s="1"/>
      <c r="D591" s="1"/>
      <c r="E591" s="1"/>
      <c r="F591" s="1"/>
      <c r="G591" s="1"/>
      <c r="H591" s="1"/>
    </row>
    <row r="592" spans="2:8">
      <c r="B592" s="1"/>
      <c r="C592" s="1"/>
      <c r="D592" s="1"/>
      <c r="E592" s="1"/>
      <c r="F592" s="1"/>
      <c r="G592" s="1"/>
      <c r="H592" s="1"/>
    </row>
    <row r="593" spans="2:8">
      <c r="B593" s="1"/>
      <c r="C593" s="1"/>
      <c r="D593" s="1"/>
      <c r="E593" s="1"/>
      <c r="F593" s="1"/>
      <c r="G593" s="1"/>
      <c r="H593" s="1"/>
    </row>
    <row r="594" spans="2:8">
      <c r="B594" s="1"/>
      <c r="C594" s="1"/>
      <c r="D594" s="1"/>
      <c r="E594" s="1"/>
      <c r="F594" s="1"/>
      <c r="G594" s="1"/>
      <c r="H594" s="1"/>
    </row>
    <row r="595" spans="2:8">
      <c r="B595" s="1"/>
      <c r="C595" s="1"/>
      <c r="D595" s="1"/>
      <c r="E595" s="1"/>
      <c r="F595" s="1"/>
      <c r="G595" s="1"/>
      <c r="H595" s="1"/>
    </row>
    <row r="596" spans="2:8">
      <c r="B596" s="1"/>
      <c r="C596" s="1"/>
      <c r="D596" s="1"/>
      <c r="E596" s="1"/>
      <c r="F596" s="1"/>
      <c r="G596" s="1"/>
      <c r="H596" s="1"/>
    </row>
    <row r="597" spans="2:8">
      <c r="B597" s="1"/>
      <c r="C597" s="1"/>
      <c r="D597" s="1"/>
      <c r="E597" s="1"/>
      <c r="F597" s="1"/>
      <c r="G597" s="1"/>
      <c r="H597" s="1"/>
    </row>
    <row r="598" spans="2:8">
      <c r="B598" s="1"/>
      <c r="C598" s="1"/>
      <c r="D598" s="1"/>
      <c r="E598" s="1"/>
      <c r="F598" s="1"/>
      <c r="G598" s="1"/>
      <c r="H598" s="1"/>
    </row>
    <row r="599" spans="2:8">
      <c r="B599" s="1"/>
      <c r="C599" s="1"/>
      <c r="D599" s="1"/>
      <c r="E599" s="1"/>
      <c r="F599" s="1"/>
      <c r="G599" s="1"/>
      <c r="H599" s="1"/>
    </row>
    <row r="600" spans="2:8">
      <c r="B600" s="1"/>
      <c r="C600" s="1"/>
      <c r="D600" s="1"/>
      <c r="E600" s="1"/>
      <c r="F600" s="1"/>
      <c r="G600" s="1"/>
      <c r="H600" s="1"/>
    </row>
    <row r="601" spans="2:8">
      <c r="B601" s="1"/>
      <c r="C601" s="1"/>
      <c r="D601" s="1"/>
      <c r="E601" s="1"/>
      <c r="F601" s="1"/>
      <c r="G601" s="1"/>
      <c r="H601" s="1"/>
    </row>
    <row r="602" spans="2:8">
      <c r="B602" s="1"/>
      <c r="C602" s="1"/>
      <c r="D602" s="1"/>
      <c r="E602" s="1"/>
      <c r="F602" s="1"/>
      <c r="G602" s="1"/>
      <c r="H602" s="1"/>
    </row>
    <row r="603" spans="2:8">
      <c r="B603" s="1"/>
      <c r="C603" s="1"/>
      <c r="D603" s="1"/>
      <c r="E603" s="1"/>
      <c r="F603" s="1"/>
      <c r="G603" s="1"/>
      <c r="H603" s="1"/>
    </row>
    <row r="604" spans="2:8">
      <c r="B604" s="1"/>
      <c r="C604" s="1"/>
      <c r="D604" s="1"/>
      <c r="E604" s="1"/>
      <c r="F604" s="1"/>
      <c r="G604" s="1"/>
      <c r="H604" s="1"/>
    </row>
    <row r="605" spans="2:8">
      <c r="B605" s="1"/>
      <c r="C605" s="1"/>
      <c r="D605" s="1"/>
      <c r="E605" s="1"/>
      <c r="F605" s="1"/>
      <c r="G605" s="1"/>
      <c r="H605" s="1"/>
    </row>
    <row r="606" spans="2:8">
      <c r="B606" s="1"/>
      <c r="C606" s="1"/>
      <c r="D606" s="1"/>
      <c r="E606" s="1"/>
      <c r="F606" s="1"/>
      <c r="G606" s="1"/>
      <c r="H606" s="1"/>
    </row>
    <row r="607" spans="2:8">
      <c r="B607" s="1"/>
      <c r="C607" s="1"/>
      <c r="D607" s="1"/>
      <c r="E607" s="1"/>
      <c r="F607" s="1"/>
      <c r="G607" s="1"/>
      <c r="H607" s="1"/>
    </row>
    <row r="608" spans="2:8">
      <c r="B608" s="1"/>
      <c r="C608" s="1"/>
      <c r="D608" s="1"/>
      <c r="E608" s="1"/>
      <c r="F608" s="1"/>
      <c r="G608" s="1"/>
      <c r="H608" s="1"/>
    </row>
    <row r="609" spans="2:8">
      <c r="B609" s="1"/>
      <c r="C609" s="1"/>
      <c r="D609" s="1"/>
      <c r="E609" s="1"/>
      <c r="F609" s="1"/>
      <c r="G609" s="1"/>
      <c r="H609" s="1"/>
    </row>
    <row r="610" spans="2:8">
      <c r="B610" s="1"/>
      <c r="C610" s="1"/>
      <c r="D610" s="1"/>
      <c r="E610" s="1"/>
      <c r="F610" s="1"/>
      <c r="G610" s="1"/>
      <c r="H610" s="1"/>
    </row>
    <row r="611" spans="2:8">
      <c r="B611" s="1"/>
      <c r="C611" s="1"/>
      <c r="D611" s="1"/>
      <c r="E611" s="1"/>
      <c r="F611" s="1"/>
      <c r="G611" s="1"/>
      <c r="H611" s="1"/>
    </row>
    <row r="612" spans="2:8">
      <c r="B612" s="1"/>
      <c r="C612" s="1"/>
      <c r="D612" s="1"/>
      <c r="E612" s="1"/>
      <c r="F612" s="1"/>
      <c r="G612" s="1"/>
      <c r="H612" s="1"/>
    </row>
    <row r="613" spans="2:8">
      <c r="B613" s="1"/>
      <c r="C613" s="1"/>
      <c r="D613" s="1"/>
      <c r="E613" s="1"/>
      <c r="F613" s="1"/>
      <c r="G613" s="1"/>
      <c r="H613" s="1"/>
    </row>
    <row r="614" spans="2:8">
      <c r="B614" s="1"/>
      <c r="C614" s="1"/>
      <c r="D614" s="1"/>
      <c r="E614" s="1"/>
      <c r="F614" s="1"/>
      <c r="G614" s="1"/>
      <c r="H614" s="1"/>
    </row>
    <row r="615" spans="2:8">
      <c r="B615" s="1"/>
      <c r="C615" s="1"/>
      <c r="D615" s="1"/>
      <c r="E615" s="1"/>
      <c r="F615" s="1"/>
      <c r="G615" s="1"/>
      <c r="H615" s="1"/>
    </row>
    <row r="616" spans="2:8">
      <c r="B616" s="1"/>
      <c r="C616" s="1"/>
      <c r="D616" s="1"/>
      <c r="E616" s="1"/>
      <c r="F616" s="1"/>
      <c r="G616" s="1"/>
      <c r="H616" s="1"/>
    </row>
    <row r="617" spans="2:8">
      <c r="B617" s="1"/>
      <c r="C617" s="1"/>
      <c r="D617" s="1"/>
      <c r="E617" s="1"/>
      <c r="F617" s="1"/>
      <c r="G617" s="1"/>
      <c r="H617" s="1"/>
    </row>
    <row r="618" spans="2:8">
      <c r="B618" s="1"/>
      <c r="C618" s="1"/>
      <c r="D618" s="1"/>
      <c r="E618" s="1"/>
      <c r="F618" s="1"/>
      <c r="G618" s="1"/>
      <c r="H618" s="1"/>
    </row>
    <row r="619" spans="2:8">
      <c r="B619" s="1"/>
      <c r="C619" s="1"/>
      <c r="D619" s="1"/>
      <c r="E619" s="1"/>
      <c r="F619" s="1"/>
      <c r="G619" s="1"/>
      <c r="H619" s="1"/>
    </row>
    <row r="620" spans="2:8">
      <c r="B620" s="1"/>
      <c r="C620" s="1"/>
      <c r="D620" s="1"/>
      <c r="E620" s="1"/>
      <c r="F620" s="1"/>
      <c r="G620" s="1"/>
      <c r="H620" s="1"/>
    </row>
    <row r="621" spans="2:8">
      <c r="B621" s="1"/>
      <c r="C621" s="1"/>
      <c r="D621" s="1"/>
      <c r="E621" s="1"/>
      <c r="F621" s="1"/>
      <c r="G621" s="1"/>
      <c r="H621" s="1"/>
    </row>
    <row r="622" spans="2:8">
      <c r="B622" s="1"/>
      <c r="C622" s="1"/>
      <c r="D622" s="1"/>
      <c r="E622" s="1"/>
      <c r="F622" s="1"/>
      <c r="G622" s="1"/>
      <c r="H622" s="1"/>
    </row>
    <row r="623" spans="2:8">
      <c r="B623" s="1"/>
      <c r="C623" s="1"/>
      <c r="D623" s="1"/>
      <c r="E623" s="1"/>
      <c r="F623" s="1"/>
      <c r="G623" s="1"/>
      <c r="H623" s="1"/>
    </row>
    <row r="624" spans="2:8">
      <c r="B624" s="1"/>
      <c r="C624" s="1"/>
      <c r="D624" s="1"/>
      <c r="E624" s="1"/>
      <c r="F624" s="1"/>
      <c r="G624" s="1"/>
      <c r="H624" s="1"/>
    </row>
    <row r="625" spans="2:8">
      <c r="B625" s="1"/>
      <c r="C625" s="1"/>
      <c r="D625" s="1"/>
      <c r="E625" s="1"/>
      <c r="F625" s="1"/>
      <c r="G625" s="1"/>
      <c r="H625" s="1"/>
    </row>
    <row r="626" spans="2:8">
      <c r="B626" s="1"/>
      <c r="C626" s="1"/>
      <c r="D626" s="1"/>
      <c r="E626" s="1"/>
      <c r="F626" s="1"/>
      <c r="G626" s="1"/>
      <c r="H626" s="1"/>
    </row>
    <row r="627" spans="2:8">
      <c r="B627" s="1"/>
      <c r="C627" s="1"/>
      <c r="D627" s="1"/>
      <c r="E627" s="1"/>
      <c r="F627" s="1"/>
      <c r="G627" s="1"/>
      <c r="H627" s="1"/>
    </row>
    <row r="628" spans="2:8">
      <c r="B628" s="1"/>
      <c r="C628" s="1"/>
      <c r="D628" s="1"/>
      <c r="E628" s="1"/>
      <c r="F628" s="1"/>
      <c r="G628" s="1"/>
      <c r="H628" s="1"/>
    </row>
    <row r="629" spans="2:8">
      <c r="B629" s="1"/>
      <c r="C629" s="1"/>
      <c r="D629" s="1"/>
      <c r="E629" s="1"/>
      <c r="F629" s="1"/>
      <c r="G629" s="1"/>
      <c r="H629" s="1"/>
    </row>
    <row r="630" spans="2:8">
      <c r="B630" s="1"/>
      <c r="C630" s="1"/>
      <c r="D630" s="1"/>
      <c r="E630" s="1"/>
      <c r="F630" s="1"/>
      <c r="G630" s="1"/>
      <c r="H630" s="1"/>
    </row>
    <row r="631" spans="2:8">
      <c r="B631" s="1"/>
      <c r="C631" s="1"/>
      <c r="D631" s="1"/>
      <c r="E631" s="1"/>
      <c r="F631" s="1"/>
      <c r="G631" s="1"/>
      <c r="H631" s="1"/>
    </row>
    <row r="632" spans="2:8">
      <c r="B632" s="1"/>
      <c r="C632" s="1"/>
      <c r="D632" s="1"/>
      <c r="E632" s="1"/>
      <c r="F632" s="1"/>
      <c r="G632" s="1"/>
      <c r="H632" s="1"/>
    </row>
    <row r="633" spans="2:8">
      <c r="B633" s="1"/>
      <c r="C633" s="1"/>
      <c r="D633" s="1"/>
      <c r="E633" s="1"/>
      <c r="F633" s="1"/>
      <c r="G633" s="1"/>
      <c r="H633" s="1"/>
    </row>
    <row r="634" spans="2:8">
      <c r="B634" s="1"/>
      <c r="C634" s="1"/>
      <c r="D634" s="1"/>
      <c r="E634" s="1"/>
      <c r="F634" s="1"/>
      <c r="G634" s="1"/>
      <c r="H634" s="1"/>
    </row>
    <row r="635" spans="2:8">
      <c r="B635" s="1"/>
      <c r="C635" s="1"/>
      <c r="D635" s="1"/>
      <c r="E635" s="1"/>
      <c r="F635" s="1"/>
      <c r="G635" s="1"/>
      <c r="H635" s="1"/>
    </row>
    <row r="636" spans="2:8">
      <c r="B636" s="1"/>
      <c r="C636" s="1"/>
      <c r="D636" s="1"/>
      <c r="E636" s="1"/>
      <c r="F636" s="1"/>
      <c r="G636" s="1"/>
      <c r="H636" s="1"/>
    </row>
    <row r="637" spans="2:8">
      <c r="B637" s="1"/>
      <c r="C637" s="1"/>
      <c r="D637" s="1"/>
      <c r="E637" s="1"/>
      <c r="F637" s="1"/>
      <c r="G637" s="1"/>
      <c r="H637" s="1"/>
    </row>
    <row r="638" spans="2:8">
      <c r="B638" s="1"/>
      <c r="C638" s="1"/>
      <c r="D638" s="1"/>
      <c r="E638" s="1"/>
      <c r="F638" s="1"/>
      <c r="G638" s="1"/>
      <c r="H638" s="1"/>
    </row>
    <row r="639" spans="2:8">
      <c r="B639" s="1"/>
      <c r="C639" s="1"/>
      <c r="D639" s="1"/>
      <c r="E639" s="1"/>
      <c r="F639" s="1"/>
      <c r="G639" s="1"/>
      <c r="H639" s="1"/>
    </row>
    <row r="640" spans="2:8">
      <c r="B640" s="1"/>
      <c r="C640" s="1"/>
      <c r="D640" s="1"/>
      <c r="E640" s="1"/>
      <c r="F640" s="1"/>
      <c r="G640" s="1"/>
      <c r="H640" s="1"/>
    </row>
    <row r="641" spans="2:8">
      <c r="B641" s="1"/>
      <c r="C641" s="1"/>
      <c r="D641" s="1"/>
      <c r="E641" s="1"/>
      <c r="F641" s="1"/>
      <c r="G641" s="1"/>
      <c r="H641" s="1"/>
    </row>
    <row r="642" spans="2:8">
      <c r="B642" s="1"/>
      <c r="C642" s="1"/>
      <c r="D642" s="1"/>
      <c r="E642" s="1"/>
      <c r="F642" s="1"/>
      <c r="G642" s="1"/>
      <c r="H642" s="1"/>
    </row>
    <row r="643" spans="2:8">
      <c r="B643" s="1"/>
      <c r="C643" s="1"/>
      <c r="D643" s="1"/>
      <c r="E643" s="1"/>
      <c r="F643" s="1"/>
      <c r="G643" s="1"/>
      <c r="H643" s="1"/>
    </row>
    <row r="644" spans="2:8">
      <c r="B644" s="1"/>
      <c r="C644" s="1"/>
      <c r="D644" s="1"/>
      <c r="E644" s="1"/>
      <c r="F644" s="1"/>
      <c r="G644" s="1"/>
      <c r="H644" s="1"/>
    </row>
    <row r="645" spans="2:8">
      <c r="B645" s="1"/>
      <c r="C645" s="1"/>
      <c r="D645" s="1"/>
      <c r="E645" s="1"/>
      <c r="F645" s="1"/>
      <c r="G645" s="1"/>
      <c r="H645" s="1"/>
    </row>
    <row r="646" spans="2:8">
      <c r="B646" s="1"/>
      <c r="C646" s="1"/>
      <c r="D646" s="1"/>
      <c r="E646" s="1"/>
      <c r="F646" s="1"/>
      <c r="G646" s="1"/>
      <c r="H646" s="1"/>
    </row>
    <row r="647" spans="2:8">
      <c r="B647" s="1"/>
      <c r="C647" s="1"/>
      <c r="D647" s="1"/>
      <c r="E647" s="1"/>
      <c r="F647" s="1"/>
      <c r="G647" s="1"/>
      <c r="H647" s="1"/>
    </row>
    <row r="648" spans="2:8">
      <c r="B648" s="1"/>
      <c r="C648" s="1"/>
      <c r="D648" s="1"/>
      <c r="E648" s="1"/>
      <c r="F648" s="1"/>
      <c r="G648" s="1"/>
      <c r="H648" s="1"/>
    </row>
    <row r="649" spans="2:8">
      <c r="B649" s="1"/>
      <c r="C649" s="1"/>
      <c r="D649" s="1"/>
      <c r="E649" s="1"/>
      <c r="F649" s="1"/>
      <c r="G649" s="1"/>
      <c r="H649" s="1"/>
    </row>
    <row r="650" spans="2:8">
      <c r="B650" s="1"/>
      <c r="C650" s="1"/>
      <c r="D650" s="1"/>
      <c r="E650" s="1"/>
      <c r="F650" s="1"/>
      <c r="G650" s="1"/>
      <c r="H650" s="1"/>
    </row>
    <row r="651" spans="2:8">
      <c r="B651" s="1"/>
      <c r="C651" s="1"/>
      <c r="D651" s="1"/>
      <c r="E651" s="1"/>
      <c r="F651" s="1"/>
      <c r="G651" s="1"/>
      <c r="H651" s="1"/>
    </row>
    <row r="652" spans="2:8">
      <c r="B652" s="1"/>
      <c r="C652" s="1"/>
      <c r="D652" s="1"/>
      <c r="E652" s="1"/>
      <c r="F652" s="1"/>
      <c r="G652" s="1"/>
      <c r="H652" s="1"/>
    </row>
    <row r="653" spans="2:8">
      <c r="B653" s="1"/>
      <c r="C653" s="1"/>
      <c r="D653" s="1"/>
      <c r="E653" s="1"/>
      <c r="F653" s="1"/>
      <c r="G653" s="1"/>
      <c r="H653" s="1"/>
    </row>
    <row r="654" spans="2:8">
      <c r="B654" s="1"/>
      <c r="C654" s="1"/>
      <c r="D654" s="1"/>
      <c r="E654" s="1"/>
      <c r="F654" s="1"/>
      <c r="G654" s="1"/>
      <c r="H654" s="1"/>
    </row>
    <row r="655" spans="2:8">
      <c r="B655" s="1"/>
      <c r="C655" s="1"/>
      <c r="D655" s="1"/>
      <c r="E655" s="1"/>
      <c r="F655" s="1"/>
      <c r="G655" s="1"/>
      <c r="H655" s="1"/>
    </row>
    <row r="656" spans="2:8">
      <c r="B656" s="1"/>
      <c r="C656" s="1"/>
      <c r="D656" s="1"/>
      <c r="E656" s="1"/>
      <c r="F656" s="1"/>
      <c r="G656" s="1"/>
      <c r="H656" s="1"/>
    </row>
    <row r="657" spans="2:8">
      <c r="B657" s="1"/>
      <c r="C657" s="1"/>
      <c r="D657" s="1"/>
      <c r="E657" s="1"/>
      <c r="F657" s="1"/>
      <c r="G657" s="1"/>
      <c r="H657" s="1"/>
    </row>
    <row r="658" spans="2:8">
      <c r="B658" s="1"/>
      <c r="C658" s="1"/>
      <c r="D658" s="1"/>
      <c r="E658" s="1"/>
      <c r="F658" s="1"/>
      <c r="G658" s="1"/>
      <c r="H658" s="1"/>
    </row>
    <row r="659" spans="2:8">
      <c r="B659" s="1"/>
      <c r="C659" s="1"/>
      <c r="D659" s="1"/>
      <c r="E659" s="1"/>
      <c r="F659" s="1"/>
      <c r="G659" s="1"/>
      <c r="H659" s="1"/>
    </row>
    <row r="660" spans="2:8">
      <c r="B660" s="1"/>
      <c r="C660" s="1"/>
      <c r="D660" s="1"/>
      <c r="E660" s="1"/>
      <c r="F660" s="1"/>
      <c r="G660" s="1"/>
      <c r="H660" s="1"/>
    </row>
    <row r="661" spans="2:8">
      <c r="B661" s="1"/>
      <c r="C661" s="1"/>
      <c r="D661" s="1"/>
      <c r="E661" s="1"/>
      <c r="F661" s="1"/>
      <c r="G661" s="1"/>
      <c r="H661" s="1"/>
    </row>
    <row r="662" spans="2:8">
      <c r="B662" s="1"/>
      <c r="C662" s="1"/>
      <c r="D662" s="1"/>
      <c r="E662" s="1"/>
      <c r="F662" s="1"/>
      <c r="G662" s="1"/>
      <c r="H662" s="1"/>
    </row>
    <row r="663" spans="2:8">
      <c r="B663" s="1"/>
      <c r="C663" s="1"/>
      <c r="D663" s="1"/>
      <c r="E663" s="1"/>
      <c r="F663" s="1"/>
      <c r="G663" s="1"/>
      <c r="H663" s="1"/>
    </row>
    <row r="664" spans="2:8">
      <c r="B664" s="1"/>
      <c r="C664" s="1"/>
      <c r="D664" s="1"/>
      <c r="E664" s="1"/>
      <c r="F664" s="1"/>
      <c r="G664" s="1"/>
      <c r="H664" s="1"/>
    </row>
    <row r="665" spans="2:8">
      <c r="B665" s="1"/>
      <c r="C665" s="1"/>
      <c r="D665" s="1"/>
      <c r="E665" s="1"/>
      <c r="F665" s="1"/>
      <c r="G665" s="1"/>
      <c r="H665" s="1"/>
    </row>
    <row r="666" spans="2:8">
      <c r="B666" s="1"/>
      <c r="C666" s="1"/>
      <c r="D666" s="1"/>
      <c r="E666" s="1"/>
      <c r="F666" s="1"/>
      <c r="G666" s="1"/>
      <c r="H666" s="1"/>
    </row>
    <row r="667" spans="2:8">
      <c r="B667" s="1"/>
      <c r="C667" s="1"/>
      <c r="D667" s="1"/>
      <c r="E667" s="1"/>
      <c r="F667" s="1"/>
      <c r="G667" s="1"/>
      <c r="H667" s="1"/>
    </row>
    <row r="668" spans="2:8">
      <c r="B668" s="1"/>
      <c r="C668" s="1"/>
      <c r="D668" s="1"/>
      <c r="E668" s="1"/>
      <c r="F668" s="1"/>
      <c r="G668" s="1"/>
      <c r="H668" s="1"/>
    </row>
    <row r="669" spans="2:8">
      <c r="B669" s="1"/>
      <c r="C669" s="1"/>
      <c r="D669" s="1"/>
      <c r="E669" s="1"/>
      <c r="F669" s="1"/>
      <c r="G669" s="1"/>
      <c r="H669" s="1"/>
    </row>
    <row r="670" spans="2:8">
      <c r="B670" s="1"/>
      <c r="C670" s="1"/>
      <c r="D670" s="1"/>
      <c r="E670" s="1"/>
      <c r="F670" s="1"/>
      <c r="G670" s="1"/>
      <c r="H670" s="1"/>
    </row>
    <row r="671" spans="2:8">
      <c r="B671" s="1"/>
      <c r="C671" s="1"/>
      <c r="D671" s="1"/>
      <c r="E671" s="1"/>
      <c r="F671" s="1"/>
      <c r="G671" s="1"/>
      <c r="H671" s="1"/>
    </row>
    <row r="672" spans="2:8">
      <c r="B672" s="1"/>
      <c r="C672" s="1"/>
      <c r="D672" s="1"/>
      <c r="E672" s="1"/>
      <c r="F672" s="1"/>
      <c r="G672" s="1"/>
      <c r="H672" s="1"/>
    </row>
    <row r="673" spans="2:8">
      <c r="B673" s="1"/>
      <c r="C673" s="1"/>
      <c r="D673" s="1"/>
      <c r="E673" s="1"/>
      <c r="F673" s="1"/>
      <c r="G673" s="1"/>
      <c r="H673" s="1"/>
    </row>
    <row r="674" spans="2:8">
      <c r="B674" s="1"/>
      <c r="C674" s="1"/>
      <c r="D674" s="1"/>
      <c r="E674" s="1"/>
      <c r="F674" s="1"/>
      <c r="G674" s="1"/>
      <c r="H674" s="1"/>
    </row>
    <row r="675" spans="2:8">
      <c r="B675" s="1"/>
      <c r="C675" s="1"/>
      <c r="D675" s="1"/>
      <c r="E675" s="1"/>
      <c r="F675" s="1"/>
      <c r="G675" s="1"/>
      <c r="H675" s="1"/>
    </row>
    <row r="676" spans="2:8">
      <c r="B676" s="1"/>
      <c r="C676" s="1"/>
      <c r="D676" s="1"/>
      <c r="E676" s="1"/>
      <c r="F676" s="1"/>
      <c r="G676" s="1"/>
      <c r="H676" s="1"/>
    </row>
    <row r="677" spans="2:8">
      <c r="B677" s="1"/>
      <c r="C677" s="1"/>
      <c r="D677" s="1"/>
      <c r="E677" s="1"/>
      <c r="F677" s="1"/>
      <c r="G677" s="1"/>
      <c r="H677" s="1"/>
    </row>
    <row r="678" spans="2:8">
      <c r="B678" s="1"/>
      <c r="C678" s="1"/>
      <c r="D678" s="1"/>
      <c r="E678" s="1"/>
      <c r="F678" s="1"/>
      <c r="G678" s="1"/>
      <c r="H678" s="1"/>
    </row>
    <row r="679" spans="2:8">
      <c r="B679" s="1"/>
      <c r="C679" s="1"/>
      <c r="D679" s="1"/>
      <c r="E679" s="1"/>
      <c r="F679" s="1"/>
      <c r="G679" s="1"/>
      <c r="H679" s="1"/>
    </row>
    <row r="680" spans="2:8">
      <c r="B680" s="1"/>
      <c r="C680" s="1"/>
      <c r="D680" s="1"/>
      <c r="E680" s="1"/>
      <c r="F680" s="1"/>
      <c r="G680" s="1"/>
      <c r="H680" s="1"/>
    </row>
    <row r="681" spans="2:8">
      <c r="B681" s="1"/>
      <c r="C681" s="1"/>
      <c r="D681" s="1"/>
      <c r="E681" s="1"/>
      <c r="F681" s="1"/>
      <c r="G681" s="1"/>
      <c r="H681" s="1"/>
    </row>
    <row r="682" spans="2:8">
      <c r="B682" s="1"/>
      <c r="C682" s="1"/>
      <c r="D682" s="1"/>
      <c r="E682" s="1"/>
      <c r="F682" s="1"/>
      <c r="G682" s="1"/>
      <c r="H682" s="1"/>
    </row>
    <row r="683" spans="2:8">
      <c r="B683" s="1"/>
      <c r="C683" s="1"/>
      <c r="D683" s="1"/>
      <c r="E683" s="1"/>
      <c r="F683" s="1"/>
      <c r="G683" s="1"/>
      <c r="H683" s="1"/>
    </row>
    <row r="684" spans="2:8">
      <c r="B684" s="1"/>
      <c r="C684" s="1"/>
      <c r="D684" s="1"/>
      <c r="E684" s="1"/>
      <c r="F684" s="1"/>
      <c r="G684" s="1"/>
      <c r="H684" s="1"/>
    </row>
    <row r="685" spans="2:8">
      <c r="B685" s="1"/>
      <c r="C685" s="1"/>
      <c r="D685" s="1"/>
      <c r="E685" s="1"/>
      <c r="F685" s="1"/>
      <c r="G685" s="1"/>
      <c r="H685" s="1"/>
    </row>
    <row r="686" spans="2:8">
      <c r="B686" s="1"/>
      <c r="C686" s="1"/>
      <c r="D686" s="1"/>
      <c r="E686" s="1"/>
      <c r="F686" s="1"/>
      <c r="G686" s="1"/>
      <c r="H686" s="1"/>
    </row>
    <row r="687" spans="2:8">
      <c r="B687" s="1"/>
      <c r="C687" s="1"/>
      <c r="D687" s="1"/>
      <c r="E687" s="1"/>
      <c r="F687" s="1"/>
      <c r="G687" s="1"/>
      <c r="H687" s="1"/>
    </row>
    <row r="688" spans="2:8">
      <c r="B688" s="1"/>
      <c r="C688" s="1"/>
      <c r="D688" s="1"/>
      <c r="E688" s="1"/>
      <c r="F688" s="1"/>
      <c r="G688" s="1"/>
      <c r="H688" s="1"/>
    </row>
    <row r="689" spans="2:8">
      <c r="B689" s="1"/>
      <c r="C689" s="1"/>
      <c r="D689" s="1"/>
      <c r="E689" s="1"/>
      <c r="F689" s="1"/>
      <c r="G689" s="1"/>
      <c r="H689" s="1"/>
    </row>
    <row r="690" spans="2:8">
      <c r="B690" s="1"/>
      <c r="C690" s="1"/>
      <c r="D690" s="1"/>
      <c r="E690" s="1"/>
      <c r="F690" s="1"/>
      <c r="G690" s="1"/>
      <c r="H690" s="1"/>
    </row>
    <row r="691" spans="2:8">
      <c r="B691" s="1"/>
      <c r="C691" s="1"/>
      <c r="D691" s="1"/>
      <c r="E691" s="1"/>
      <c r="F691" s="1"/>
      <c r="G691" s="1"/>
      <c r="H691" s="1"/>
    </row>
    <row r="692" spans="2:8">
      <c r="B692" s="1"/>
      <c r="C692" s="1"/>
      <c r="D692" s="1"/>
      <c r="E692" s="1"/>
      <c r="F692" s="1"/>
      <c r="G692" s="1"/>
      <c r="H692" s="1"/>
    </row>
    <row r="693" spans="2:8">
      <c r="B693" s="1"/>
      <c r="C693" s="1"/>
      <c r="D693" s="1"/>
      <c r="E693" s="1"/>
      <c r="F693" s="1"/>
      <c r="G693" s="1"/>
      <c r="H693" s="1"/>
    </row>
    <row r="694" spans="2:8">
      <c r="B694" s="1"/>
      <c r="C694" s="1"/>
      <c r="D694" s="1"/>
      <c r="E694" s="1"/>
      <c r="F694" s="1"/>
      <c r="G694" s="1"/>
      <c r="H694" s="1"/>
    </row>
    <row r="695" spans="2:8">
      <c r="B695" s="1"/>
      <c r="C695" s="1"/>
      <c r="D695" s="1"/>
      <c r="E695" s="1"/>
      <c r="F695" s="1"/>
      <c r="G695" s="1"/>
      <c r="H695" s="1"/>
    </row>
    <row r="696" spans="2:8">
      <c r="B696" s="1"/>
      <c r="C696" s="1"/>
      <c r="D696" s="1"/>
      <c r="E696" s="1"/>
      <c r="F696" s="1"/>
      <c r="G696" s="1"/>
      <c r="H696" s="1"/>
    </row>
    <row r="697" spans="2:8">
      <c r="B697" s="1"/>
      <c r="C697" s="1"/>
      <c r="D697" s="1"/>
      <c r="E697" s="1"/>
      <c r="F697" s="1"/>
      <c r="G697" s="1"/>
      <c r="H697" s="1"/>
    </row>
    <row r="698" spans="2:8">
      <c r="B698" s="1"/>
      <c r="C698" s="1"/>
      <c r="D698" s="1"/>
      <c r="E698" s="1"/>
      <c r="F698" s="1"/>
      <c r="G698" s="1"/>
      <c r="H698" s="1"/>
    </row>
    <row r="699" spans="2:8">
      <c r="B699" s="1"/>
      <c r="C699" s="1"/>
      <c r="D699" s="1"/>
      <c r="E699" s="1"/>
      <c r="F699" s="1"/>
      <c r="G699" s="1"/>
      <c r="H699" s="1"/>
    </row>
    <row r="700" spans="2:8">
      <c r="B700" s="1"/>
      <c r="C700" s="1"/>
      <c r="D700" s="1"/>
      <c r="E700" s="1"/>
      <c r="F700" s="1"/>
      <c r="G700" s="1"/>
      <c r="H700" s="1"/>
    </row>
    <row r="701" spans="2:8">
      <c r="B701" s="1"/>
      <c r="C701" s="1"/>
      <c r="D701" s="1"/>
      <c r="E701" s="1"/>
      <c r="F701" s="1"/>
      <c r="G701" s="1"/>
      <c r="H701" s="1"/>
    </row>
    <row r="702" spans="2:8">
      <c r="B702" s="1"/>
      <c r="C702" s="1"/>
      <c r="D702" s="1"/>
      <c r="E702" s="1"/>
      <c r="F702" s="1"/>
      <c r="G702" s="1"/>
      <c r="H702" s="1"/>
    </row>
    <row r="703" spans="2:8">
      <c r="B703" s="1"/>
      <c r="C703" s="1"/>
      <c r="D703" s="1"/>
      <c r="E703" s="1"/>
      <c r="F703" s="1"/>
      <c r="G703" s="1"/>
      <c r="H703" s="1"/>
    </row>
    <row r="704" spans="2:8">
      <c r="B704" s="1"/>
      <c r="C704" s="1"/>
      <c r="D704" s="1"/>
      <c r="E704" s="1"/>
      <c r="F704" s="1"/>
      <c r="G704" s="1"/>
      <c r="H704" s="1"/>
    </row>
    <row r="705" spans="2:8">
      <c r="B705" s="1"/>
      <c r="C705" s="1"/>
      <c r="D705" s="1"/>
      <c r="E705" s="1"/>
      <c r="F705" s="1"/>
      <c r="G705" s="1"/>
      <c r="H705" s="1"/>
    </row>
    <row r="706" spans="2:8">
      <c r="B706" s="1"/>
      <c r="C706" s="1"/>
      <c r="D706" s="1"/>
      <c r="E706" s="1"/>
      <c r="F706" s="1"/>
      <c r="G706" s="1"/>
      <c r="H706" s="1"/>
    </row>
    <row r="707" spans="2:8">
      <c r="B707" s="1"/>
      <c r="C707" s="1"/>
      <c r="D707" s="1"/>
      <c r="E707" s="1"/>
      <c r="F707" s="1"/>
      <c r="G707" s="1"/>
      <c r="H707" s="1"/>
    </row>
    <row r="708" spans="2:8">
      <c r="B708" s="1"/>
      <c r="C708" s="1"/>
      <c r="D708" s="1"/>
      <c r="E708" s="1"/>
      <c r="F708" s="1"/>
      <c r="G708" s="1"/>
      <c r="H708" s="1"/>
    </row>
    <row r="709" spans="2:8">
      <c r="B709" s="1"/>
      <c r="C709" s="1"/>
      <c r="D709" s="1"/>
      <c r="E709" s="1"/>
      <c r="F709" s="1"/>
      <c r="G709" s="1"/>
      <c r="H709" s="1"/>
    </row>
    <row r="710" spans="2:8">
      <c r="B710" s="1"/>
      <c r="C710" s="1"/>
      <c r="D710" s="1"/>
      <c r="E710" s="1"/>
      <c r="F710" s="1"/>
      <c r="G710" s="1"/>
      <c r="H710" s="1"/>
    </row>
    <row r="711" spans="2:8">
      <c r="B711" s="1"/>
      <c r="C711" s="1"/>
      <c r="D711" s="1"/>
      <c r="E711" s="1"/>
      <c r="F711" s="1"/>
      <c r="G711" s="1"/>
      <c r="H711" s="1"/>
    </row>
    <row r="712" spans="2:8">
      <c r="B712" s="1"/>
      <c r="C712" s="1"/>
      <c r="D712" s="1"/>
      <c r="E712" s="1"/>
      <c r="F712" s="1"/>
      <c r="G712" s="1"/>
      <c r="H712" s="1"/>
    </row>
    <row r="713" spans="2:8">
      <c r="B713" s="1"/>
      <c r="C713" s="1"/>
      <c r="D713" s="1"/>
      <c r="E713" s="1"/>
      <c r="F713" s="1"/>
      <c r="G713" s="1"/>
      <c r="H713" s="1"/>
    </row>
    <row r="714" spans="2:8">
      <c r="B714" s="1"/>
      <c r="C714" s="1"/>
      <c r="D714" s="1"/>
      <c r="E714" s="1"/>
      <c r="F714" s="1"/>
      <c r="G714" s="1"/>
      <c r="H714" s="1"/>
    </row>
    <row r="715" spans="2:8">
      <c r="B715" s="1"/>
      <c r="C715" s="1"/>
      <c r="D715" s="1"/>
      <c r="E715" s="1"/>
      <c r="F715" s="1"/>
      <c r="G715" s="1"/>
      <c r="H715" s="1"/>
    </row>
    <row r="716" spans="2:8">
      <c r="B716" s="1"/>
      <c r="C716" s="1"/>
      <c r="D716" s="1"/>
      <c r="E716" s="1"/>
      <c r="F716" s="1"/>
      <c r="G716" s="1"/>
      <c r="H716" s="1"/>
    </row>
    <row r="717" spans="2:8">
      <c r="B717" s="1"/>
      <c r="C717" s="1"/>
      <c r="D717" s="1"/>
      <c r="E717" s="1"/>
      <c r="F717" s="1"/>
      <c r="G717" s="1"/>
      <c r="H717" s="1"/>
    </row>
    <row r="718" spans="2:8">
      <c r="B718" s="1"/>
      <c r="C718" s="1"/>
      <c r="D718" s="1"/>
      <c r="E718" s="1"/>
      <c r="F718" s="1"/>
      <c r="G718" s="1"/>
      <c r="H718" s="1"/>
    </row>
    <row r="719" spans="2:8">
      <c r="B719" s="1"/>
      <c r="C719" s="1"/>
      <c r="D719" s="1"/>
      <c r="E719" s="1"/>
      <c r="F719" s="1"/>
      <c r="G719" s="1"/>
      <c r="H719" s="1"/>
    </row>
    <row r="720" spans="2:8">
      <c r="B720" s="1"/>
      <c r="C720" s="1"/>
      <c r="D720" s="1"/>
      <c r="E720" s="1"/>
      <c r="F720" s="1"/>
      <c r="G720" s="1"/>
      <c r="H720" s="1"/>
    </row>
    <row r="721" spans="2:8">
      <c r="B721" s="1"/>
      <c r="C721" s="1"/>
      <c r="D721" s="1"/>
      <c r="E721" s="1"/>
      <c r="F721" s="1"/>
      <c r="G721" s="1"/>
      <c r="H721" s="1"/>
    </row>
    <row r="722" spans="2:8">
      <c r="B722" s="1"/>
      <c r="C722" s="1"/>
      <c r="D722" s="1"/>
      <c r="E722" s="1"/>
      <c r="F722" s="1"/>
      <c r="G722" s="1"/>
      <c r="H722" s="1"/>
    </row>
    <row r="723" spans="2:8">
      <c r="B723" s="1"/>
      <c r="C723" s="1"/>
      <c r="D723" s="1"/>
      <c r="E723" s="1"/>
      <c r="F723" s="1"/>
      <c r="G723" s="1"/>
      <c r="H723" s="1"/>
    </row>
    <row r="724" spans="2:8">
      <c r="B724" s="1"/>
      <c r="C724" s="1"/>
      <c r="D724" s="1"/>
      <c r="E724" s="1"/>
      <c r="F724" s="1"/>
      <c r="G724" s="1"/>
      <c r="H724" s="1"/>
    </row>
    <row r="725" spans="2:8">
      <c r="B725" s="1"/>
      <c r="C725" s="1"/>
      <c r="D725" s="1"/>
      <c r="E725" s="1"/>
      <c r="F725" s="1"/>
      <c r="G725" s="1"/>
      <c r="H725" s="1"/>
    </row>
    <row r="726" spans="2:8">
      <c r="B726" s="1"/>
      <c r="C726" s="1"/>
      <c r="D726" s="1"/>
      <c r="E726" s="1"/>
      <c r="F726" s="1"/>
      <c r="G726" s="1"/>
      <c r="H726" s="1"/>
    </row>
    <row r="727" spans="2:8">
      <c r="B727" s="1"/>
      <c r="C727" s="1"/>
      <c r="D727" s="1"/>
      <c r="E727" s="1"/>
      <c r="F727" s="1"/>
      <c r="G727" s="1"/>
      <c r="H727" s="1"/>
    </row>
    <row r="728" spans="2:8">
      <c r="B728" s="1"/>
      <c r="C728" s="1"/>
      <c r="D728" s="1"/>
      <c r="E728" s="1"/>
      <c r="F728" s="1"/>
      <c r="G728" s="1"/>
      <c r="H728" s="1"/>
    </row>
    <row r="729" spans="2:8">
      <c r="B729" s="1"/>
      <c r="C729" s="1"/>
      <c r="D729" s="1"/>
      <c r="E729" s="1"/>
      <c r="F729" s="1"/>
      <c r="G729" s="1"/>
      <c r="H729" s="1"/>
    </row>
    <row r="730" spans="2:8">
      <c r="B730" s="1"/>
      <c r="C730" s="1"/>
      <c r="D730" s="1"/>
      <c r="E730" s="1"/>
      <c r="F730" s="1"/>
      <c r="G730" s="1"/>
      <c r="H730" s="1"/>
    </row>
    <row r="731" spans="2:8">
      <c r="B731" s="1"/>
      <c r="C731" s="1"/>
      <c r="D731" s="1"/>
      <c r="E731" s="1"/>
      <c r="F731" s="1"/>
      <c r="G731" s="1"/>
      <c r="H731" s="1"/>
    </row>
    <row r="732" spans="2:8">
      <c r="B732" s="1"/>
      <c r="C732" s="1"/>
      <c r="D732" s="1"/>
      <c r="E732" s="1"/>
      <c r="F732" s="1"/>
      <c r="G732" s="1"/>
      <c r="H732" s="1"/>
    </row>
    <row r="733" spans="2:8">
      <c r="B733" s="1"/>
      <c r="C733" s="1"/>
      <c r="D733" s="1"/>
      <c r="E733" s="1"/>
      <c r="F733" s="1"/>
      <c r="G733" s="1"/>
      <c r="H733" s="1"/>
    </row>
    <row r="734" spans="2:8">
      <c r="B734" s="1"/>
      <c r="C734" s="1"/>
      <c r="D734" s="1"/>
      <c r="E734" s="1"/>
      <c r="F734" s="1"/>
      <c r="G734" s="1"/>
      <c r="H734" s="1"/>
    </row>
    <row r="735" spans="2:8">
      <c r="B735" s="1"/>
      <c r="C735" s="1"/>
      <c r="D735" s="1"/>
      <c r="E735" s="1"/>
      <c r="F735" s="1"/>
      <c r="G735" s="1"/>
      <c r="H735" s="1"/>
    </row>
    <row r="736" spans="2:8">
      <c r="B736" s="1"/>
      <c r="C736" s="1"/>
      <c r="D736" s="1"/>
      <c r="E736" s="1"/>
      <c r="F736" s="1"/>
      <c r="G736" s="1"/>
      <c r="H736" s="1"/>
    </row>
    <row r="737" spans="2:8">
      <c r="B737" s="1"/>
      <c r="C737" s="1"/>
      <c r="D737" s="1"/>
      <c r="E737" s="1"/>
      <c r="F737" s="1"/>
      <c r="G737" s="1"/>
      <c r="H737" s="1"/>
    </row>
    <row r="738" spans="2:8">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308"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07" priority="9" stopIfTrue="1">
      <formula>$A$16=0</formula>
    </cfRule>
  </conditionalFormatting>
  <conditionalFormatting sqref="B29:C29">
    <cfRule type="expression" dxfId="306" priority="24">
      <formula>LEFT($C$29,3)="Let"</formula>
    </cfRule>
  </conditionalFormatting>
  <conditionalFormatting sqref="B33:C33 B36:G52">
    <cfRule type="expression" dxfId="305" priority="19">
      <formula>$A$33="nvt"</formula>
    </cfRule>
  </conditionalFormatting>
  <conditionalFormatting sqref="B55:C55 B58:G74">
    <cfRule type="expression" dxfId="304" priority="20">
      <formula>$A$55="nvt"</formula>
    </cfRule>
  </conditionalFormatting>
  <conditionalFormatting sqref="B94:C94 B97:E108">
    <cfRule type="expression" dxfId="303" priority="17">
      <formula>$A$94="nvt"</formula>
    </cfRule>
  </conditionalFormatting>
  <conditionalFormatting sqref="B111:C111 B114:E125">
    <cfRule type="expression" dxfId="302" priority="5">
      <formula>$A$111="nvt"</formula>
    </cfRule>
  </conditionalFormatting>
  <conditionalFormatting sqref="B128:C128">
    <cfRule type="expression" dxfId="301" priority="16">
      <formula>$A$128="nvt"</formula>
    </cfRule>
  </conditionalFormatting>
  <conditionalFormatting sqref="B144:C144">
    <cfRule type="expression" dxfId="300" priority="15">
      <formula>$A$144="nvt"</formula>
    </cfRule>
  </conditionalFormatting>
  <conditionalFormatting sqref="B168:C168">
    <cfRule type="expression" dxfId="299" priority="14">
      <formula>$A$168="nvt"</formula>
    </cfRule>
  </conditionalFormatting>
  <conditionalFormatting sqref="B17:D26">
    <cfRule type="expression" dxfId="298" priority="22">
      <formula>$A17=0</formula>
    </cfRule>
  </conditionalFormatting>
  <conditionalFormatting sqref="B77:D77 B80:C91">
    <cfRule type="expression" dxfId="297" priority="18">
      <formula>$A$77="nvt"</formula>
    </cfRule>
  </conditionalFormatting>
  <conditionalFormatting sqref="B206:D206 B209:C220">
    <cfRule type="expression" dxfId="296" priority="12">
      <formula>$A$206="nvt"</formula>
    </cfRule>
  </conditionalFormatting>
  <conditionalFormatting sqref="B186:F203 B183:C183">
    <cfRule type="expression" dxfId="295" priority="13">
      <formula>$A$183="nvt"</formula>
    </cfRule>
  </conditionalFormatting>
  <conditionalFormatting sqref="B131:I141">
    <cfRule type="expression" dxfId="294" priority="10">
      <formula>$A$128="nvt"</formula>
    </cfRule>
  </conditionalFormatting>
  <conditionalFormatting sqref="B147:I165">
    <cfRule type="expression" dxfId="293" priority="8">
      <formula>$A$144="nvt"</formula>
    </cfRule>
  </conditionalFormatting>
  <conditionalFormatting sqref="B171:I180">
    <cfRule type="expression" dxfId="292" priority="23">
      <formula>$A$168="nvt"</formula>
    </cfRule>
  </conditionalFormatting>
  <conditionalFormatting sqref="C240">
    <cfRule type="cellIs" dxfId="291" priority="21" operator="notEqual">
      <formula>"JA"</formula>
    </cfRule>
  </conditionalFormatting>
  <conditionalFormatting sqref="D236">
    <cfRule type="expression" dxfId="290" priority="11">
      <formula>C240&lt;&gt;"JA"</formula>
    </cfRule>
  </conditionalFormatting>
  <conditionalFormatting sqref="G186:G203">
    <cfRule type="expression" dxfId="289" priority="4">
      <formula>$A$183="nvt"</formula>
    </cfRule>
  </conditionalFormatting>
  <conditionalFormatting sqref="H186:I202">
    <cfRule type="expression" dxfId="288" priority="2">
      <formula>$A$144="nvt"</formula>
    </cfRule>
  </conditionalFormatting>
  <conditionalFormatting sqref="H203:I203">
    <cfRule type="expression" dxfId="287" priority="3">
      <formula>$A$183="nvt"</formula>
    </cfRule>
  </conditionalFormatting>
  <conditionalFormatting sqref="I186:J202">
    <cfRule type="expression" dxfId="286" priority="1" stopIfTrue="1">
      <formula>$A$16=0</formula>
    </cfRule>
  </conditionalFormatting>
  <dataValidations count="4">
    <dataValidation type="list" allowBlank="1" showInputMessage="1" showErrorMessage="1" sqref="C167" xr:uid="{22AF8591-E4B0-4BEB-8D0C-D0DC2D5BEA4D}">
      <formula1>#REF!</formula1>
    </dataValidation>
    <dataValidation type="list" allowBlank="1" showInputMessage="1" showErrorMessage="1" sqref="C7" xr:uid="{BC028E14-28C4-4F57-B86D-15E017AD3119}">
      <formula1>K_Omvang</formula1>
    </dataValidation>
    <dataValidation type="list" allowBlank="1" showInputMessage="1" showErrorMessage="1" sqref="C6" xr:uid="{F89F5648-11AB-4D10-8680-66DEBFDE193C}">
      <formula1>K_Type</formula1>
    </dataValidation>
    <dataValidation type="list" allowBlank="1" showInputMessage="1" showErrorMessage="1" sqref="B187:B202 B37:B51 B148:B164 B132:B140 B59:B73 B172:B179 B98:B107 B115:B124" xr:uid="{C7FB9A94-8F95-4CF1-AAE8-A9C8B189ABE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0E897-0F43-4765-9824-4F12EC0769F3}">
  <sheetPr>
    <tabColor rgb="FF92D050"/>
    <pageSetUpPr fitToPage="1"/>
  </sheetPr>
  <dimension ref="A1:L738"/>
  <sheetViews>
    <sheetView showGridLines="0" workbookViewId="0">
      <selection activeCell="C2" sqref="C2:E2"/>
    </sheetView>
  </sheetViews>
  <sheetFormatPr defaultColWidth="9.140625" defaultRowHeight="15.75"/>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c r="D1" s="1"/>
      <c r="I1" s="40" t="s">
        <v>28</v>
      </c>
    </row>
    <row r="2" spans="1:9" ht="18.75">
      <c r="B2" s="24" t="s">
        <v>125</v>
      </c>
      <c r="C2" s="252"/>
      <c r="D2" s="252"/>
      <c r="E2" s="252"/>
      <c r="I2" s="41" t="s">
        <v>30</v>
      </c>
    </row>
    <row r="3" spans="1:9">
      <c r="B3" s="22"/>
      <c r="C3" s="23"/>
      <c r="D3" s="23"/>
      <c r="E3" s="1"/>
      <c r="I3" s="55" t="s">
        <v>31</v>
      </c>
    </row>
    <row r="4" spans="1:9" ht="16.5">
      <c r="B4" s="26" t="s">
        <v>84</v>
      </c>
      <c r="C4" s="70"/>
      <c r="D4"/>
      <c r="H4" s="54"/>
    </row>
    <row r="5" spans="1:9" ht="16.5">
      <c r="B5" s="26" t="s">
        <v>86</v>
      </c>
      <c r="C5" s="71"/>
      <c r="D5"/>
      <c r="H5" s="54"/>
    </row>
    <row r="6" spans="1:9" ht="16.5">
      <c r="B6" s="26" t="s">
        <v>87</v>
      </c>
      <c r="C6" s="255"/>
      <c r="D6" s="255"/>
      <c r="F6"/>
      <c r="G6"/>
      <c r="H6"/>
    </row>
    <row r="7" spans="1:9" ht="16.5">
      <c r="B7" s="26" t="s">
        <v>88</v>
      </c>
      <c r="C7" s="72"/>
      <c r="D7"/>
      <c r="E7"/>
      <c r="F7"/>
      <c r="G7"/>
      <c r="H7"/>
    </row>
    <row r="8" spans="1:9" ht="16.5">
      <c r="B8" s="26"/>
      <c r="C8" s="107"/>
      <c r="D8" s="107"/>
      <c r="E8" s="107"/>
      <c r="F8"/>
      <c r="G8"/>
      <c r="H8"/>
    </row>
    <row r="9" spans="1:9">
      <c r="B9" s="3"/>
      <c r="C9" s="4"/>
      <c r="D9"/>
      <c r="E9"/>
      <c r="F9"/>
      <c r="G9"/>
      <c r="H9"/>
    </row>
    <row r="10" spans="1:9" ht="9" customHeight="1">
      <c r="B10" s="17"/>
      <c r="C10" s="4"/>
      <c r="D10"/>
      <c r="E10"/>
      <c r="F10"/>
      <c r="G10"/>
      <c r="H10"/>
    </row>
    <row r="11" spans="1:9" ht="75" customHeight="1">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c r="B12" s="30"/>
      <c r="C12" s="30"/>
      <c r="D12" s="30"/>
      <c r="E12" s="30"/>
      <c r="F12" s="30"/>
      <c r="G12" s="30"/>
      <c r="H12" s="30"/>
      <c r="I12" s="30"/>
    </row>
    <row r="13" spans="1:9" ht="6.75" customHeight="1" thickTop="1">
      <c r="B13" s="67"/>
      <c r="C13" s="67"/>
      <c r="D13" s="67"/>
      <c r="E13" s="67"/>
      <c r="F13" s="67"/>
      <c r="G13" s="67"/>
      <c r="H13" s="65"/>
      <c r="I13" s="65"/>
    </row>
    <row r="14" spans="1:9" ht="42.75" customHeight="1">
      <c r="B14" s="253" t="s">
        <v>90</v>
      </c>
      <c r="C14" s="253"/>
      <c r="D14" s="253"/>
      <c r="E14" s="253"/>
      <c r="F14" s="253"/>
      <c r="G14" s="253"/>
      <c r="H14" s="253"/>
      <c r="I14" s="65"/>
    </row>
    <row r="15" spans="1:9" ht="9.75" customHeight="1" thickBot="1">
      <c r="B15" s="68"/>
      <c r="C15" s="69"/>
      <c r="D15" s="65"/>
      <c r="E15" s="65"/>
      <c r="F15" s="65"/>
      <c r="G15" s="65"/>
      <c r="H15" s="65"/>
      <c r="I15" s="65"/>
    </row>
    <row r="16" spans="1:9" ht="18.75">
      <c r="A16" s="119">
        <f>IF(OR(COUNTA(C2:D8)&lt;5,Projectinformatie!B24=""),0,1)</f>
        <v>0</v>
      </c>
      <c r="B16" s="46" t="s">
        <v>91</v>
      </c>
      <c r="C16" s="47"/>
      <c r="D16" s="48" t="s">
        <v>81</v>
      </c>
      <c r="E16" s="65"/>
      <c r="F16" s="46" t="s">
        <v>58</v>
      </c>
      <c r="G16" s="47"/>
      <c r="H16" s="48" t="s">
        <v>81</v>
      </c>
      <c r="I16" s="65"/>
    </row>
    <row r="17" spans="1:12">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c r="B27" s="52" t="s">
        <v>92</v>
      </c>
      <c r="C27" s="53"/>
      <c r="D27" s="128">
        <f>SUM(D17:D26)</f>
        <v>0</v>
      </c>
      <c r="E27" s="65"/>
      <c r="F27" s="52" t="s">
        <v>92</v>
      </c>
      <c r="G27" s="53"/>
      <c r="H27" s="128">
        <f>SUM(H17:H26)</f>
        <v>0</v>
      </c>
      <c r="I27" s="65"/>
    </row>
    <row r="28" spans="1:12" ht="9" customHeight="1">
      <c r="B28" s="62"/>
      <c r="C28" s="63"/>
      <c r="D28" s="64"/>
      <c r="E28" s="65"/>
      <c r="F28" s="62"/>
      <c r="G28" s="63"/>
      <c r="H28" s="64"/>
      <c r="I28" s="65"/>
    </row>
    <row r="29" spans="1:12" ht="49.5" customHeight="1" thickBot="1">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c r="B30" s="32"/>
      <c r="C30" s="32"/>
      <c r="D30" s="32"/>
      <c r="E30" s="32"/>
      <c r="F30" s="32"/>
      <c r="G30" s="32"/>
      <c r="H30" s="32"/>
    </row>
    <row r="31" spans="1:12" ht="25.5" customHeight="1">
      <c r="B31" s="251" t="s">
        <v>94</v>
      </c>
      <c r="C31" s="251"/>
      <c r="D31" s="251"/>
      <c r="E31" s="251"/>
      <c r="F31" s="251"/>
      <c r="G31" s="251"/>
      <c r="H31" s="251"/>
    </row>
    <row r="32" spans="1:12" ht="18.75">
      <c r="B32" s="27"/>
      <c r="C32" s="28"/>
      <c r="D32" s="29"/>
      <c r="E32"/>
      <c r="F32" s="27"/>
      <c r="G32" s="28"/>
      <c r="H32" s="29"/>
    </row>
    <row r="33" spans="1:9" ht="21">
      <c r="A33" s="119" t="str">
        <f>IF($A$16=0,"",IF(COUNTIFS($A$17:$A$26,B33)=1,1,"nvt"))</f>
        <v/>
      </c>
      <c r="B33" s="129" t="str">
        <f>B17</f>
        <v>Loonkosten plus vast % (44,2% + 15%)</v>
      </c>
      <c r="C33" s="37"/>
      <c r="D33"/>
      <c r="E33"/>
      <c r="F33"/>
      <c r="G33"/>
      <c r="H33"/>
    </row>
    <row r="34" spans="1:9" ht="15" customHeight="1">
      <c r="B34" s="249" t="str">
        <f>IF(A33="nvt",VLOOKUP(A33,Alle_Kostensoorten[],2,FALSE),VLOOKUP(B33,Alle_Kostensoorten[],2,FALSE))</f>
        <v>Toelichting: Zie voor berekening tabblad 'Instructie'</v>
      </c>
      <c r="C34" s="249"/>
      <c r="D34" s="249"/>
      <c r="E34" s="249"/>
      <c r="F34" s="249"/>
      <c r="G34" s="249"/>
      <c r="H34"/>
    </row>
    <row r="35" spans="1:9" ht="11.25" customHeight="1">
      <c r="B35" s="3"/>
      <c r="C35" s="4"/>
      <c r="D35"/>
      <c r="E35"/>
      <c r="F35"/>
      <c r="G35"/>
      <c r="H35"/>
    </row>
    <row r="36" spans="1:9" ht="31.5" customHeight="1" thickBot="1">
      <c r="B36" s="158" t="s">
        <v>58</v>
      </c>
      <c r="C36" s="110" t="s">
        <v>95</v>
      </c>
      <c r="D36" s="110" t="s">
        <v>96</v>
      </c>
      <c r="E36" s="110" t="s">
        <v>97</v>
      </c>
      <c r="F36" s="110" t="s">
        <v>98</v>
      </c>
      <c r="G36" s="157" t="s">
        <v>81</v>
      </c>
      <c r="H36"/>
      <c r="I36" s="10"/>
    </row>
    <row r="37" spans="1:9" ht="15.75" customHeight="1" thickTop="1">
      <c r="B37" s="203"/>
      <c r="C37" s="186"/>
      <c r="D37" s="217"/>
      <c r="E37" s="187"/>
      <c r="F37" s="189"/>
      <c r="G37" s="159">
        <f>IF($A$33=1,$F37*$E37,0)</f>
        <v>0</v>
      </c>
      <c r="H37"/>
    </row>
    <row r="38" spans="1:9" ht="15.75" customHeight="1">
      <c r="B38" s="173"/>
      <c r="C38" s="86"/>
      <c r="D38" s="218"/>
      <c r="E38" s="166"/>
      <c r="F38" s="164"/>
      <c r="G38" s="160">
        <f t="shared" ref="G38:G51" si="1">IF($A$33=1,$F38*$E38,0)</f>
        <v>0</v>
      </c>
      <c r="H38"/>
    </row>
    <row r="39" spans="1:9" ht="15.75" customHeight="1">
      <c r="B39" s="173"/>
      <c r="C39" s="86"/>
      <c r="D39" s="218"/>
      <c r="E39" s="166"/>
      <c r="F39" s="164"/>
      <c r="G39" s="160">
        <f t="shared" si="1"/>
        <v>0</v>
      </c>
      <c r="H39"/>
    </row>
    <row r="40" spans="1:9" ht="15.75" customHeight="1">
      <c r="B40" s="173"/>
      <c r="C40" s="86"/>
      <c r="D40" s="218"/>
      <c r="E40" s="166"/>
      <c r="F40" s="164"/>
      <c r="G40" s="160">
        <f t="shared" si="1"/>
        <v>0</v>
      </c>
      <c r="H40"/>
    </row>
    <row r="41" spans="1:9" ht="15.75" customHeight="1">
      <c r="B41" s="173"/>
      <c r="C41" s="86"/>
      <c r="D41" s="218"/>
      <c r="E41" s="166"/>
      <c r="F41" s="164"/>
      <c r="G41" s="160">
        <f t="shared" si="1"/>
        <v>0</v>
      </c>
      <c r="H41"/>
    </row>
    <row r="42" spans="1:9" ht="15.75" customHeight="1">
      <c r="B42" s="173"/>
      <c r="C42" s="86"/>
      <c r="D42" s="218"/>
      <c r="E42" s="166"/>
      <c r="F42" s="164"/>
      <c r="G42" s="160">
        <f t="shared" si="1"/>
        <v>0</v>
      </c>
      <c r="H42"/>
    </row>
    <row r="43" spans="1:9" ht="15.75" customHeight="1">
      <c r="B43" s="173"/>
      <c r="C43" s="86"/>
      <c r="D43" s="218"/>
      <c r="E43" s="166"/>
      <c r="F43" s="164"/>
      <c r="G43" s="160">
        <f t="shared" si="1"/>
        <v>0</v>
      </c>
      <c r="H43"/>
    </row>
    <row r="44" spans="1:9" ht="15.75" customHeight="1">
      <c r="B44" s="173"/>
      <c r="C44" s="86"/>
      <c r="D44" s="218"/>
      <c r="E44" s="166"/>
      <c r="F44" s="164"/>
      <c r="G44" s="160">
        <f t="shared" si="1"/>
        <v>0</v>
      </c>
      <c r="H44"/>
    </row>
    <row r="45" spans="1:9" ht="15.75" customHeight="1">
      <c r="B45" s="173"/>
      <c r="C45" s="86"/>
      <c r="D45" s="218"/>
      <c r="E45" s="166"/>
      <c r="F45" s="164"/>
      <c r="G45" s="160">
        <f t="shared" si="1"/>
        <v>0</v>
      </c>
      <c r="H45"/>
    </row>
    <row r="46" spans="1:9" ht="15.75" customHeight="1">
      <c r="B46" s="173"/>
      <c r="C46" s="86"/>
      <c r="D46" s="218"/>
      <c r="E46" s="166"/>
      <c r="F46" s="164"/>
      <c r="G46" s="160">
        <f t="shared" si="1"/>
        <v>0</v>
      </c>
      <c r="H46"/>
    </row>
    <row r="47" spans="1:9" ht="15.75" customHeight="1">
      <c r="B47" s="173"/>
      <c r="C47" s="86"/>
      <c r="D47" s="218"/>
      <c r="E47" s="166"/>
      <c r="F47" s="164"/>
      <c r="G47" s="160">
        <f t="shared" si="1"/>
        <v>0</v>
      </c>
      <c r="H47"/>
    </row>
    <row r="48" spans="1:9" ht="15.75" customHeight="1">
      <c r="B48" s="173"/>
      <c r="C48" s="86"/>
      <c r="D48" s="218"/>
      <c r="E48" s="166"/>
      <c r="F48" s="164"/>
      <c r="G48" s="160">
        <f t="shared" si="1"/>
        <v>0</v>
      </c>
      <c r="H48"/>
    </row>
    <row r="49" spans="1:8" ht="15.75" customHeight="1">
      <c r="B49" s="173"/>
      <c r="C49" s="86"/>
      <c r="D49" s="218"/>
      <c r="E49" s="166"/>
      <c r="F49" s="164"/>
      <c r="G49" s="160">
        <f t="shared" si="1"/>
        <v>0</v>
      </c>
      <c r="H49"/>
    </row>
    <row r="50" spans="1:8" ht="15.75" customHeight="1">
      <c r="B50" s="173"/>
      <c r="C50" s="86"/>
      <c r="D50" s="218"/>
      <c r="E50" s="166"/>
      <c r="F50" s="164"/>
      <c r="G50" s="160">
        <f t="shared" si="1"/>
        <v>0</v>
      </c>
      <c r="H50"/>
    </row>
    <row r="51" spans="1:8" ht="15.75" customHeight="1" thickBot="1">
      <c r="B51" s="73"/>
      <c r="C51" s="74"/>
      <c r="D51" s="219"/>
      <c r="E51" s="76"/>
      <c r="F51" s="117"/>
      <c r="G51" s="131">
        <f t="shared" si="1"/>
        <v>0</v>
      </c>
      <c r="H51"/>
    </row>
    <row r="52" spans="1:8" ht="16.5" thickTop="1">
      <c r="B52" s="58" t="s">
        <v>92</v>
      </c>
      <c r="C52" s="58"/>
      <c r="D52" s="58"/>
      <c r="E52" s="58"/>
      <c r="F52" s="177"/>
      <c r="G52" s="137">
        <f>SUM(G37:G51)</f>
        <v>0</v>
      </c>
      <c r="H52" s="8"/>
    </row>
    <row r="53" spans="1:8">
      <c r="B53" s="1"/>
      <c r="C53" s="1"/>
      <c r="D53" s="1"/>
      <c r="E53" s="1"/>
      <c r="F53" s="7"/>
      <c r="G53" s="8"/>
      <c r="H53"/>
    </row>
    <row r="54" spans="1:8">
      <c r="B54" s="1"/>
      <c r="C54" s="1"/>
      <c r="D54" s="1"/>
      <c r="E54" s="1"/>
      <c r="F54" s="7"/>
      <c r="G54" s="8"/>
      <c r="H54"/>
    </row>
    <row r="55" spans="1:8" ht="21">
      <c r="A55" s="119" t="str">
        <f>IF($A$16=0,"",IF(COUNTIFS($A$17:$A$26,B55)=1,1,"nvt"))</f>
        <v/>
      </c>
      <c r="B55" s="129" t="str">
        <f>B18</f>
        <v>Loonkosten plus vast % (44,2%)</v>
      </c>
      <c r="C55" s="37"/>
      <c r="D55" s="1"/>
      <c r="E55" s="1"/>
      <c r="F55" s="7"/>
      <c r="G55" s="8"/>
      <c r="H55"/>
    </row>
    <row r="56" spans="1:8" ht="15" customHeight="1">
      <c r="B56" s="249" t="str">
        <f>IF(A55="nvt",VLOOKUP(A55,Alle_Kostensoorten[],2,FALSE),VLOOKUP(B55,Alle_Kostensoorten[],2,FALSE))</f>
        <v>Toelichting: Zie voor berekening tabblad 'Instructie'</v>
      </c>
      <c r="C56" s="249"/>
      <c r="D56" s="249"/>
      <c r="E56" s="249"/>
      <c r="F56" s="249"/>
      <c r="G56" s="249"/>
      <c r="H56"/>
    </row>
    <row r="57" spans="1:8" ht="9" customHeight="1">
      <c r="B57" s="1"/>
      <c r="C57" s="1"/>
      <c r="D57" s="1"/>
      <c r="E57" s="1"/>
      <c r="F57" s="7"/>
      <c r="G57" s="8"/>
      <c r="H57"/>
    </row>
    <row r="58" spans="1:8" ht="16.5" thickBot="1">
      <c r="B58" s="158" t="s">
        <v>58</v>
      </c>
      <c r="C58" s="110" t="s">
        <v>95</v>
      </c>
      <c r="D58" s="110" t="s">
        <v>96</v>
      </c>
      <c r="E58" s="110" t="s">
        <v>99</v>
      </c>
      <c r="F58" s="110" t="s">
        <v>98</v>
      </c>
      <c r="G58" s="157" t="s">
        <v>81</v>
      </c>
      <c r="H58"/>
    </row>
    <row r="59" spans="1:8" ht="15.75" customHeight="1" thickTop="1">
      <c r="B59" s="185"/>
      <c r="C59" s="186"/>
      <c r="D59" s="217"/>
      <c r="E59" s="187"/>
      <c r="F59" s="189"/>
      <c r="G59" s="159">
        <f>IF($A$55=1,$F59*$E59,0)</f>
        <v>0</v>
      </c>
      <c r="H59"/>
    </row>
    <row r="60" spans="1:8" ht="15.75" customHeight="1">
      <c r="B60" s="161"/>
      <c r="C60" s="86"/>
      <c r="D60" s="218"/>
      <c r="E60" s="166"/>
      <c r="F60" s="164"/>
      <c r="G60" s="160">
        <f t="shared" ref="G60:G73" si="2">IF($A$55=1,$F60*55,0)</f>
        <v>0</v>
      </c>
      <c r="H60"/>
    </row>
    <row r="61" spans="1:8" ht="15.75" customHeight="1">
      <c r="B61" s="161"/>
      <c r="C61" s="86"/>
      <c r="D61" s="218"/>
      <c r="E61" s="166"/>
      <c r="F61" s="164"/>
      <c r="G61" s="160">
        <f t="shared" si="2"/>
        <v>0</v>
      </c>
      <c r="H61"/>
    </row>
    <row r="62" spans="1:8" ht="15.75" customHeight="1">
      <c r="B62" s="161"/>
      <c r="C62" s="86"/>
      <c r="D62" s="218"/>
      <c r="E62" s="166"/>
      <c r="F62" s="164"/>
      <c r="G62" s="160">
        <f t="shared" si="2"/>
        <v>0</v>
      </c>
      <c r="H62"/>
    </row>
    <row r="63" spans="1:8" ht="15.75" customHeight="1">
      <c r="B63" s="161"/>
      <c r="C63" s="86"/>
      <c r="D63" s="218"/>
      <c r="E63" s="166"/>
      <c r="F63" s="164"/>
      <c r="G63" s="160">
        <f t="shared" si="2"/>
        <v>0</v>
      </c>
      <c r="H63"/>
    </row>
    <row r="64" spans="1:8" ht="15.75" customHeight="1">
      <c r="B64" s="161"/>
      <c r="C64" s="86"/>
      <c r="D64" s="218"/>
      <c r="E64" s="166"/>
      <c r="F64" s="164"/>
      <c r="G64" s="160">
        <f t="shared" si="2"/>
        <v>0</v>
      </c>
      <c r="H64"/>
    </row>
    <row r="65" spans="1:8" ht="15.75" customHeight="1">
      <c r="B65" s="161"/>
      <c r="C65" s="86"/>
      <c r="D65" s="218"/>
      <c r="E65" s="166"/>
      <c r="F65" s="164"/>
      <c r="G65" s="160">
        <f t="shared" si="2"/>
        <v>0</v>
      </c>
      <c r="H65"/>
    </row>
    <row r="66" spans="1:8" ht="15.75" customHeight="1">
      <c r="B66" s="161"/>
      <c r="C66" s="86"/>
      <c r="D66" s="218"/>
      <c r="E66" s="166"/>
      <c r="F66" s="164"/>
      <c r="G66" s="160">
        <f t="shared" si="2"/>
        <v>0</v>
      </c>
      <c r="H66"/>
    </row>
    <row r="67" spans="1:8" ht="15.75" customHeight="1">
      <c r="B67" s="161"/>
      <c r="C67" s="86"/>
      <c r="D67" s="218"/>
      <c r="E67" s="166"/>
      <c r="F67" s="164"/>
      <c r="G67" s="160">
        <f t="shared" si="2"/>
        <v>0</v>
      </c>
      <c r="H67"/>
    </row>
    <row r="68" spans="1:8" ht="15.75" customHeight="1">
      <c r="B68" s="161"/>
      <c r="C68" s="86"/>
      <c r="D68" s="218"/>
      <c r="E68" s="166"/>
      <c r="F68" s="164"/>
      <c r="G68" s="160">
        <f t="shared" si="2"/>
        <v>0</v>
      </c>
      <c r="H68"/>
    </row>
    <row r="69" spans="1:8" ht="15.75" customHeight="1">
      <c r="B69" s="161"/>
      <c r="C69" s="86"/>
      <c r="D69" s="218"/>
      <c r="E69" s="166"/>
      <c r="F69" s="164"/>
      <c r="G69" s="160">
        <f t="shared" si="2"/>
        <v>0</v>
      </c>
      <c r="H69"/>
    </row>
    <row r="70" spans="1:8" ht="15.75" customHeight="1">
      <c r="B70" s="161"/>
      <c r="C70" s="86"/>
      <c r="D70" s="218"/>
      <c r="E70" s="166"/>
      <c r="F70" s="164"/>
      <c r="G70" s="160">
        <f t="shared" si="2"/>
        <v>0</v>
      </c>
      <c r="H70"/>
    </row>
    <row r="71" spans="1:8" ht="15.75" customHeight="1">
      <c r="B71" s="161"/>
      <c r="C71" s="86"/>
      <c r="D71" s="218"/>
      <c r="E71" s="166"/>
      <c r="F71" s="164"/>
      <c r="G71" s="160">
        <f t="shared" si="2"/>
        <v>0</v>
      </c>
      <c r="H71"/>
    </row>
    <row r="72" spans="1:8" ht="15.75" customHeight="1">
      <c r="B72" s="161"/>
      <c r="C72" s="86"/>
      <c r="D72" s="218"/>
      <c r="E72" s="166"/>
      <c r="F72" s="164"/>
      <c r="G72" s="160">
        <f t="shared" si="2"/>
        <v>0</v>
      </c>
      <c r="H72"/>
    </row>
    <row r="73" spans="1:8" ht="15.75" customHeight="1" thickBot="1">
      <c r="B73" s="75"/>
      <c r="C73" s="171"/>
      <c r="D73" s="221"/>
      <c r="E73" s="220"/>
      <c r="F73" s="172"/>
      <c r="G73" s="131">
        <f t="shared" si="2"/>
        <v>0</v>
      </c>
      <c r="H73"/>
    </row>
    <row r="74" spans="1:8" ht="16.5" thickTop="1">
      <c r="B74" s="58" t="s">
        <v>92</v>
      </c>
      <c r="C74" s="58"/>
      <c r="D74" s="222"/>
      <c r="E74" s="58"/>
      <c r="F74" s="177"/>
      <c r="G74" s="137">
        <f>SUM(G59:G73)</f>
        <v>0</v>
      </c>
      <c r="H74"/>
    </row>
    <row r="75" spans="1:8">
      <c r="B75" s="6"/>
      <c r="C75" s="6"/>
      <c r="D75" s="6"/>
      <c r="E75" s="16"/>
      <c r="F75" s="16"/>
      <c r="G75" s="16"/>
      <c r="H75"/>
    </row>
    <row r="76" spans="1:8">
      <c r="B76" s="1"/>
      <c r="C76" s="1"/>
      <c r="D76" s="1"/>
      <c r="E76" s="1"/>
      <c r="F76" s="7"/>
      <c r="G76" s="8"/>
      <c r="H76"/>
    </row>
    <row r="77" spans="1:8" ht="21">
      <c r="A77" s="119" t="str">
        <f>IF($A$16=0,"",IF(COUNTIFS($A$17:$A$26,B77)=1,1,"nvt"))</f>
        <v/>
      </c>
      <c r="B77" s="129" t="str">
        <f>B19</f>
        <v>Forfait van 23% voor loonkosten en eigen arbeid</v>
      </c>
      <c r="C77" s="37"/>
      <c r="D77" s="37"/>
      <c r="E77" s="1"/>
      <c r="F77" s="7"/>
      <c r="G77" s="8"/>
      <c r="H77"/>
    </row>
    <row r="78" spans="1:8" ht="15" customHeight="1">
      <c r="B78" s="249" t="e">
        <f>IF(A77=1,VLOOKUP(B77,Alle_Kostensoorten[],2,FALSE),VLOOKUP(A77,Alle_Kostensoorten[],2,FALSE))</f>
        <v>#N/A</v>
      </c>
      <c r="C78" s="249"/>
      <c r="D78" s="249"/>
      <c r="E78" s="249"/>
      <c r="F78" s="249"/>
      <c r="G78" s="249"/>
      <c r="H78"/>
    </row>
    <row r="79" spans="1:8" ht="11.25" customHeight="1">
      <c r="B79" s="1"/>
      <c r="C79" s="1"/>
      <c r="D79" s="1"/>
      <c r="E79" s="1"/>
      <c r="F79" s="7"/>
      <c r="G79" s="8"/>
      <c r="H79"/>
    </row>
    <row r="80" spans="1:8" s="5" customFormat="1" ht="16.5" thickBot="1">
      <c r="B80" s="158" t="s">
        <v>58</v>
      </c>
      <c r="C80" s="157" t="s">
        <v>81</v>
      </c>
    </row>
    <row r="81" spans="1:8" ht="15.75" customHeight="1" thickTop="1">
      <c r="B81" s="226" t="str">
        <f>Hulpblad!V2</f>
        <v xml:space="preserve"> </v>
      </c>
      <c r="C81" s="159">
        <f>IF(AND($A$77=1,$B81&lt;&gt;"",$B81&lt;&gt;" "),(SUMIFS($E$148:$E$164,$B$148:$B$164,$B81)+SUMIFS($I$172:$I$179,$B$172:$B$179,$B81)+SUMIFS($F$187:$F$202,$B$187:$B$202,$B81))*0.23,0)</f>
        <v>0</v>
      </c>
      <c r="D81"/>
      <c r="E81"/>
      <c r="F81"/>
      <c r="G81"/>
      <c r="H81"/>
    </row>
    <row r="82" spans="1:8" ht="15.75" customHeight="1">
      <c r="B82" s="227" t="str">
        <f>Hulpblad!V3</f>
        <v xml:space="preserve"> </v>
      </c>
      <c r="C82" s="160">
        <f t="shared" ref="C82:C90" si="3">IF(AND($A$77=1,$B82&lt;&gt;"",$B82&lt;&gt;" "),(SUMIFS($E$148:$E$164,$B$148:$B$164,$B82)+SUMIFS($I$172:$I$179,$B$172:$B$179,$B82)+SUMIFS($F$187:$F$202,$B$187:$B$202,$B82))*0.23,0)</f>
        <v>0</v>
      </c>
      <c r="D82"/>
      <c r="E82"/>
      <c r="F82"/>
      <c r="G82"/>
      <c r="H82"/>
    </row>
    <row r="83" spans="1:8" ht="15.75" customHeight="1">
      <c r="B83" s="227" t="str">
        <f>Hulpblad!V4</f>
        <v xml:space="preserve"> </v>
      </c>
      <c r="C83" s="160">
        <f t="shared" si="3"/>
        <v>0</v>
      </c>
      <c r="D83"/>
      <c r="E83"/>
      <c r="F83"/>
      <c r="G83"/>
      <c r="H83"/>
    </row>
    <row r="84" spans="1:8" ht="15.75" customHeight="1">
      <c r="B84" s="227" t="str">
        <f>Hulpblad!V5</f>
        <v xml:space="preserve"> </v>
      </c>
      <c r="C84" s="160">
        <f t="shared" si="3"/>
        <v>0</v>
      </c>
      <c r="D84"/>
      <c r="E84"/>
      <c r="F84"/>
      <c r="G84"/>
      <c r="H84"/>
    </row>
    <row r="85" spans="1:8" ht="15.75" customHeight="1">
      <c r="B85" s="227" t="str">
        <f>Hulpblad!V6</f>
        <v xml:space="preserve"> </v>
      </c>
      <c r="C85" s="160">
        <f t="shared" si="3"/>
        <v>0</v>
      </c>
      <c r="D85"/>
      <c r="E85"/>
      <c r="F85"/>
      <c r="G85"/>
      <c r="H85"/>
    </row>
    <row r="86" spans="1:8" ht="15.75" customHeight="1">
      <c r="B86" s="227" t="str">
        <f>Hulpblad!V7</f>
        <v xml:space="preserve"> </v>
      </c>
      <c r="C86" s="160">
        <f t="shared" si="3"/>
        <v>0</v>
      </c>
      <c r="D86"/>
      <c r="E86"/>
      <c r="F86"/>
      <c r="G86"/>
      <c r="H86"/>
    </row>
    <row r="87" spans="1:8" ht="15.75" customHeight="1">
      <c r="B87" s="227" t="str">
        <f>Hulpblad!V8</f>
        <v xml:space="preserve"> </v>
      </c>
      <c r="C87" s="160">
        <f t="shared" si="3"/>
        <v>0</v>
      </c>
      <c r="D87"/>
      <c r="E87"/>
      <c r="F87"/>
      <c r="G87"/>
      <c r="H87"/>
    </row>
    <row r="88" spans="1:8" ht="15.75" customHeight="1">
      <c r="B88" s="227" t="str">
        <f>Hulpblad!V9</f>
        <v xml:space="preserve"> </v>
      </c>
      <c r="C88" s="160">
        <f t="shared" si="3"/>
        <v>0</v>
      </c>
      <c r="D88"/>
      <c r="E88"/>
      <c r="F88"/>
      <c r="G88"/>
      <c r="H88"/>
    </row>
    <row r="89" spans="1:8" ht="15.75" customHeight="1">
      <c r="B89" s="227" t="str">
        <f>Hulpblad!V10</f>
        <v xml:space="preserve"> </v>
      </c>
      <c r="C89" s="160">
        <f t="shared" si="3"/>
        <v>0</v>
      </c>
      <c r="D89"/>
      <c r="E89"/>
      <c r="F89"/>
      <c r="G89"/>
      <c r="H89"/>
    </row>
    <row r="90" spans="1:8" ht="15.75" customHeight="1" thickBot="1">
      <c r="B90" s="227" t="str">
        <f>Hulpblad!V11</f>
        <v xml:space="preserve"> </v>
      </c>
      <c r="C90" s="160">
        <f t="shared" si="3"/>
        <v>0</v>
      </c>
      <c r="D90"/>
      <c r="E90"/>
      <c r="F90"/>
      <c r="G90"/>
      <c r="H90"/>
    </row>
    <row r="91" spans="1:8" ht="16.5" thickTop="1">
      <c r="B91" s="228" t="s">
        <v>92</v>
      </c>
      <c r="C91" s="137">
        <f>SUM(C81:C90)</f>
        <v>0</v>
      </c>
      <c r="D91"/>
      <c r="E91"/>
      <c r="F91"/>
      <c r="G91"/>
      <c r="H91"/>
    </row>
    <row r="92" spans="1:8">
      <c r="B92" s="1"/>
      <c r="C92" s="1"/>
      <c r="D92" s="1"/>
      <c r="E92" s="1"/>
      <c r="F92" s="7"/>
      <c r="G92" s="8"/>
      <c r="H92"/>
    </row>
    <row r="93" spans="1:8">
      <c r="B93" s="1"/>
      <c r="C93" s="1"/>
      <c r="D93" s="1"/>
      <c r="E93" s="1"/>
      <c r="F93" s="7"/>
      <c r="G93" s="8"/>
      <c r="H93"/>
    </row>
    <row r="94" spans="1:8" ht="21">
      <c r="A94" s="119" t="str">
        <f>IF($A$16=0,"",IF(COUNTIFS($A$17:$A$26,B94)=1,1,"nvt"))</f>
        <v/>
      </c>
      <c r="B94" s="129" t="str">
        <f>B20</f>
        <v>Vast uurtarief eigen arbeid - € 50</v>
      </c>
      <c r="C94" s="37"/>
      <c r="D94" s="1"/>
      <c r="E94" s="1"/>
      <c r="F94" s="7"/>
      <c r="G94" s="8"/>
      <c r="H94"/>
    </row>
    <row r="95" spans="1:8" ht="15">
      <c r="B95" s="249" t="e">
        <f>IF(A94=1,VLOOKUP(B94,Alle_Kostensoorten[],2,FALSE),VLOOKUP(A94,Alle_Kostensoorten[],2,FALSE))</f>
        <v>#N/A</v>
      </c>
      <c r="C95" s="249"/>
      <c r="D95" s="249"/>
      <c r="E95" s="249"/>
      <c r="F95" s="249"/>
      <c r="G95" s="249"/>
      <c r="H95"/>
    </row>
    <row r="96" spans="1:8" ht="9.75" customHeight="1">
      <c r="B96" s="1"/>
      <c r="C96" s="1"/>
      <c r="D96" s="1"/>
      <c r="E96" s="1"/>
      <c r="F96" s="7"/>
      <c r="G96" s="8"/>
      <c r="H96"/>
    </row>
    <row r="97" spans="1:9" ht="16.5" thickBot="1">
      <c r="B97" s="56" t="s">
        <v>58</v>
      </c>
      <c r="C97" s="200" t="s">
        <v>95</v>
      </c>
      <c r="D97" s="200" t="s">
        <v>100</v>
      </c>
      <c r="E97" s="57" t="s">
        <v>81</v>
      </c>
      <c r="F97" s="1"/>
      <c r="G97" s="7"/>
      <c r="H97" s="8"/>
    </row>
    <row r="98" spans="1:9" ht="15.75" customHeight="1" thickTop="1">
      <c r="B98" s="224"/>
      <c r="C98" s="186"/>
      <c r="D98" s="164"/>
      <c r="E98" s="130">
        <f>IF($A$94=1,$D98*50,0)</f>
        <v>0</v>
      </c>
      <c r="F98" s="1"/>
      <c r="G98" s="7"/>
      <c r="H98" s="8"/>
    </row>
    <row r="99" spans="1:9" ht="15.75" customHeight="1">
      <c r="B99" s="225"/>
      <c r="C99" s="186"/>
      <c r="D99" s="164"/>
      <c r="E99" s="131">
        <f t="shared" ref="E99:E107" si="4">IF($A$94=1,$D99*50,0)</f>
        <v>0</v>
      </c>
      <c r="F99" s="1"/>
      <c r="G99" s="7"/>
      <c r="H99" s="8"/>
    </row>
    <row r="100" spans="1:9" ht="15.75" customHeight="1">
      <c r="B100" s="225"/>
      <c r="C100" s="186"/>
      <c r="D100" s="164"/>
      <c r="E100" s="131">
        <f t="shared" si="4"/>
        <v>0</v>
      </c>
      <c r="F100" s="1"/>
      <c r="G100" s="7"/>
      <c r="H100" s="8"/>
    </row>
    <row r="101" spans="1:9" ht="15.75" customHeight="1">
      <c r="B101" s="225"/>
      <c r="C101" s="186"/>
      <c r="D101" s="164"/>
      <c r="E101" s="131">
        <f t="shared" si="4"/>
        <v>0</v>
      </c>
      <c r="F101" s="1"/>
      <c r="G101" s="7"/>
      <c r="H101" s="8"/>
    </row>
    <row r="102" spans="1:9" ht="15.75" customHeight="1">
      <c r="B102" s="225"/>
      <c r="C102" s="186"/>
      <c r="D102" s="164"/>
      <c r="E102" s="131">
        <f t="shared" si="4"/>
        <v>0</v>
      </c>
      <c r="F102" s="1"/>
      <c r="G102" s="7"/>
      <c r="H102" s="8"/>
    </row>
    <row r="103" spans="1:9" ht="15.75" customHeight="1">
      <c r="B103" s="225"/>
      <c r="C103" s="186"/>
      <c r="D103" s="164"/>
      <c r="E103" s="131">
        <f t="shared" si="4"/>
        <v>0</v>
      </c>
      <c r="F103" s="1"/>
      <c r="G103" s="7"/>
      <c r="H103" s="8"/>
    </row>
    <row r="104" spans="1:9" ht="15.75" customHeight="1">
      <c r="B104" s="225"/>
      <c r="C104" s="186"/>
      <c r="D104" s="164"/>
      <c r="E104" s="131">
        <f t="shared" si="4"/>
        <v>0</v>
      </c>
      <c r="F104" s="1"/>
      <c r="G104" s="7"/>
      <c r="H104" s="8"/>
    </row>
    <row r="105" spans="1:9" ht="15.75" customHeight="1">
      <c r="B105" s="225"/>
      <c r="C105" s="186"/>
      <c r="D105" s="164"/>
      <c r="E105" s="131">
        <f t="shared" si="4"/>
        <v>0</v>
      </c>
      <c r="F105" s="1"/>
      <c r="G105" s="7"/>
      <c r="H105" s="8"/>
    </row>
    <row r="106" spans="1:9" ht="15.75" customHeight="1">
      <c r="B106" s="225"/>
      <c r="C106" s="186"/>
      <c r="D106" s="164"/>
      <c r="E106" s="131">
        <f t="shared" si="4"/>
        <v>0</v>
      </c>
      <c r="F106" s="1"/>
      <c r="G106" s="7"/>
      <c r="H106" s="8"/>
    </row>
    <row r="107" spans="1:9" ht="15.75" customHeight="1" thickBot="1">
      <c r="B107" s="225"/>
      <c r="C107" s="186"/>
      <c r="D107" s="164"/>
      <c r="E107" s="131">
        <f t="shared" si="4"/>
        <v>0</v>
      </c>
      <c r="F107" s="1"/>
      <c r="G107" s="7"/>
      <c r="H107" s="8"/>
    </row>
    <row r="108" spans="1:9" ht="16.5" thickTop="1">
      <c r="B108" s="58" t="s">
        <v>92</v>
      </c>
      <c r="C108" s="58"/>
      <c r="D108" s="58"/>
      <c r="E108" s="137">
        <f>SUM(E98:E107)</f>
        <v>0</v>
      </c>
      <c r="F108" s="1"/>
      <c r="G108" s="1"/>
      <c r="H108" s="7"/>
      <c r="I108" s="8"/>
    </row>
    <row r="109" spans="1:9">
      <c r="B109" s="1"/>
      <c r="C109" s="1"/>
      <c r="D109" s="1"/>
      <c r="E109" s="1"/>
      <c r="F109" s="7"/>
      <c r="G109" s="8"/>
      <c r="H109"/>
    </row>
    <row r="110" spans="1:9">
      <c r="B110" s="1"/>
      <c r="C110" s="1"/>
      <c r="D110" s="1"/>
      <c r="E110" s="1"/>
      <c r="F110" s="7"/>
      <c r="G110" s="8"/>
      <c r="H110"/>
    </row>
    <row r="111" spans="1:9" ht="21">
      <c r="A111" s="119" t="str">
        <f>IF($A$16=0,"",IF(COUNTIFS($A$17:$A$26,B111)=1,1,"nvt"))</f>
        <v/>
      </c>
      <c r="B111" s="216" t="str">
        <f>B21</f>
        <v>Vast uurtarief eigen arbeid - € 43</v>
      </c>
      <c r="C111" s="37"/>
      <c r="D111" s="1"/>
      <c r="E111" s="1"/>
      <c r="F111" s="7"/>
      <c r="G111" s="8"/>
      <c r="H111"/>
    </row>
    <row r="112" spans="1:9" ht="15">
      <c r="B112" s="249" t="e">
        <f>IF(A111=1,VLOOKUP(B111,Alle_Kostensoorten[],2,FALSE),VLOOKUP(A111,Alle_Kostensoorten[],2,FALSE))</f>
        <v>#N/A</v>
      </c>
      <c r="C112" s="249"/>
      <c r="D112" s="249"/>
      <c r="E112" s="249"/>
      <c r="F112" s="249"/>
      <c r="G112" s="249"/>
      <c r="H112"/>
    </row>
    <row r="113" spans="1:9" ht="9.75" customHeight="1">
      <c r="B113" s="1"/>
      <c r="C113" s="1"/>
      <c r="D113" s="1"/>
      <c r="E113" s="1"/>
      <c r="F113" s="7"/>
      <c r="G113" s="8"/>
      <c r="H113"/>
    </row>
    <row r="114" spans="1:9" ht="16.5" thickBot="1">
      <c r="B114" s="56" t="s">
        <v>58</v>
      </c>
      <c r="C114" s="200" t="s">
        <v>95</v>
      </c>
      <c r="D114" s="200" t="s">
        <v>100</v>
      </c>
      <c r="E114" s="57" t="s">
        <v>81</v>
      </c>
      <c r="F114" s="1"/>
      <c r="G114" s="7"/>
      <c r="H114" s="8"/>
    </row>
    <row r="115" spans="1:9" ht="15.75" customHeight="1" thickTop="1">
      <c r="B115" s="224"/>
      <c r="C115" s="186"/>
      <c r="D115" s="164"/>
      <c r="E115" s="130">
        <f>IF($A$111=1,$D115*43,0)</f>
        <v>0</v>
      </c>
      <c r="F115" s="1"/>
      <c r="G115" s="7"/>
      <c r="H115" s="8"/>
    </row>
    <row r="116" spans="1:9" ht="15.75" customHeight="1">
      <c r="B116" s="225"/>
      <c r="C116" s="186"/>
      <c r="D116" s="164"/>
      <c r="E116" s="131">
        <f t="shared" ref="E116:E124" si="5">IF($A$111=1,$D116*43,0)</f>
        <v>0</v>
      </c>
      <c r="F116" s="1"/>
      <c r="G116" s="7"/>
      <c r="H116" s="8"/>
    </row>
    <row r="117" spans="1:9" ht="15.75" customHeight="1">
      <c r="B117" s="225"/>
      <c r="C117" s="186"/>
      <c r="D117" s="164"/>
      <c r="E117" s="131">
        <f t="shared" si="5"/>
        <v>0</v>
      </c>
      <c r="F117" s="1"/>
      <c r="G117" s="7"/>
      <c r="H117" s="8"/>
    </row>
    <row r="118" spans="1:9" ht="15.75" customHeight="1">
      <c r="B118" s="225"/>
      <c r="C118" s="186"/>
      <c r="D118" s="164"/>
      <c r="E118" s="131">
        <f t="shared" si="5"/>
        <v>0</v>
      </c>
      <c r="F118" s="1"/>
      <c r="G118" s="7"/>
      <c r="H118" s="8"/>
    </row>
    <row r="119" spans="1:9" ht="15.75" customHeight="1">
      <c r="B119" s="225"/>
      <c r="C119" s="186"/>
      <c r="D119" s="164"/>
      <c r="E119" s="131">
        <f t="shared" si="5"/>
        <v>0</v>
      </c>
      <c r="F119" s="1"/>
      <c r="G119" s="7"/>
      <c r="H119" s="8"/>
    </row>
    <row r="120" spans="1:9" ht="15.75" customHeight="1">
      <c r="B120" s="225"/>
      <c r="C120" s="186"/>
      <c r="D120" s="164"/>
      <c r="E120" s="131">
        <f t="shared" si="5"/>
        <v>0</v>
      </c>
      <c r="F120" s="1"/>
      <c r="G120" s="7"/>
      <c r="H120" s="8"/>
    </row>
    <row r="121" spans="1:9" ht="15.75" customHeight="1">
      <c r="B121" s="225"/>
      <c r="C121" s="186"/>
      <c r="D121" s="164"/>
      <c r="E121" s="131">
        <f t="shared" si="5"/>
        <v>0</v>
      </c>
      <c r="F121" s="1"/>
      <c r="G121" s="7"/>
      <c r="H121" s="8"/>
    </row>
    <row r="122" spans="1:9" ht="15.75" customHeight="1">
      <c r="B122" s="225"/>
      <c r="C122" s="186"/>
      <c r="D122" s="164"/>
      <c r="E122" s="131">
        <f t="shared" si="5"/>
        <v>0</v>
      </c>
      <c r="F122" s="1"/>
      <c r="G122" s="7"/>
      <c r="H122" s="8"/>
    </row>
    <row r="123" spans="1:9" ht="15.75" customHeight="1">
      <c r="B123" s="225"/>
      <c r="C123" s="186"/>
      <c r="D123" s="164"/>
      <c r="E123" s="131">
        <f t="shared" si="5"/>
        <v>0</v>
      </c>
      <c r="F123" s="1"/>
      <c r="G123" s="7"/>
      <c r="H123" s="8"/>
    </row>
    <row r="124" spans="1:9" ht="15.75" customHeight="1" thickBot="1">
      <c r="B124" s="225"/>
      <c r="C124" s="186"/>
      <c r="D124" s="164"/>
      <c r="E124" s="131">
        <f t="shared" si="5"/>
        <v>0</v>
      </c>
      <c r="F124" s="1"/>
      <c r="G124" s="7"/>
      <c r="H124" s="8"/>
    </row>
    <row r="125" spans="1:9" ht="16.5" thickTop="1">
      <c r="B125" s="58" t="s">
        <v>92</v>
      </c>
      <c r="C125" s="58"/>
      <c r="D125" s="58"/>
      <c r="E125" s="137">
        <f>SUM(E115:E124)</f>
        <v>0</v>
      </c>
      <c r="F125" s="1"/>
      <c r="G125" s="1"/>
      <c r="H125" s="7"/>
      <c r="I125" s="8"/>
    </row>
    <row r="126" spans="1:9">
      <c r="B126" s="1"/>
      <c r="C126" s="1"/>
      <c r="D126" s="1"/>
      <c r="E126" s="1"/>
      <c r="F126" s="7"/>
      <c r="G126" s="8"/>
      <c r="H126"/>
    </row>
    <row r="127" spans="1:9">
      <c r="B127" s="1"/>
      <c r="C127" s="1"/>
      <c r="D127" s="1"/>
      <c r="E127" s="1"/>
      <c r="F127" s="7"/>
      <c r="G127" s="8"/>
      <c r="H127"/>
    </row>
    <row r="128" spans="1:9" ht="21">
      <c r="A128" s="119" t="str">
        <f>IF($A$16=0,"",IF(COUNTIFS($A$17:$A$26,B128)=1,1,"nvt"))</f>
        <v/>
      </c>
      <c r="B128" s="129" t="str">
        <f>B22</f>
        <v>IKS voor kennisinstellingen</v>
      </c>
      <c r="C128" s="37"/>
      <c r="D128" s="12"/>
      <c r="E128" s="12"/>
      <c r="F128" s="9"/>
      <c r="G128"/>
      <c r="H128"/>
    </row>
    <row r="129" spans="1:9" ht="18" customHeight="1">
      <c r="B129" s="249" t="e">
        <f>IF(A128=1,VLOOKUP(B128,Alle_Kostensoorten[],2,FALSE),VLOOKUP(A128,Alle_Kostensoorten[],2,FALSE))</f>
        <v>#N/A</v>
      </c>
      <c r="C129" s="249"/>
      <c r="D129" s="249"/>
      <c r="E129" s="249"/>
      <c r="F129" s="249"/>
      <c r="G129" s="249"/>
      <c r="H129" s="249"/>
      <c r="I129" s="249"/>
    </row>
    <row r="130" spans="1:9" ht="9.75" customHeight="1">
      <c r="B130" s="3"/>
      <c r="C130" s="4"/>
      <c r="D130" s="12"/>
      <c r="E130" s="12"/>
      <c r="F130" s="9"/>
      <c r="G130"/>
      <c r="H130"/>
    </row>
    <row r="131" spans="1:9" ht="16.5" customHeight="1" thickBot="1">
      <c r="B131" s="199" t="s">
        <v>58</v>
      </c>
      <c r="C131" s="200" t="s">
        <v>101</v>
      </c>
      <c r="D131" s="200" t="s">
        <v>102</v>
      </c>
      <c r="E131" s="201" t="s">
        <v>81</v>
      </c>
      <c r="F131" s="201" t="s">
        <v>103</v>
      </c>
      <c r="G131" s="202"/>
      <c r="H131" s="202"/>
      <c r="I131" s="202"/>
    </row>
    <row r="132" spans="1:9" ht="15.75" customHeight="1" thickTop="1">
      <c r="B132" s="185"/>
      <c r="C132" s="186"/>
      <c r="D132" s="187"/>
      <c r="E132" s="159">
        <f t="shared" ref="E132:E140" si="6">IF($A$128=1,$D132,0)</f>
        <v>0</v>
      </c>
      <c r="F132" s="186"/>
      <c r="G132" s="188"/>
      <c r="H132" s="188"/>
      <c r="I132" s="188"/>
    </row>
    <row r="133" spans="1:9" ht="15.75" customHeight="1">
      <c r="B133" s="161"/>
      <c r="C133" s="86"/>
      <c r="D133" s="187"/>
      <c r="E133" s="160">
        <f t="shared" si="6"/>
        <v>0</v>
      </c>
      <c r="F133" s="169"/>
      <c r="G133" s="170"/>
      <c r="H133" s="170"/>
      <c r="I133" s="170"/>
    </row>
    <row r="134" spans="1:9" ht="15.75" customHeight="1">
      <c r="B134" s="161"/>
      <c r="C134" s="86"/>
      <c r="D134" s="187"/>
      <c r="E134" s="160">
        <f t="shared" si="6"/>
        <v>0</v>
      </c>
      <c r="F134" s="169"/>
      <c r="G134" s="170"/>
      <c r="H134" s="170"/>
      <c r="I134" s="170"/>
    </row>
    <row r="135" spans="1:9" ht="15.75" customHeight="1">
      <c r="B135" s="161"/>
      <c r="C135" s="86"/>
      <c r="D135" s="187"/>
      <c r="E135" s="160">
        <f t="shared" si="6"/>
        <v>0</v>
      </c>
      <c r="F135" s="169"/>
      <c r="G135" s="170"/>
      <c r="H135" s="170"/>
      <c r="I135" s="170"/>
    </row>
    <row r="136" spans="1:9" ht="15.75" customHeight="1">
      <c r="B136" s="161"/>
      <c r="C136" s="86"/>
      <c r="D136" s="187"/>
      <c r="E136" s="160">
        <f t="shared" si="6"/>
        <v>0</v>
      </c>
      <c r="F136" s="169"/>
      <c r="G136" s="170"/>
      <c r="H136" s="170"/>
      <c r="I136" s="170"/>
    </row>
    <row r="137" spans="1:9" ht="15.75" customHeight="1">
      <c r="B137" s="161"/>
      <c r="C137" s="86"/>
      <c r="D137" s="166"/>
      <c r="E137" s="160">
        <f t="shared" si="6"/>
        <v>0</v>
      </c>
      <c r="F137" s="169"/>
      <c r="G137" s="170"/>
      <c r="H137" s="170"/>
      <c r="I137" s="170"/>
    </row>
    <row r="138" spans="1:9" ht="15.75" customHeight="1">
      <c r="B138" s="161"/>
      <c r="C138" s="86"/>
      <c r="D138" s="166"/>
      <c r="E138" s="160">
        <f t="shared" si="6"/>
        <v>0</v>
      </c>
      <c r="F138" s="169"/>
      <c r="G138" s="170"/>
      <c r="H138" s="170"/>
      <c r="I138" s="170"/>
    </row>
    <row r="139" spans="1:9" ht="15.75" customHeight="1">
      <c r="B139" s="161"/>
      <c r="C139" s="86"/>
      <c r="D139" s="166"/>
      <c r="E139" s="160">
        <f t="shared" si="6"/>
        <v>0</v>
      </c>
      <c r="F139" s="169"/>
      <c r="G139" s="170"/>
      <c r="H139" s="170"/>
      <c r="I139" s="170"/>
    </row>
    <row r="140" spans="1:9" ht="15.75" customHeight="1" thickBot="1">
      <c r="B140" s="75"/>
      <c r="C140" s="74"/>
      <c r="D140" s="76"/>
      <c r="E140" s="131">
        <f t="shared" si="6"/>
        <v>0</v>
      </c>
      <c r="F140" s="77"/>
      <c r="G140" s="78"/>
      <c r="H140" s="78"/>
      <c r="I140" s="78"/>
    </row>
    <row r="141" spans="1:9" ht="16.5" thickTop="1">
      <c r="B141" s="58" t="s">
        <v>92</v>
      </c>
      <c r="C141" s="58"/>
      <c r="D141" s="58"/>
      <c r="E141" s="137">
        <f>SUM(E132:E140)</f>
        <v>0</v>
      </c>
      <c r="F141" s="176"/>
      <c r="G141" s="176"/>
      <c r="H141" s="176"/>
      <c r="I141" s="176"/>
    </row>
    <row r="142" spans="1:9">
      <c r="B142" s="6"/>
      <c r="C142" s="6"/>
      <c r="D142" s="6"/>
      <c r="E142" s="16"/>
      <c r="F142" s="16"/>
      <c r="G142" s="10"/>
      <c r="H142"/>
    </row>
    <row r="143" spans="1:9">
      <c r="B143" s="1"/>
      <c r="C143" s="1"/>
      <c r="D143" s="1"/>
      <c r="E143" s="1"/>
      <c r="F143" s="9"/>
      <c r="G143" s="10"/>
      <c r="H143"/>
    </row>
    <row r="144" spans="1:9" ht="21">
      <c r="A144" s="119" t="str">
        <f>IF($A$16=0,"",IF(COUNTIFS($A$17:$A$26,B144)=1,1,"nvt"))</f>
        <v/>
      </c>
      <c r="B144" s="129" t="str">
        <f>B23</f>
        <v>Bijdragen in natura</v>
      </c>
      <c r="C144" s="37"/>
      <c r="D144" s="1"/>
      <c r="E144" s="1"/>
      <c r="F144" s="9"/>
      <c r="G144" s="10"/>
      <c r="H144"/>
    </row>
    <row r="145" spans="2:9" ht="18" customHeight="1">
      <c r="B145" s="249" t="e">
        <f>IF(A144=1,VLOOKUP(B144,Alle_Kostensoorten[],2,FALSE),VLOOKUP(A144,Alle_Kostensoorten[],2,FALSE))</f>
        <v>#N/A</v>
      </c>
      <c r="C145" s="249"/>
      <c r="D145" s="249"/>
      <c r="E145" s="249"/>
      <c r="F145" s="249"/>
      <c r="G145" s="249"/>
      <c r="H145" s="249"/>
      <c r="I145" s="249"/>
    </row>
    <row r="146" spans="2:9" ht="9.75" customHeight="1">
      <c r="B146" s="3"/>
      <c r="C146" s="1"/>
      <c r="D146" s="1"/>
      <c r="E146" s="1"/>
      <c r="F146" s="9"/>
      <c r="G146" s="10"/>
      <c r="H146"/>
    </row>
    <row r="147" spans="2:9" ht="16.5" customHeight="1" thickBot="1">
      <c r="B147" s="195" t="s">
        <v>58</v>
      </c>
      <c r="C147" s="197" t="s">
        <v>101</v>
      </c>
      <c r="D147" s="196" t="s">
        <v>102</v>
      </c>
      <c r="E147" s="197" t="s">
        <v>81</v>
      </c>
      <c r="F147" s="196" t="s">
        <v>3</v>
      </c>
      <c r="G147" s="198"/>
      <c r="H147" s="198"/>
      <c r="I147" s="198"/>
    </row>
    <row r="148" spans="2:9" ht="15.75" customHeight="1" thickTop="1">
      <c r="B148" s="185"/>
      <c r="C148" s="186"/>
      <c r="D148" s="187"/>
      <c r="E148" s="159">
        <f>IF($A$144=1,$D148,0)</f>
        <v>0</v>
      </c>
      <c r="F148" s="190"/>
      <c r="G148" s="191"/>
      <c r="H148" s="191"/>
      <c r="I148" s="191"/>
    </row>
    <row r="149" spans="2:9" ht="15.75" customHeight="1">
      <c r="B149" s="161"/>
      <c r="C149" s="86"/>
      <c r="D149" s="166"/>
      <c r="E149" s="159">
        <f t="shared" ref="E149:E164" si="7">IF($A$144=1,$D149,0)</f>
        <v>0</v>
      </c>
      <c r="F149" s="167"/>
      <c r="G149" s="168"/>
      <c r="H149" s="168"/>
      <c r="I149" s="168"/>
    </row>
    <row r="150" spans="2:9" ht="15.75" customHeight="1">
      <c r="B150" s="161"/>
      <c r="C150" s="86"/>
      <c r="D150" s="166"/>
      <c r="E150" s="159">
        <f t="shared" si="7"/>
        <v>0</v>
      </c>
      <c r="F150" s="167"/>
      <c r="G150" s="168"/>
      <c r="H150" s="168"/>
      <c r="I150" s="168"/>
    </row>
    <row r="151" spans="2:9" ht="15.75" customHeight="1">
      <c r="B151" s="161"/>
      <c r="C151" s="86"/>
      <c r="D151" s="166"/>
      <c r="E151" s="159">
        <f t="shared" si="7"/>
        <v>0</v>
      </c>
      <c r="F151" s="167"/>
      <c r="G151" s="168"/>
      <c r="H151" s="168"/>
      <c r="I151" s="168"/>
    </row>
    <row r="152" spans="2:9" ht="15.75" customHeight="1">
      <c r="B152" s="161"/>
      <c r="C152" s="86"/>
      <c r="D152" s="166"/>
      <c r="E152" s="159">
        <f t="shared" si="7"/>
        <v>0</v>
      </c>
      <c r="F152" s="167"/>
      <c r="G152" s="168"/>
      <c r="H152" s="168"/>
      <c r="I152" s="168"/>
    </row>
    <row r="153" spans="2:9" ht="15.75" customHeight="1">
      <c r="B153" s="161"/>
      <c r="C153" s="86"/>
      <c r="D153" s="166"/>
      <c r="E153" s="159">
        <f t="shared" si="7"/>
        <v>0</v>
      </c>
      <c r="F153" s="167"/>
      <c r="G153" s="168"/>
      <c r="H153" s="168"/>
      <c r="I153" s="168"/>
    </row>
    <row r="154" spans="2:9" ht="15.75" customHeight="1">
      <c r="B154" s="161"/>
      <c r="C154" s="86"/>
      <c r="D154" s="166"/>
      <c r="E154" s="159">
        <f t="shared" si="7"/>
        <v>0</v>
      </c>
      <c r="F154" s="167"/>
      <c r="G154" s="168"/>
      <c r="H154" s="168"/>
      <c r="I154" s="168"/>
    </row>
    <row r="155" spans="2:9" ht="15.75" customHeight="1">
      <c r="B155" s="161"/>
      <c r="C155" s="86"/>
      <c r="D155" s="166"/>
      <c r="E155" s="159">
        <f t="shared" si="7"/>
        <v>0</v>
      </c>
      <c r="F155" s="167"/>
      <c r="G155" s="168"/>
      <c r="H155" s="168"/>
      <c r="I155" s="168"/>
    </row>
    <row r="156" spans="2:9" ht="15.75" customHeight="1">
      <c r="B156" s="161"/>
      <c r="C156" s="86"/>
      <c r="D156" s="166"/>
      <c r="E156" s="159">
        <f t="shared" si="7"/>
        <v>0</v>
      </c>
      <c r="F156" s="167"/>
      <c r="G156" s="168"/>
      <c r="H156" s="168"/>
      <c r="I156" s="168"/>
    </row>
    <row r="157" spans="2:9" ht="15.75" customHeight="1">
      <c r="B157" s="161"/>
      <c r="C157" s="86"/>
      <c r="D157" s="166"/>
      <c r="E157" s="159">
        <f t="shared" si="7"/>
        <v>0</v>
      </c>
      <c r="F157" s="167"/>
      <c r="G157" s="168"/>
      <c r="H157" s="168"/>
      <c r="I157" s="168"/>
    </row>
    <row r="158" spans="2:9" ht="15.75" customHeight="1">
      <c r="B158" s="161"/>
      <c r="C158" s="86"/>
      <c r="D158" s="166"/>
      <c r="E158" s="159">
        <f t="shared" si="7"/>
        <v>0</v>
      </c>
      <c r="F158" s="167"/>
      <c r="G158" s="168"/>
      <c r="H158" s="168"/>
      <c r="I158" s="168"/>
    </row>
    <row r="159" spans="2:9" ht="15.75" customHeight="1">
      <c r="B159" s="161"/>
      <c r="C159" s="86"/>
      <c r="D159" s="166"/>
      <c r="E159" s="159">
        <f t="shared" si="7"/>
        <v>0</v>
      </c>
      <c r="F159" s="167"/>
      <c r="G159" s="168"/>
      <c r="H159" s="168"/>
      <c r="I159" s="168"/>
    </row>
    <row r="160" spans="2:9" ht="15.75" customHeight="1">
      <c r="B160" s="161"/>
      <c r="C160" s="86"/>
      <c r="D160" s="166"/>
      <c r="E160" s="159">
        <f t="shared" si="7"/>
        <v>0</v>
      </c>
      <c r="F160" s="167"/>
      <c r="G160" s="168"/>
      <c r="H160" s="168"/>
      <c r="I160" s="168"/>
    </row>
    <row r="161" spans="1:9" ht="15.75" customHeight="1">
      <c r="B161" s="161"/>
      <c r="C161" s="86"/>
      <c r="D161" s="166"/>
      <c r="E161" s="159">
        <f t="shared" si="7"/>
        <v>0</v>
      </c>
      <c r="F161" s="167"/>
      <c r="G161" s="168"/>
      <c r="H161" s="168"/>
      <c r="I161" s="168"/>
    </row>
    <row r="162" spans="1:9" ht="15.75" customHeight="1">
      <c r="B162" s="161"/>
      <c r="C162" s="86"/>
      <c r="D162" s="166"/>
      <c r="E162" s="159">
        <f t="shared" si="7"/>
        <v>0</v>
      </c>
      <c r="F162" s="167"/>
      <c r="G162" s="168"/>
      <c r="H162" s="168"/>
      <c r="I162" s="168"/>
    </row>
    <row r="163" spans="1:9" ht="15.75" customHeight="1">
      <c r="B163" s="161"/>
      <c r="C163" s="86"/>
      <c r="D163" s="166"/>
      <c r="E163" s="159">
        <f t="shared" si="7"/>
        <v>0</v>
      </c>
      <c r="F163" s="167"/>
      <c r="G163" s="168"/>
      <c r="H163" s="168"/>
      <c r="I163" s="168"/>
    </row>
    <row r="164" spans="1:9" ht="15.75" customHeight="1" thickBot="1">
      <c r="B164" s="75"/>
      <c r="C164" s="74"/>
      <c r="D164" s="76"/>
      <c r="E164" s="159">
        <f t="shared" si="7"/>
        <v>0</v>
      </c>
      <c r="F164" s="111"/>
      <c r="G164" s="112"/>
      <c r="H164" s="112"/>
      <c r="I164" s="112"/>
    </row>
    <row r="165" spans="1:9" ht="16.350000000000001" customHeight="1" thickTop="1">
      <c r="B165" s="58" t="s">
        <v>92</v>
      </c>
      <c r="C165" s="58"/>
      <c r="D165" s="58"/>
      <c r="E165" s="137">
        <f>SUM(E148:E164)</f>
        <v>0</v>
      </c>
      <c r="F165" s="176"/>
      <c r="G165" s="176"/>
      <c r="H165" s="176"/>
      <c r="I165" s="176"/>
    </row>
    <row r="166" spans="1:9" ht="16.350000000000001" customHeight="1">
      <c r="B166" s="1"/>
      <c r="C166" s="4"/>
      <c r="D166" s="7"/>
      <c r="E166" s="7"/>
      <c r="F166" s="11"/>
      <c r="G166"/>
      <c r="H166"/>
    </row>
    <row r="167" spans="1:9">
      <c r="B167" s="1"/>
      <c r="C167" s="1"/>
      <c r="D167" s="4"/>
      <c r="E167" s="13"/>
      <c r="F167" s="13"/>
      <c r="G167" s="9"/>
      <c r="H167"/>
    </row>
    <row r="168" spans="1:9" ht="21">
      <c r="A168" s="119" t="str">
        <f>IF($A$16=0,"",IF(COUNTIFS($A$17:$A$26,B168)=1,1,"nvt"))</f>
        <v/>
      </c>
      <c r="B168" s="37" t="str">
        <f>B24</f>
        <v>Afschrijvingskosten</v>
      </c>
      <c r="C168" s="37"/>
      <c r="D168" s="1"/>
      <c r="E168" s="1"/>
      <c r="F168" s="9"/>
      <c r="G168" s="8"/>
      <c r="H168"/>
    </row>
    <row r="169" spans="1:9" ht="15" customHeight="1">
      <c r="B169" s="249" t="e">
        <f>IF(A168=1,VLOOKUP(B168,Alle_Kostensoorten[],2,FALSE),VLOOKUP(A168,Alle_Kostensoorten[],2,FALSE))</f>
        <v>#N/A</v>
      </c>
      <c r="C169" s="249"/>
      <c r="D169" s="249"/>
      <c r="E169" s="249"/>
      <c r="F169" s="249"/>
      <c r="G169" s="249"/>
      <c r="H169" s="249"/>
      <c r="I169" s="249"/>
    </row>
    <row r="170" spans="1:9" ht="9.75" customHeight="1">
      <c r="B170" s="3"/>
      <c r="C170" s="1"/>
      <c r="D170" s="1"/>
      <c r="E170" s="1"/>
      <c r="F170" s="9"/>
      <c r="G170" s="8"/>
      <c r="H170"/>
    </row>
    <row r="171" spans="1:9" ht="48.75" customHeight="1" thickBot="1">
      <c r="B171" s="195" t="s">
        <v>58</v>
      </c>
      <c r="C171" s="196" t="s">
        <v>104</v>
      </c>
      <c r="D171" s="196" t="s">
        <v>105</v>
      </c>
      <c r="E171" s="196" t="s">
        <v>106</v>
      </c>
      <c r="F171" s="196" t="s">
        <v>107</v>
      </c>
      <c r="G171" s="196" t="s">
        <v>108</v>
      </c>
      <c r="H171" s="196" t="s">
        <v>109</v>
      </c>
      <c r="I171" s="196" t="s">
        <v>81</v>
      </c>
    </row>
    <row r="172" spans="1:9" ht="15.75" customHeight="1" thickTop="1">
      <c r="B172" s="185"/>
      <c r="C172" s="192"/>
      <c r="D172" s="193"/>
      <c r="E172" s="193"/>
      <c r="F172" s="189"/>
      <c r="G172" s="189"/>
      <c r="H172" s="194"/>
      <c r="I172" s="159">
        <f>IFERROR(IF($A$168=1,(D172-E172)*(G172/F172)*H172,0),0)</f>
        <v>0</v>
      </c>
    </row>
    <row r="173" spans="1:9" ht="15.75" customHeight="1">
      <c r="B173" s="161"/>
      <c r="C173" s="162"/>
      <c r="D173" s="163"/>
      <c r="E173" s="163"/>
      <c r="F173" s="164"/>
      <c r="G173" s="164"/>
      <c r="H173" s="165"/>
      <c r="I173" s="160">
        <f t="shared" ref="I173:I179" si="8">IFERROR(IF($A$168=1,(D173-E173)*(G173/F173)*H173,0),0)</f>
        <v>0</v>
      </c>
    </row>
    <row r="174" spans="1:9" ht="15.75" customHeight="1">
      <c r="B174" s="161"/>
      <c r="C174" s="162"/>
      <c r="D174" s="163"/>
      <c r="E174" s="163"/>
      <c r="F174" s="164"/>
      <c r="G174" s="164"/>
      <c r="H174" s="165"/>
      <c r="I174" s="160">
        <f t="shared" si="8"/>
        <v>0</v>
      </c>
    </row>
    <row r="175" spans="1:9" ht="15.75" customHeight="1">
      <c r="B175" s="161"/>
      <c r="C175" s="162"/>
      <c r="D175" s="163"/>
      <c r="E175" s="163"/>
      <c r="F175" s="164"/>
      <c r="G175" s="164"/>
      <c r="H175" s="165"/>
      <c r="I175" s="160">
        <f t="shared" si="8"/>
        <v>0</v>
      </c>
    </row>
    <row r="176" spans="1:9" ht="15.75" customHeight="1">
      <c r="B176" s="161"/>
      <c r="C176" s="162"/>
      <c r="D176" s="163"/>
      <c r="E176" s="163"/>
      <c r="F176" s="164"/>
      <c r="G176" s="164"/>
      <c r="H176" s="165"/>
      <c r="I176" s="160">
        <f t="shared" si="8"/>
        <v>0</v>
      </c>
    </row>
    <row r="177" spans="1:9" ht="15.75" customHeight="1">
      <c r="B177" s="161"/>
      <c r="C177" s="162"/>
      <c r="D177" s="163"/>
      <c r="E177" s="163"/>
      <c r="F177" s="164"/>
      <c r="G177" s="164"/>
      <c r="H177" s="165"/>
      <c r="I177" s="160">
        <f t="shared" si="8"/>
        <v>0</v>
      </c>
    </row>
    <row r="178" spans="1:9" ht="15.75" customHeight="1">
      <c r="B178" s="161"/>
      <c r="C178" s="162"/>
      <c r="D178" s="163"/>
      <c r="E178" s="163"/>
      <c r="F178" s="164"/>
      <c r="G178" s="164"/>
      <c r="H178" s="165"/>
      <c r="I178" s="160">
        <f t="shared" si="8"/>
        <v>0</v>
      </c>
    </row>
    <row r="179" spans="1:9" ht="15.75" customHeight="1" thickBot="1">
      <c r="B179" s="75"/>
      <c r="C179" s="79"/>
      <c r="D179" s="80"/>
      <c r="E179" s="80"/>
      <c r="F179" s="117"/>
      <c r="G179" s="117"/>
      <c r="H179" s="109"/>
      <c r="I179" s="131">
        <f t="shared" si="8"/>
        <v>0</v>
      </c>
    </row>
    <row r="180" spans="1:9" ht="16.5" thickTop="1">
      <c r="B180" s="58" t="s">
        <v>92</v>
      </c>
      <c r="C180" s="58"/>
      <c r="D180" s="58"/>
      <c r="E180" s="58"/>
      <c r="F180" s="58"/>
      <c r="G180" s="58"/>
      <c r="H180" s="176"/>
      <c r="I180" s="137">
        <f>SUM(I172:I179)</f>
        <v>0</v>
      </c>
    </row>
    <row r="181" spans="1:9">
      <c r="B181" s="1"/>
      <c r="C181" s="1"/>
      <c r="D181" s="1"/>
      <c r="E181" s="1"/>
      <c r="F181" s="14"/>
      <c r="G181" s="14"/>
      <c r="H181" s="8"/>
    </row>
    <row r="182" spans="1:9">
      <c r="B182" s="3"/>
      <c r="C182" s="1"/>
      <c r="D182" s="1"/>
      <c r="E182" s="1"/>
      <c r="F182" s="9"/>
      <c r="G182" s="10"/>
      <c r="H182"/>
    </row>
    <row r="183" spans="1:9" ht="21">
      <c r="A183" s="119" t="str">
        <f>IF($A$16=0,"",IF(COUNTIFS($A$17:$A$26,B183)=1,1,"nvt"))</f>
        <v/>
      </c>
      <c r="B183" s="129" t="str">
        <f>B25</f>
        <v>Overige kosten</v>
      </c>
      <c r="C183" s="37"/>
      <c r="D183"/>
      <c r="E183"/>
      <c r="F183"/>
      <c r="G183"/>
      <c r="H183"/>
    </row>
    <row r="184" spans="1:9" ht="14.25" customHeight="1">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c r="B185" s="3"/>
      <c r="C185" s="4"/>
      <c r="D185"/>
      <c r="E185"/>
      <c r="F185"/>
      <c r="G185"/>
      <c r="H185"/>
    </row>
    <row r="186" spans="1:9" ht="16.5" thickBot="1">
      <c r="B186" s="158" t="s">
        <v>58</v>
      </c>
      <c r="C186" s="110" t="s">
        <v>101</v>
      </c>
      <c r="D186" s="110" t="s">
        <v>110</v>
      </c>
      <c r="E186" s="110" t="s">
        <v>111</v>
      </c>
      <c r="F186" s="157" t="s">
        <v>81</v>
      </c>
      <c r="G186" s="110" t="s">
        <v>3</v>
      </c>
      <c r="H186" s="198"/>
      <c r="I186" s="198"/>
    </row>
    <row r="187" spans="1:9" ht="15.75" customHeight="1" thickTop="1">
      <c r="B187" s="203"/>
      <c r="C187" s="186"/>
      <c r="D187" s="186"/>
      <c r="E187" s="189"/>
      <c r="F187" s="159">
        <f>IF($A$183=1,$E187*$D187,0)</f>
        <v>0</v>
      </c>
      <c r="G187" s="186"/>
      <c r="H187" s="191"/>
      <c r="I187" s="191"/>
    </row>
    <row r="188" spans="1:9" ht="15.75" customHeight="1">
      <c r="B188" s="173"/>
      <c r="C188" s="86"/>
      <c r="D188" s="186"/>
      <c r="E188" s="189"/>
      <c r="F188" s="160">
        <f t="shared" ref="F188:F202" si="9">IF($A$183=1,$E188*$D188,0)</f>
        <v>0</v>
      </c>
      <c r="G188" s="186"/>
      <c r="H188" s="168"/>
      <c r="I188" s="168"/>
    </row>
    <row r="189" spans="1:9" ht="15.75" customHeight="1">
      <c r="B189" s="173"/>
      <c r="C189" s="86"/>
      <c r="D189" s="186"/>
      <c r="E189" s="189"/>
      <c r="F189" s="160">
        <f t="shared" si="9"/>
        <v>0</v>
      </c>
      <c r="G189" s="186"/>
      <c r="H189" s="168"/>
      <c r="I189" s="168"/>
    </row>
    <row r="190" spans="1:9" ht="15.75" customHeight="1">
      <c r="B190" s="173"/>
      <c r="C190" s="86"/>
      <c r="D190" s="186"/>
      <c r="E190" s="189"/>
      <c r="F190" s="160">
        <f t="shared" si="9"/>
        <v>0</v>
      </c>
      <c r="G190" s="186"/>
      <c r="H190" s="168"/>
      <c r="I190" s="168"/>
    </row>
    <row r="191" spans="1:9" ht="15.75" customHeight="1">
      <c r="B191" s="173"/>
      <c r="C191" s="86"/>
      <c r="D191" s="186"/>
      <c r="E191" s="189"/>
      <c r="F191" s="160">
        <f t="shared" si="9"/>
        <v>0</v>
      </c>
      <c r="G191" s="186"/>
      <c r="H191" s="168"/>
      <c r="I191" s="168"/>
    </row>
    <row r="192" spans="1:9" ht="15.75" customHeight="1">
      <c r="B192" s="173"/>
      <c r="C192" s="86"/>
      <c r="D192" s="186"/>
      <c r="E192" s="189"/>
      <c r="F192" s="160">
        <f t="shared" si="9"/>
        <v>0</v>
      </c>
      <c r="G192" s="186"/>
      <c r="H192" s="168"/>
      <c r="I192" s="168"/>
    </row>
    <row r="193" spans="1:9" ht="15.75" customHeight="1">
      <c r="B193" s="173"/>
      <c r="C193" s="86"/>
      <c r="D193" s="86"/>
      <c r="E193" s="164"/>
      <c r="F193" s="160">
        <f t="shared" si="9"/>
        <v>0</v>
      </c>
      <c r="G193" s="86"/>
      <c r="H193" s="168"/>
      <c r="I193" s="168"/>
    </row>
    <row r="194" spans="1:9" ht="15.75" customHeight="1">
      <c r="B194" s="173"/>
      <c r="C194" s="86"/>
      <c r="D194" s="86"/>
      <c r="E194" s="164"/>
      <c r="F194" s="160">
        <f t="shared" si="9"/>
        <v>0</v>
      </c>
      <c r="G194" s="86"/>
      <c r="H194" s="168"/>
      <c r="I194" s="168"/>
    </row>
    <row r="195" spans="1:9" ht="15.75" customHeight="1">
      <c r="B195" s="173"/>
      <c r="C195" s="86"/>
      <c r="D195" s="86"/>
      <c r="E195" s="164"/>
      <c r="F195" s="160">
        <f t="shared" si="9"/>
        <v>0</v>
      </c>
      <c r="G195" s="86"/>
      <c r="H195" s="168"/>
      <c r="I195" s="168"/>
    </row>
    <row r="196" spans="1:9" ht="15.75" customHeight="1">
      <c r="B196" s="173"/>
      <c r="C196" s="86"/>
      <c r="D196" s="86"/>
      <c r="E196" s="164"/>
      <c r="F196" s="160">
        <f t="shared" si="9"/>
        <v>0</v>
      </c>
      <c r="G196" s="86"/>
      <c r="H196" s="168"/>
      <c r="I196" s="168"/>
    </row>
    <row r="197" spans="1:9" ht="15.75" customHeight="1">
      <c r="B197" s="173"/>
      <c r="C197" s="86"/>
      <c r="D197" s="86"/>
      <c r="E197" s="164"/>
      <c r="F197" s="160">
        <f t="shared" si="9"/>
        <v>0</v>
      </c>
      <c r="G197" s="86"/>
      <c r="H197" s="168"/>
      <c r="I197" s="168"/>
    </row>
    <row r="198" spans="1:9" ht="15.75" customHeight="1">
      <c r="B198" s="173"/>
      <c r="C198" s="86"/>
      <c r="D198" s="86"/>
      <c r="E198" s="164"/>
      <c r="F198" s="160">
        <f t="shared" si="9"/>
        <v>0</v>
      </c>
      <c r="G198" s="86"/>
      <c r="H198" s="168"/>
      <c r="I198" s="168"/>
    </row>
    <row r="199" spans="1:9" ht="15.75" customHeight="1">
      <c r="B199" s="173"/>
      <c r="C199" s="86"/>
      <c r="D199" s="86"/>
      <c r="E199" s="164"/>
      <c r="F199" s="160">
        <f t="shared" si="9"/>
        <v>0</v>
      </c>
      <c r="G199" s="86"/>
      <c r="H199" s="168"/>
      <c r="I199" s="168"/>
    </row>
    <row r="200" spans="1:9" ht="15.75" customHeight="1">
      <c r="B200" s="173"/>
      <c r="C200" s="86"/>
      <c r="D200" s="86"/>
      <c r="E200" s="164"/>
      <c r="F200" s="160">
        <f t="shared" si="9"/>
        <v>0</v>
      </c>
      <c r="G200" s="86"/>
      <c r="H200" s="168"/>
      <c r="I200" s="168"/>
    </row>
    <row r="201" spans="1:9" ht="15.75" customHeight="1">
      <c r="B201" s="173"/>
      <c r="C201" s="86"/>
      <c r="D201" s="86"/>
      <c r="E201" s="164"/>
      <c r="F201" s="160">
        <f t="shared" si="9"/>
        <v>0</v>
      </c>
      <c r="G201" s="86"/>
      <c r="H201" s="168"/>
      <c r="I201" s="168"/>
    </row>
    <row r="202" spans="1:9" ht="15.75" customHeight="1" thickBot="1">
      <c r="B202" s="73"/>
      <c r="C202" s="74"/>
      <c r="D202" s="74"/>
      <c r="E202" s="117"/>
      <c r="F202" s="131">
        <f t="shared" si="9"/>
        <v>0</v>
      </c>
      <c r="G202" s="74"/>
      <c r="H202" s="168"/>
      <c r="I202" s="168"/>
    </row>
    <row r="203" spans="1:9" ht="16.5" thickTop="1">
      <c r="B203" s="174" t="s">
        <v>92</v>
      </c>
      <c r="C203" s="174"/>
      <c r="D203" s="174"/>
      <c r="E203" s="175"/>
      <c r="F203" s="137">
        <f>SUM(F187:F202)</f>
        <v>0</v>
      </c>
      <c r="G203" s="174"/>
      <c r="H203" s="174"/>
      <c r="I203" s="174"/>
    </row>
    <row r="204" spans="1:9">
      <c r="B204" s="1"/>
      <c r="C204" s="1"/>
      <c r="D204" s="1"/>
      <c r="E204" s="1"/>
      <c r="F204" s="7"/>
      <c r="G204" s="8"/>
      <c r="H204"/>
    </row>
    <row r="205" spans="1:9">
      <c r="B205" s="1"/>
      <c r="C205" s="1"/>
      <c r="D205" s="1"/>
      <c r="E205" s="1"/>
      <c r="F205" s="7"/>
      <c r="G205" s="8"/>
      <c r="H205"/>
    </row>
    <row r="206" spans="1:9" ht="21">
      <c r="A206" s="119" t="str">
        <f>IF($A$16=0,"",IF(COUNTIFS($A$17:$A$26,B206)=1,1,"nvt"))</f>
        <v/>
      </c>
      <c r="B206" s="129" t="str">
        <f>B26</f>
        <v>Forfait 40% voor overige kosten</v>
      </c>
      <c r="C206" s="37"/>
      <c r="D206" s="37"/>
      <c r="E206" s="1"/>
      <c r="F206" s="7"/>
      <c r="G206" s="8"/>
      <c r="H206"/>
    </row>
    <row r="207" spans="1:9" ht="14.25" customHeight="1">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c r="B208" s="1"/>
      <c r="C208" s="1"/>
      <c r="D208" s="1"/>
      <c r="E208" s="1"/>
      <c r="F208" s="7"/>
      <c r="G208" s="8"/>
      <c r="H208"/>
    </row>
    <row r="209" spans="2:9" ht="16.5" thickBot="1">
      <c r="B209" s="158" t="s">
        <v>58</v>
      </c>
      <c r="C209" s="157" t="s">
        <v>81</v>
      </c>
      <c r="D209"/>
      <c r="E209"/>
      <c r="F209"/>
      <c r="G209"/>
      <c r="H209"/>
    </row>
    <row r="210" spans="2:9" ht="15.75" customHeight="1" thickTop="1">
      <c r="B210" s="226" t="str">
        <f>Hulpblad!V2</f>
        <v xml:space="preserve"> </v>
      </c>
      <c r="C210" s="159">
        <f>IF(AND($A$206=1,B210&lt;&gt;"",B210&lt;&gt;" "),(SUMIFS($G$59:$G$73,$B$59:$B$73,$B210)+SUMIFS($E$115:$E$124,$B$115:$B$124,$B210))*0.4,0)</f>
        <v>0</v>
      </c>
      <c r="D210"/>
      <c r="E210"/>
      <c r="F210"/>
      <c r="G210"/>
      <c r="H210"/>
    </row>
    <row r="211" spans="2:9" ht="15.75" customHeight="1">
      <c r="B211" s="227" t="str">
        <f>Hulpblad!V3</f>
        <v xml:space="preserve"> </v>
      </c>
      <c r="C211" s="160">
        <f t="shared" ref="C211:C219" si="10">IF(AND($A$206=1,B211&lt;&gt;"",B211&lt;&gt;" "),(SUMIFS($G$59:$G$73,$B$59:$B$73,$B211)+SUMIFS($E$115:$E$124,$B$115:$B$124,$B211))*0.4,0)</f>
        <v>0</v>
      </c>
      <c r="D211"/>
      <c r="E211"/>
      <c r="F211"/>
      <c r="G211"/>
      <c r="H211"/>
    </row>
    <row r="212" spans="2:9" ht="15.75" customHeight="1">
      <c r="B212" s="227" t="str">
        <f>Hulpblad!V4</f>
        <v xml:space="preserve"> </v>
      </c>
      <c r="C212" s="160">
        <f t="shared" si="10"/>
        <v>0</v>
      </c>
      <c r="D212"/>
      <c r="E212"/>
      <c r="F212"/>
      <c r="G212"/>
      <c r="H212"/>
    </row>
    <row r="213" spans="2:9" ht="15.75" customHeight="1">
      <c r="B213" s="227" t="str">
        <f>Hulpblad!V5</f>
        <v xml:space="preserve"> </v>
      </c>
      <c r="C213" s="160">
        <f t="shared" si="10"/>
        <v>0</v>
      </c>
      <c r="D213"/>
      <c r="E213"/>
      <c r="F213"/>
      <c r="G213"/>
      <c r="H213"/>
    </row>
    <row r="214" spans="2:9" ht="15.75" customHeight="1">
      <c r="B214" s="227" t="str">
        <f>Hulpblad!V6</f>
        <v xml:space="preserve"> </v>
      </c>
      <c r="C214" s="160">
        <f t="shared" si="10"/>
        <v>0</v>
      </c>
      <c r="D214"/>
      <c r="E214"/>
      <c r="F214"/>
      <c r="G214"/>
      <c r="H214"/>
    </row>
    <row r="215" spans="2:9" ht="15.75" customHeight="1">
      <c r="B215" s="227" t="str">
        <f>Hulpblad!V7</f>
        <v xml:space="preserve"> </v>
      </c>
      <c r="C215" s="160">
        <f t="shared" si="10"/>
        <v>0</v>
      </c>
      <c r="D215"/>
      <c r="E215"/>
      <c r="F215"/>
      <c r="G215"/>
      <c r="H215"/>
    </row>
    <row r="216" spans="2:9" ht="15.75" customHeight="1">
      <c r="B216" s="227" t="str">
        <f>Hulpblad!V8</f>
        <v xml:space="preserve"> </v>
      </c>
      <c r="C216" s="160">
        <f t="shared" si="10"/>
        <v>0</v>
      </c>
      <c r="D216"/>
      <c r="E216"/>
      <c r="F216"/>
      <c r="G216"/>
      <c r="H216"/>
    </row>
    <row r="217" spans="2:9" ht="15.75" customHeight="1">
      <c r="B217" s="227" t="str">
        <f>Hulpblad!V9</f>
        <v xml:space="preserve"> </v>
      </c>
      <c r="C217" s="160">
        <f t="shared" si="10"/>
        <v>0</v>
      </c>
      <c r="D217"/>
      <c r="E217"/>
      <c r="F217"/>
      <c r="G217"/>
      <c r="H217"/>
    </row>
    <row r="218" spans="2:9" ht="15.75" customHeight="1">
      <c r="B218" s="227" t="str">
        <f>Hulpblad!V10</f>
        <v xml:space="preserve"> </v>
      </c>
      <c r="C218" s="160">
        <f t="shared" si="10"/>
        <v>0</v>
      </c>
      <c r="D218"/>
      <c r="E218"/>
      <c r="F218"/>
      <c r="G218"/>
      <c r="H218"/>
    </row>
    <row r="219" spans="2:9" ht="15.75" customHeight="1" thickBot="1">
      <c r="B219" s="227" t="str">
        <f>Hulpblad!V11</f>
        <v xml:space="preserve"> </v>
      </c>
      <c r="C219" s="160">
        <f t="shared" si="10"/>
        <v>0</v>
      </c>
      <c r="D219"/>
      <c r="E219"/>
      <c r="F219"/>
      <c r="G219"/>
      <c r="H219"/>
    </row>
    <row r="220" spans="2:9" ht="16.5" thickTop="1">
      <c r="B220" s="228" t="s">
        <v>92</v>
      </c>
      <c r="C220" s="137">
        <f>SUM(C210:C219)</f>
        <v>0</v>
      </c>
      <c r="D220"/>
      <c r="E220"/>
      <c r="F220"/>
      <c r="G220"/>
      <c r="H220"/>
    </row>
    <row r="221" spans="2:9">
      <c r="B221" s="3"/>
      <c r="C221" s="1"/>
      <c r="D221" s="1"/>
      <c r="E221" s="1"/>
      <c r="F221" s="9"/>
      <c r="G221" s="10"/>
      <c r="H221"/>
    </row>
    <row r="222" spans="2:9" ht="16.5" thickBot="1">
      <c r="B222" s="33"/>
      <c r="C222" s="34"/>
      <c r="D222" s="34"/>
      <c r="E222" s="34"/>
      <c r="F222" s="35"/>
      <c r="G222" s="36"/>
      <c r="H222" s="36"/>
      <c r="I222" s="36"/>
    </row>
    <row r="223" spans="2:9" ht="7.5" customHeight="1" thickTop="1">
      <c r="B223" s="3"/>
      <c r="C223" s="1"/>
      <c r="D223" s="1"/>
      <c r="E223" s="1"/>
      <c r="F223" s="9"/>
      <c r="G223" s="10"/>
      <c r="H223"/>
    </row>
    <row r="224" spans="2:9" ht="23.25">
      <c r="B224" s="251" t="s">
        <v>112</v>
      </c>
      <c r="C224" s="251"/>
      <c r="D224" s="251"/>
      <c r="E224" s="251"/>
      <c r="F224" s="251"/>
      <c r="G224" s="251"/>
      <c r="H224" s="251"/>
    </row>
    <row r="225" spans="2:9">
      <c r="B225" s="3"/>
      <c r="C225" s="1"/>
      <c r="D225" s="1"/>
      <c r="E225" s="1"/>
      <c r="F225" s="9"/>
      <c r="G225" s="10"/>
      <c r="H225"/>
    </row>
    <row r="226" spans="2:9" ht="21">
      <c r="B226" s="37" t="s">
        <v>113</v>
      </c>
      <c r="C226" s="10"/>
      <c r="D226" s="10"/>
      <c r="E226" s="10"/>
      <c r="F226" s="9"/>
      <c r="G226" s="10"/>
      <c r="H226"/>
    </row>
    <row r="227" spans="2:9" ht="158.25" customHeight="1">
      <c r="B227" s="250" t="s">
        <v>120</v>
      </c>
      <c r="C227" s="250"/>
      <c r="D227" s="250"/>
      <c r="E227" s="250"/>
      <c r="F227" s="250"/>
      <c r="G227" s="250"/>
      <c r="H227" s="250"/>
      <c r="I227" s="250"/>
    </row>
    <row r="228" spans="2:9">
      <c r="B228" s="3"/>
      <c r="C228" s="10"/>
      <c r="D228" s="10"/>
      <c r="E228" s="10"/>
      <c r="F228" s="9"/>
      <c r="G228" s="10"/>
      <c r="H228"/>
    </row>
    <row r="229" spans="2:9" ht="15.6" customHeight="1" thickBot="1">
      <c r="B229" s="38" t="s">
        <v>74</v>
      </c>
      <c r="C229" s="39" t="s">
        <v>102</v>
      </c>
      <c r="D229" s="39" t="s">
        <v>60</v>
      </c>
      <c r="E229" s="115" t="s">
        <v>115</v>
      </c>
      <c r="F229" s="114"/>
      <c r="G229" s="114"/>
      <c r="H229" s="114"/>
      <c r="I229" s="114"/>
    </row>
    <row r="230" spans="2:9" ht="15.75" customHeight="1" thickTop="1">
      <c r="B230" s="44" t="s">
        <v>75</v>
      </c>
      <c r="C230" s="81"/>
      <c r="D230" s="132">
        <f>IFERROR(C230/$C$238,0)</f>
        <v>0</v>
      </c>
      <c r="E230" s="83"/>
      <c r="F230" s="84"/>
      <c r="G230" s="84"/>
      <c r="H230" s="84"/>
      <c r="I230" s="85"/>
    </row>
    <row r="231" spans="2:9" ht="31.5" customHeight="1">
      <c r="B231" s="206" t="s">
        <v>76</v>
      </c>
      <c r="C231" s="81"/>
      <c r="D231" s="132">
        <f>IFERROR(C231/$C$238,0)</f>
        <v>0</v>
      </c>
      <c r="E231" s="186"/>
      <c r="F231" s="188"/>
      <c r="G231" s="188"/>
      <c r="H231" s="188"/>
      <c r="I231" s="205"/>
    </row>
    <row r="232" spans="2:9" ht="15.75" customHeight="1">
      <c r="B232" s="44" t="s">
        <v>77</v>
      </c>
      <c r="C232" s="81"/>
      <c r="D232" s="132">
        <f t="shared" ref="D232:D236" si="11">IFERROR(C232/$C$238,0)</f>
        <v>0</v>
      </c>
      <c r="E232" s="86"/>
      <c r="F232" s="87"/>
      <c r="G232" s="87"/>
      <c r="H232" s="87"/>
      <c r="I232" s="88"/>
    </row>
    <row r="233" spans="2:9" ht="15.75" customHeight="1">
      <c r="B233" s="44" t="s">
        <v>78</v>
      </c>
      <c r="C233" s="81"/>
      <c r="D233" s="132">
        <f t="shared" si="11"/>
        <v>0</v>
      </c>
      <c r="E233" s="86"/>
      <c r="F233" s="87"/>
      <c r="G233" s="87"/>
      <c r="H233" s="87"/>
      <c r="I233" s="88"/>
    </row>
    <row r="234" spans="2:9" ht="15.75" customHeight="1">
      <c r="B234" s="44" t="s">
        <v>79</v>
      </c>
      <c r="C234" s="81"/>
      <c r="D234" s="132">
        <f t="shared" si="11"/>
        <v>0</v>
      </c>
      <c r="E234" s="86"/>
      <c r="F234" s="87"/>
      <c r="G234" s="87"/>
      <c r="H234" s="87"/>
      <c r="I234" s="88"/>
    </row>
    <row r="235" spans="2:9" ht="15.75" customHeight="1" thickBot="1">
      <c r="B235" s="45" t="s">
        <v>80</v>
      </c>
      <c r="C235" s="82"/>
      <c r="D235" s="133">
        <f t="shared" si="11"/>
        <v>0</v>
      </c>
      <c r="E235" s="89"/>
      <c r="F235" s="90"/>
      <c r="G235" s="90"/>
      <c r="H235" s="90"/>
      <c r="I235" s="91"/>
    </row>
    <row r="236" spans="2:9" ht="17.25" thickTop="1" thickBot="1">
      <c r="B236" s="59" t="s">
        <v>59</v>
      </c>
      <c r="C236" s="134">
        <f>SUM(C230:C235)</f>
        <v>0</v>
      </c>
      <c r="D236" s="135">
        <f t="shared" si="11"/>
        <v>0</v>
      </c>
      <c r="E236" s="60"/>
      <c r="F236" s="60"/>
      <c r="G236" s="60"/>
      <c r="H236" s="59"/>
      <c r="I236" s="61"/>
    </row>
    <row r="237" spans="2:9" ht="13.5" customHeight="1" thickTop="1">
      <c r="B237" s="10"/>
      <c r="C237" s="10"/>
      <c r="D237" s="10"/>
      <c r="E237" s="10"/>
      <c r="F237" s="9"/>
      <c r="G237" s="10"/>
      <c r="H237"/>
    </row>
    <row r="238" spans="2:9" ht="16.5" thickBot="1">
      <c r="B238" s="38" t="s">
        <v>81</v>
      </c>
      <c r="C238" s="136">
        <f>D27</f>
        <v>0</v>
      </c>
      <c r="D238" s="10"/>
      <c r="E238" s="10"/>
      <c r="F238" s="9"/>
      <c r="G238" s="10"/>
      <c r="H238"/>
    </row>
    <row r="239" spans="2:9" ht="16.5" thickTop="1">
      <c r="B239" s="3"/>
      <c r="C239" s="1"/>
      <c r="D239" s="1"/>
      <c r="E239" s="1"/>
      <c r="F239" s="9"/>
      <c r="G239" s="10"/>
      <c r="H239"/>
    </row>
    <row r="240" spans="2:9" ht="16.5" thickBot="1">
      <c r="B240" s="38" t="s">
        <v>116</v>
      </c>
      <c r="C240" s="136" t="str">
        <f>IF(ROUND(C236,2)-ROUND(C238,2)=0,"JA",C236-C238)</f>
        <v>JA</v>
      </c>
      <c r="D240" s="1"/>
      <c r="E240" s="1"/>
      <c r="F240" s="9"/>
      <c r="G240" s="10"/>
      <c r="H240"/>
    </row>
    <row r="241" spans="2:8" thickTop="1">
      <c r="B241" s="10"/>
      <c r="C241" s="10"/>
      <c r="D241" s="10"/>
      <c r="E241" s="10"/>
      <c r="F241" s="10"/>
      <c r="G241" s="10"/>
      <c r="H241" s="10"/>
    </row>
    <row r="242" spans="2:8" ht="15">
      <c r="B242" s="10"/>
      <c r="C242" s="10"/>
      <c r="D242" s="10"/>
      <c r="E242" s="10"/>
      <c r="F242" s="10"/>
      <c r="G242" s="10"/>
      <c r="H242" s="10"/>
    </row>
    <row r="243" spans="2:8" ht="15">
      <c r="B243" s="10"/>
      <c r="C243" s="10"/>
      <c r="D243" s="10"/>
      <c r="E243" s="10"/>
      <c r="F243" s="10"/>
      <c r="G243" s="10"/>
      <c r="H243" s="10"/>
    </row>
    <row r="244" spans="2:8" ht="15">
      <c r="B244" s="10"/>
      <c r="C244" s="10"/>
      <c r="D244" s="10"/>
      <c r="E244" s="10"/>
      <c r="F244" s="10"/>
      <c r="G244" s="10"/>
      <c r="H244" s="10"/>
    </row>
    <row r="245" spans="2:8" ht="15">
      <c r="B245" s="10"/>
      <c r="C245" s="10"/>
      <c r="D245" s="10"/>
      <c r="E245" s="10"/>
      <c r="F245" s="10"/>
      <c r="G245" s="10"/>
      <c r="H245" s="10"/>
    </row>
    <row r="246" spans="2:8" ht="15">
      <c r="B246" s="10"/>
      <c r="C246" s="10"/>
      <c r="D246" s="10"/>
      <c r="E246" s="10"/>
      <c r="F246" s="10"/>
      <c r="G246" s="10"/>
      <c r="H246" s="10"/>
    </row>
    <row r="247" spans="2:8" ht="15">
      <c r="B247" s="10"/>
      <c r="C247" s="10"/>
      <c r="D247" s="10"/>
      <c r="E247" s="10"/>
      <c r="F247" s="10"/>
      <c r="G247" s="10"/>
      <c r="H247" s="10"/>
    </row>
    <row r="248" spans="2:8" ht="15">
      <c r="B248" s="10"/>
      <c r="C248" s="10"/>
      <c r="D248" s="10"/>
      <c r="E248" s="10"/>
      <c r="F248" s="10"/>
      <c r="G248" s="10"/>
      <c r="H248" s="10"/>
    </row>
    <row r="249" spans="2:8" ht="15">
      <c r="B249" s="10"/>
      <c r="C249" s="10"/>
      <c r="D249" s="10"/>
      <c r="E249" s="10"/>
      <c r="F249" s="10"/>
      <c r="G249" s="10"/>
      <c r="H249" s="10"/>
    </row>
    <row r="250" spans="2:8" ht="15">
      <c r="B250" s="10"/>
      <c r="C250" s="10"/>
      <c r="D250" s="10"/>
      <c r="E250" s="10"/>
      <c r="F250" s="10"/>
      <c r="G250" s="10"/>
      <c r="H250" s="10"/>
    </row>
    <row r="251" spans="2:8" ht="15">
      <c r="B251" s="10"/>
      <c r="C251" s="10"/>
      <c r="D251" s="10"/>
      <c r="E251" s="10"/>
      <c r="F251" s="10"/>
      <c r="G251" s="10"/>
      <c r="H251" s="10"/>
    </row>
    <row r="252" spans="2:8" ht="15">
      <c r="B252" s="10"/>
      <c r="C252" s="10"/>
      <c r="D252" s="10"/>
      <c r="E252" s="10"/>
      <c r="F252" s="10"/>
      <c r="G252" s="10"/>
      <c r="H252" s="10"/>
    </row>
    <row r="253" spans="2:8" ht="15">
      <c r="B253" s="10"/>
      <c r="C253" s="10"/>
      <c r="D253" s="10"/>
      <c r="E253" s="10"/>
      <c r="F253" s="10"/>
      <c r="G253" s="10"/>
      <c r="H253" s="10"/>
    </row>
    <row r="254" spans="2:8" ht="15">
      <c r="B254" s="10"/>
      <c r="C254" s="10"/>
      <c r="D254" s="10"/>
      <c r="E254" s="10"/>
      <c r="F254" s="10"/>
      <c r="G254" s="10"/>
      <c r="H254" s="10"/>
    </row>
    <row r="255" spans="2:8" ht="15">
      <c r="B255" s="10"/>
      <c r="C255" s="10"/>
      <c r="D255" s="10"/>
      <c r="E255" s="10"/>
      <c r="F255" s="10"/>
      <c r="G255" s="10"/>
      <c r="H255" s="10"/>
    </row>
    <row r="256" spans="2:8" ht="15">
      <c r="B256" s="10"/>
      <c r="C256" s="10"/>
      <c r="D256" s="10"/>
      <c r="E256" s="10"/>
      <c r="F256" s="10"/>
      <c r="G256" s="10"/>
      <c r="H256" s="10"/>
    </row>
    <row r="257" spans="2:8" ht="15">
      <c r="B257" s="10"/>
      <c r="C257" s="10"/>
      <c r="D257" s="10"/>
      <c r="E257" s="10"/>
      <c r="F257" s="10"/>
      <c r="G257" s="10"/>
      <c r="H257" s="10"/>
    </row>
    <row r="258" spans="2:8" ht="15">
      <c r="B258" s="10"/>
      <c r="C258" s="10"/>
      <c r="D258" s="10"/>
      <c r="E258" s="10"/>
      <c r="F258" s="10"/>
      <c r="G258" s="10"/>
      <c r="H258" s="10"/>
    </row>
    <row r="259" spans="2:8" ht="15">
      <c r="B259" s="10"/>
      <c r="C259" s="10"/>
      <c r="D259" s="10"/>
      <c r="E259" s="10"/>
      <c r="F259" s="10"/>
      <c r="G259" s="10"/>
      <c r="H259" s="10"/>
    </row>
    <row r="260" spans="2:8" ht="15">
      <c r="B260" s="10"/>
      <c r="C260" s="10"/>
      <c r="D260" s="10"/>
      <c r="E260" s="10"/>
      <c r="F260" s="10"/>
      <c r="G260" s="10"/>
      <c r="H260" s="10"/>
    </row>
    <row r="261" spans="2:8" ht="15">
      <c r="B261" s="10"/>
      <c r="C261" s="10"/>
      <c r="D261" s="10"/>
      <c r="E261" s="10"/>
      <c r="F261" s="10"/>
      <c r="G261" s="10"/>
      <c r="H261" s="10"/>
    </row>
    <row r="262" spans="2:8" ht="15">
      <c r="B262" s="10"/>
      <c r="C262" s="10"/>
      <c r="D262" s="10"/>
      <c r="E262" s="10"/>
      <c r="F262" s="10"/>
      <c r="G262" s="10"/>
      <c r="H262" s="10"/>
    </row>
    <row r="263" spans="2:8" ht="15">
      <c r="B263" s="10"/>
      <c r="C263" s="10"/>
      <c r="D263" s="10"/>
      <c r="E263" s="10"/>
      <c r="F263" s="10"/>
      <c r="G263" s="10"/>
      <c r="H263" s="10"/>
    </row>
    <row r="264" spans="2:8" ht="15">
      <c r="B264" s="10"/>
      <c r="C264" s="10"/>
      <c r="D264" s="10"/>
      <c r="E264" s="10"/>
      <c r="F264" s="10"/>
      <c r="G264" s="10"/>
      <c r="H264" s="10"/>
    </row>
    <row r="265" spans="2:8" ht="15">
      <c r="B265" s="10"/>
      <c r="C265" s="10"/>
      <c r="D265" s="10"/>
      <c r="E265" s="10"/>
      <c r="F265" s="10"/>
      <c r="G265" s="10"/>
      <c r="H265" s="10"/>
    </row>
    <row r="266" spans="2:8" ht="15">
      <c r="B266" s="10"/>
      <c r="C266" s="10"/>
      <c r="D266" s="10"/>
      <c r="E266" s="10"/>
      <c r="F266" s="10"/>
      <c r="G266" s="10"/>
      <c r="H266" s="10"/>
    </row>
    <row r="267" spans="2:8" ht="15">
      <c r="B267" s="10"/>
      <c r="C267" s="10"/>
      <c r="D267" s="10"/>
      <c r="E267" s="10"/>
      <c r="F267" s="10"/>
      <c r="G267" s="10"/>
      <c r="H267" s="10"/>
    </row>
    <row r="268" spans="2:8" ht="15">
      <c r="B268" s="10"/>
      <c r="C268" s="10"/>
      <c r="D268" s="10"/>
      <c r="E268" s="10"/>
      <c r="F268" s="10"/>
      <c r="G268" s="10"/>
      <c r="H268" s="10"/>
    </row>
    <row r="269" spans="2:8" ht="15">
      <c r="B269" s="10"/>
      <c r="C269" s="10"/>
      <c r="D269" s="10"/>
      <c r="E269" s="10"/>
      <c r="F269" s="10"/>
      <c r="G269" s="10"/>
      <c r="H269" s="10"/>
    </row>
    <row r="270" spans="2:8" ht="15">
      <c r="B270" s="10"/>
      <c r="C270" s="10"/>
      <c r="D270" s="10"/>
      <c r="E270" s="10"/>
      <c r="F270" s="10"/>
      <c r="G270" s="10"/>
      <c r="H270" s="10"/>
    </row>
    <row r="271" spans="2:8" ht="15">
      <c r="B271" s="10"/>
      <c r="C271" s="10"/>
      <c r="D271" s="10"/>
      <c r="E271" s="10"/>
      <c r="F271" s="10"/>
      <c r="G271" s="10"/>
      <c r="H271" s="10"/>
    </row>
    <row r="272" spans="2:8" ht="15">
      <c r="B272" s="10"/>
      <c r="C272" s="10"/>
      <c r="D272" s="10"/>
      <c r="E272" s="10"/>
      <c r="F272" s="10"/>
      <c r="G272" s="10"/>
      <c r="H272" s="10"/>
    </row>
    <row r="273" spans="2:8" ht="15">
      <c r="B273" s="10"/>
      <c r="C273" s="10"/>
      <c r="D273" s="10"/>
      <c r="E273" s="10"/>
      <c r="F273" s="10"/>
      <c r="G273" s="10"/>
      <c r="H273" s="10"/>
    </row>
    <row r="274" spans="2:8" ht="15">
      <c r="B274" s="10"/>
      <c r="C274" s="10"/>
      <c r="D274" s="10"/>
      <c r="E274" s="10"/>
      <c r="F274" s="10"/>
      <c r="G274" s="10"/>
      <c r="H274" s="10"/>
    </row>
    <row r="275" spans="2:8" ht="15">
      <c r="B275" s="10"/>
      <c r="C275" s="10"/>
      <c r="D275" s="10"/>
      <c r="E275" s="10"/>
      <c r="F275" s="10"/>
      <c r="G275" s="10"/>
      <c r="H275" s="10"/>
    </row>
    <row r="276" spans="2:8" ht="15">
      <c r="B276" s="10"/>
      <c r="C276" s="10"/>
      <c r="D276" s="10"/>
      <c r="E276" s="10"/>
      <c r="F276" s="10"/>
      <c r="G276" s="10"/>
      <c r="H276" s="10"/>
    </row>
    <row r="277" spans="2:8" ht="15">
      <c r="B277" s="10"/>
      <c r="C277" s="10"/>
      <c r="D277" s="10"/>
      <c r="E277" s="10"/>
      <c r="F277" s="10"/>
      <c r="G277" s="10"/>
      <c r="H277" s="10"/>
    </row>
    <row r="278" spans="2:8" ht="15">
      <c r="B278" s="10"/>
      <c r="C278" s="10"/>
      <c r="D278" s="10"/>
      <c r="E278" s="10"/>
      <c r="F278" s="10"/>
      <c r="G278" s="10"/>
      <c r="H278" s="10"/>
    </row>
    <row r="279" spans="2:8" ht="15">
      <c r="B279" s="10"/>
      <c r="C279" s="10"/>
      <c r="D279" s="10"/>
      <c r="E279" s="10"/>
      <c r="F279" s="10"/>
      <c r="G279" s="10"/>
      <c r="H279" s="10"/>
    </row>
    <row r="280" spans="2:8" ht="15">
      <c r="B280" s="10"/>
      <c r="C280" s="10"/>
      <c r="D280" s="10"/>
      <c r="E280" s="10"/>
      <c r="F280" s="10"/>
      <c r="G280" s="10"/>
      <c r="H280" s="10"/>
    </row>
    <row r="281" spans="2:8" ht="15">
      <c r="B281" s="10"/>
      <c r="C281" s="10"/>
      <c r="D281" s="10"/>
      <c r="E281" s="10"/>
      <c r="F281" s="10"/>
      <c r="G281" s="10"/>
      <c r="H281" s="10"/>
    </row>
    <row r="282" spans="2:8" ht="15">
      <c r="B282" s="10"/>
      <c r="C282" s="10"/>
      <c r="D282" s="10"/>
      <c r="E282" s="10"/>
      <c r="F282" s="10"/>
      <c r="G282" s="10"/>
      <c r="H282" s="10"/>
    </row>
    <row r="283" spans="2:8" ht="15">
      <c r="B283" s="10"/>
      <c r="C283" s="10"/>
      <c r="D283" s="10"/>
      <c r="E283" s="10"/>
      <c r="F283" s="10"/>
      <c r="G283" s="10"/>
      <c r="H283" s="10"/>
    </row>
    <row r="284" spans="2:8" ht="15">
      <c r="B284" s="10"/>
      <c r="C284" s="10"/>
      <c r="D284" s="10"/>
      <c r="E284" s="10"/>
      <c r="F284" s="10"/>
      <c r="G284" s="10"/>
      <c r="H284" s="10"/>
    </row>
    <row r="285" spans="2:8" ht="15">
      <c r="B285" s="10"/>
      <c r="C285" s="10"/>
      <c r="D285" s="10"/>
      <c r="E285" s="10"/>
      <c r="F285" s="10"/>
      <c r="G285" s="10"/>
      <c r="H285" s="10"/>
    </row>
    <row r="286" spans="2:8" ht="15">
      <c r="B286" s="10"/>
      <c r="C286" s="10"/>
      <c r="D286" s="10"/>
      <c r="E286" s="10"/>
      <c r="F286" s="10"/>
      <c r="G286" s="10"/>
      <c r="H286" s="10"/>
    </row>
    <row r="287" spans="2:8" ht="15">
      <c r="B287" s="10"/>
      <c r="C287" s="10"/>
      <c r="D287" s="10"/>
      <c r="E287" s="10"/>
      <c r="F287" s="10"/>
      <c r="G287" s="10"/>
      <c r="H287" s="10"/>
    </row>
    <row r="288" spans="2:8" ht="15">
      <c r="B288" s="10"/>
      <c r="C288" s="10"/>
      <c r="D288" s="10"/>
      <c r="E288" s="10"/>
      <c r="F288" s="10"/>
      <c r="G288" s="10"/>
      <c r="H288" s="10"/>
    </row>
    <row r="289" spans="2:8" ht="15">
      <c r="B289" s="10"/>
      <c r="C289" s="10"/>
      <c r="D289" s="10"/>
      <c r="E289" s="10"/>
      <c r="F289" s="10"/>
      <c r="G289" s="10"/>
      <c r="H289" s="10"/>
    </row>
    <row r="290" spans="2:8" ht="15">
      <c r="B290" s="10"/>
      <c r="C290" s="10"/>
      <c r="D290" s="10"/>
      <c r="E290" s="10"/>
      <c r="F290" s="10"/>
      <c r="G290" s="10"/>
      <c r="H290" s="10"/>
    </row>
    <row r="291" spans="2:8" ht="15">
      <c r="B291" s="10"/>
      <c r="C291" s="10"/>
      <c r="D291" s="10"/>
      <c r="E291" s="10"/>
      <c r="F291" s="10"/>
      <c r="G291" s="10"/>
      <c r="H291" s="10"/>
    </row>
    <row r="292" spans="2:8" ht="15">
      <c r="B292" s="10"/>
      <c r="C292" s="10"/>
      <c r="D292" s="10"/>
      <c r="E292" s="10"/>
      <c r="F292" s="10"/>
      <c r="G292" s="10"/>
      <c r="H292" s="10"/>
    </row>
    <row r="293" spans="2:8" ht="15">
      <c r="B293" s="10"/>
      <c r="C293" s="10"/>
      <c r="D293" s="10"/>
      <c r="E293" s="10"/>
      <c r="F293" s="10"/>
      <c r="G293" s="10"/>
      <c r="H293" s="10"/>
    </row>
    <row r="294" spans="2:8" ht="15">
      <c r="B294" s="10"/>
      <c r="C294" s="10"/>
      <c r="D294" s="10"/>
      <c r="E294" s="10"/>
      <c r="F294" s="10"/>
      <c r="G294" s="10"/>
      <c r="H294" s="10"/>
    </row>
    <row r="295" spans="2:8" ht="15">
      <c r="B295" s="10"/>
      <c r="C295" s="10"/>
      <c r="D295" s="10"/>
      <c r="E295" s="10"/>
      <c r="F295" s="10"/>
      <c r="G295" s="10"/>
      <c r="H295" s="10"/>
    </row>
    <row r="296" spans="2:8" ht="15">
      <c r="B296" s="10"/>
      <c r="C296" s="10"/>
      <c r="D296" s="10"/>
      <c r="E296" s="10"/>
      <c r="F296" s="10"/>
      <c r="G296" s="10"/>
      <c r="H296" s="10"/>
    </row>
    <row r="297" spans="2:8" ht="15">
      <c r="B297" s="10"/>
      <c r="C297" s="10"/>
      <c r="D297" s="10"/>
      <c r="E297" s="10"/>
      <c r="F297" s="10"/>
      <c r="G297" s="10"/>
      <c r="H297" s="10"/>
    </row>
    <row r="298" spans="2:8" ht="15">
      <c r="B298" s="10"/>
      <c r="C298" s="10"/>
      <c r="D298" s="10"/>
      <c r="E298" s="10"/>
      <c r="F298" s="10"/>
      <c r="G298" s="10"/>
      <c r="H298" s="10"/>
    </row>
    <row r="299" spans="2:8" ht="15">
      <c r="B299" s="10"/>
      <c r="C299" s="10"/>
      <c r="D299" s="10"/>
      <c r="E299" s="10"/>
      <c r="F299" s="10"/>
      <c r="G299" s="10"/>
      <c r="H299" s="10"/>
    </row>
    <row r="300" spans="2:8" ht="15">
      <c r="B300" s="10"/>
      <c r="C300" s="10"/>
      <c r="D300" s="10"/>
      <c r="E300" s="10"/>
      <c r="F300" s="10"/>
      <c r="G300" s="10"/>
      <c r="H300" s="10"/>
    </row>
    <row r="301" spans="2:8" ht="15">
      <c r="B301" s="10"/>
      <c r="C301" s="10"/>
      <c r="D301" s="10"/>
      <c r="E301" s="10"/>
      <c r="F301" s="10"/>
      <c r="G301" s="10"/>
      <c r="H301" s="10"/>
    </row>
    <row r="302" spans="2:8" ht="15">
      <c r="B302" s="10"/>
      <c r="C302" s="10"/>
      <c r="D302" s="10"/>
      <c r="E302" s="10"/>
      <c r="F302" s="10"/>
      <c r="G302" s="10"/>
      <c r="H302" s="10"/>
    </row>
    <row r="303" spans="2:8" ht="15">
      <c r="B303" s="10"/>
      <c r="C303" s="10"/>
      <c r="D303" s="10"/>
      <c r="E303" s="10"/>
      <c r="F303" s="10"/>
      <c r="G303" s="10"/>
      <c r="H303" s="10"/>
    </row>
    <row r="304" spans="2:8" ht="15">
      <c r="B304" s="10"/>
      <c r="C304" s="10"/>
      <c r="D304" s="10"/>
      <c r="E304" s="10"/>
      <c r="F304" s="10"/>
      <c r="G304" s="10"/>
      <c r="H304" s="10"/>
    </row>
    <row r="305" spans="2:8" ht="15">
      <c r="B305" s="10"/>
      <c r="C305" s="10"/>
      <c r="D305" s="10"/>
      <c r="E305" s="10"/>
      <c r="F305" s="10"/>
      <c r="G305" s="10"/>
      <c r="H305" s="10"/>
    </row>
    <row r="306" spans="2:8" ht="15">
      <c r="B306" s="10"/>
      <c r="C306" s="10"/>
      <c r="D306" s="10"/>
      <c r="E306" s="10"/>
      <c r="F306" s="10"/>
      <c r="G306" s="10"/>
      <c r="H306" s="10"/>
    </row>
    <row r="307" spans="2:8" ht="15">
      <c r="B307" s="10"/>
      <c r="C307" s="10"/>
      <c r="D307" s="10"/>
      <c r="E307" s="10"/>
      <c r="F307" s="10"/>
      <c r="G307" s="10"/>
      <c r="H307" s="10"/>
    </row>
    <row r="308" spans="2:8" ht="15">
      <c r="B308" s="10"/>
      <c r="C308" s="10"/>
      <c r="D308" s="10"/>
      <c r="E308" s="10"/>
      <c r="F308" s="10"/>
      <c r="G308" s="10"/>
      <c r="H308" s="10"/>
    </row>
    <row r="309" spans="2:8" ht="15">
      <c r="B309" s="10"/>
      <c r="C309" s="10"/>
      <c r="D309" s="10"/>
      <c r="E309" s="10"/>
      <c r="F309" s="10"/>
      <c r="G309" s="10"/>
      <c r="H309" s="10"/>
    </row>
    <row r="310" spans="2:8" ht="15">
      <c r="B310" s="10"/>
      <c r="C310" s="10"/>
      <c r="D310" s="10"/>
      <c r="E310" s="10"/>
      <c r="F310" s="10"/>
      <c r="G310" s="10"/>
      <c r="H310" s="10"/>
    </row>
    <row r="311" spans="2:8" ht="15">
      <c r="B311" s="10"/>
      <c r="C311" s="10"/>
      <c r="D311" s="10"/>
      <c r="E311" s="10"/>
      <c r="F311" s="10"/>
      <c r="G311" s="10"/>
      <c r="H311" s="10"/>
    </row>
    <row r="312" spans="2:8" ht="15">
      <c r="B312" s="10"/>
      <c r="C312" s="10"/>
      <c r="D312" s="10"/>
      <c r="E312" s="10"/>
      <c r="F312" s="10"/>
      <c r="G312" s="10"/>
      <c r="H312" s="10"/>
    </row>
    <row r="313" spans="2:8" ht="15">
      <c r="B313" s="10"/>
      <c r="C313" s="10"/>
      <c r="D313" s="10"/>
      <c r="E313" s="10"/>
      <c r="F313" s="10"/>
      <c r="G313" s="10"/>
      <c r="H313" s="10"/>
    </row>
    <row r="314" spans="2:8" ht="15">
      <c r="B314" s="10"/>
      <c r="C314" s="10"/>
      <c r="D314" s="10"/>
      <c r="E314" s="10"/>
      <c r="F314" s="10"/>
      <c r="G314" s="10"/>
      <c r="H314" s="10"/>
    </row>
    <row r="315" spans="2:8" ht="15">
      <c r="B315" s="10"/>
      <c r="C315" s="10"/>
      <c r="D315" s="10"/>
      <c r="E315" s="10"/>
      <c r="F315" s="10"/>
      <c r="G315" s="10"/>
      <c r="H315" s="10"/>
    </row>
    <row r="316" spans="2:8" ht="15">
      <c r="B316" s="10"/>
      <c r="C316" s="10"/>
      <c r="D316" s="10"/>
      <c r="E316" s="10"/>
      <c r="F316" s="10"/>
      <c r="G316" s="10"/>
      <c r="H316" s="10"/>
    </row>
    <row r="317" spans="2:8" ht="15">
      <c r="B317" s="10"/>
      <c r="C317" s="10"/>
      <c r="D317" s="10"/>
      <c r="E317" s="10"/>
      <c r="F317" s="10"/>
      <c r="G317" s="10"/>
      <c r="H317" s="10"/>
    </row>
    <row r="318" spans="2:8" ht="15">
      <c r="B318" s="10"/>
      <c r="C318" s="10"/>
      <c r="D318" s="10"/>
      <c r="E318" s="10"/>
      <c r="F318" s="10"/>
      <c r="G318" s="10"/>
      <c r="H318" s="10"/>
    </row>
    <row r="319" spans="2:8" ht="15">
      <c r="B319" s="10"/>
      <c r="C319" s="10"/>
      <c r="D319" s="10"/>
      <c r="E319" s="10"/>
      <c r="F319" s="10"/>
      <c r="G319" s="10"/>
      <c r="H319" s="10"/>
    </row>
    <row r="320" spans="2:8" ht="15">
      <c r="B320" s="10"/>
      <c r="C320" s="10"/>
      <c r="D320" s="10"/>
      <c r="E320" s="10"/>
      <c r="F320" s="10"/>
      <c r="G320" s="10"/>
      <c r="H320" s="10"/>
    </row>
    <row r="321" spans="2:8" ht="15">
      <c r="B321" s="10"/>
      <c r="C321" s="10"/>
      <c r="D321" s="10"/>
      <c r="E321" s="10"/>
      <c r="F321" s="10"/>
      <c r="G321" s="10"/>
      <c r="H321" s="10"/>
    </row>
    <row r="322" spans="2:8" ht="15">
      <c r="B322" s="10"/>
      <c r="C322" s="10"/>
      <c r="D322" s="10"/>
      <c r="E322" s="10"/>
      <c r="F322" s="10"/>
      <c r="G322" s="10"/>
      <c r="H322" s="10"/>
    </row>
    <row r="323" spans="2:8" ht="15">
      <c r="B323" s="10"/>
      <c r="C323" s="10"/>
      <c r="D323" s="10"/>
      <c r="E323" s="10"/>
      <c r="F323" s="10"/>
      <c r="G323" s="10"/>
      <c r="H323" s="10"/>
    </row>
    <row r="324" spans="2:8" ht="15">
      <c r="B324" s="10"/>
      <c r="C324" s="10"/>
      <c r="D324" s="10"/>
      <c r="E324" s="10"/>
      <c r="F324" s="10"/>
      <c r="G324" s="10"/>
      <c r="H324" s="10"/>
    </row>
    <row r="325" spans="2:8" ht="15">
      <c r="B325" s="10"/>
      <c r="C325" s="10"/>
      <c r="D325" s="10"/>
      <c r="E325" s="10"/>
      <c r="F325" s="10"/>
      <c r="G325" s="10"/>
      <c r="H325" s="10"/>
    </row>
    <row r="326" spans="2:8" ht="15">
      <c r="B326" s="10"/>
      <c r="C326" s="10"/>
      <c r="D326" s="10"/>
      <c r="E326" s="10"/>
      <c r="F326" s="10"/>
      <c r="G326" s="10"/>
      <c r="H326" s="10"/>
    </row>
    <row r="327" spans="2:8" ht="15">
      <c r="B327" s="10"/>
      <c r="C327" s="10"/>
      <c r="D327" s="10"/>
      <c r="E327" s="10"/>
      <c r="F327" s="10"/>
      <c r="G327" s="10"/>
      <c r="H327" s="10"/>
    </row>
    <row r="328" spans="2:8" ht="15">
      <c r="B328" s="10"/>
      <c r="C328" s="10"/>
      <c r="D328" s="10"/>
      <c r="E328" s="10"/>
      <c r="F328" s="10"/>
      <c r="G328" s="10"/>
      <c r="H328" s="10"/>
    </row>
    <row r="329" spans="2:8" ht="15">
      <c r="B329" s="10"/>
      <c r="C329" s="10"/>
      <c r="D329" s="10"/>
      <c r="E329" s="10"/>
      <c r="F329" s="10"/>
      <c r="G329" s="10"/>
      <c r="H329" s="10"/>
    </row>
    <row r="330" spans="2:8" ht="15">
      <c r="B330" s="10"/>
      <c r="C330" s="10"/>
      <c r="D330" s="10"/>
      <c r="E330" s="10"/>
      <c r="F330" s="10"/>
      <c r="G330" s="10"/>
      <c r="H330" s="10"/>
    </row>
    <row r="331" spans="2:8" ht="15">
      <c r="B331" s="10"/>
      <c r="C331" s="10"/>
      <c r="D331" s="10"/>
      <c r="E331" s="10"/>
      <c r="F331" s="10"/>
      <c r="G331" s="10"/>
      <c r="H331" s="10"/>
    </row>
    <row r="332" spans="2:8" ht="15">
      <c r="B332" s="10"/>
      <c r="C332" s="10"/>
      <c r="D332" s="10"/>
      <c r="E332" s="10"/>
      <c r="F332" s="10"/>
      <c r="G332" s="10"/>
      <c r="H332" s="10"/>
    </row>
    <row r="333" spans="2:8" ht="15">
      <c r="B333" s="10"/>
      <c r="C333" s="10"/>
      <c r="D333" s="10"/>
      <c r="E333" s="10"/>
      <c r="F333" s="10"/>
      <c r="G333" s="10"/>
      <c r="H333" s="10"/>
    </row>
    <row r="334" spans="2:8" ht="15">
      <c r="B334" s="10"/>
      <c r="C334" s="10"/>
      <c r="D334" s="10"/>
      <c r="E334" s="10"/>
      <c r="F334" s="10"/>
      <c r="G334" s="10"/>
      <c r="H334" s="10"/>
    </row>
    <row r="335" spans="2:8" ht="15">
      <c r="B335" s="10"/>
      <c r="C335" s="10"/>
      <c r="D335" s="10"/>
      <c r="E335" s="10"/>
      <c r="F335" s="10"/>
      <c r="G335" s="10"/>
      <c r="H335" s="10"/>
    </row>
    <row r="336" spans="2:8" ht="15">
      <c r="B336" s="10"/>
      <c r="C336" s="10"/>
      <c r="D336" s="10"/>
      <c r="E336" s="10"/>
      <c r="F336" s="10"/>
      <c r="G336" s="10"/>
      <c r="H336" s="10"/>
    </row>
    <row r="337" spans="2:8" ht="15">
      <c r="B337" s="10"/>
      <c r="C337" s="10"/>
      <c r="D337" s="10"/>
      <c r="E337" s="10"/>
      <c r="F337" s="10"/>
      <c r="G337" s="10"/>
      <c r="H337" s="10"/>
    </row>
    <row r="338" spans="2:8" ht="15">
      <c r="B338" s="10"/>
      <c r="C338" s="10"/>
      <c r="D338" s="10"/>
      <c r="E338" s="10"/>
      <c r="F338" s="10"/>
      <c r="G338" s="10"/>
      <c r="H338" s="10"/>
    </row>
    <row r="339" spans="2:8" ht="15">
      <c r="B339" s="10"/>
      <c r="C339" s="10"/>
      <c r="D339" s="10"/>
      <c r="E339" s="10"/>
      <c r="F339" s="10"/>
      <c r="G339" s="10"/>
      <c r="H339" s="10"/>
    </row>
    <row r="340" spans="2:8" ht="15">
      <c r="B340" s="10"/>
      <c r="C340" s="10"/>
      <c r="D340" s="10"/>
      <c r="E340" s="10"/>
      <c r="F340" s="10"/>
      <c r="G340" s="10"/>
      <c r="H340" s="10"/>
    </row>
    <row r="341" spans="2:8" ht="15">
      <c r="B341" s="10"/>
      <c r="C341" s="10"/>
      <c r="D341" s="10"/>
      <c r="E341" s="10"/>
      <c r="F341" s="10"/>
      <c r="G341" s="10"/>
      <c r="H341" s="10"/>
    </row>
    <row r="342" spans="2:8" ht="15">
      <c r="B342" s="10"/>
      <c r="C342" s="10"/>
      <c r="D342" s="10"/>
      <c r="E342" s="10"/>
      <c r="F342" s="10"/>
      <c r="G342" s="10"/>
      <c r="H342" s="10"/>
    </row>
    <row r="343" spans="2:8" ht="15">
      <c r="B343" s="10"/>
      <c r="C343" s="10"/>
      <c r="D343" s="10"/>
      <c r="E343" s="10"/>
      <c r="F343" s="10"/>
      <c r="G343" s="10"/>
      <c r="H343" s="10"/>
    </row>
    <row r="344" spans="2:8" ht="15">
      <c r="B344" s="10"/>
      <c r="C344" s="10"/>
      <c r="D344" s="10"/>
      <c r="E344" s="10"/>
      <c r="F344" s="10"/>
      <c r="G344" s="10"/>
      <c r="H344" s="10"/>
    </row>
    <row r="345" spans="2:8" ht="15">
      <c r="B345" s="10"/>
      <c r="C345" s="10"/>
      <c r="D345" s="10"/>
      <c r="E345" s="10"/>
      <c r="F345" s="10"/>
      <c r="G345" s="10"/>
      <c r="H345" s="10"/>
    </row>
    <row r="346" spans="2:8" ht="15">
      <c r="B346" s="10"/>
      <c r="C346" s="10"/>
      <c r="D346" s="10"/>
      <c r="E346" s="10"/>
      <c r="F346" s="10"/>
      <c r="G346" s="10"/>
      <c r="H346" s="10"/>
    </row>
    <row r="347" spans="2:8" ht="15">
      <c r="B347" s="10"/>
      <c r="C347" s="10"/>
      <c r="D347" s="10"/>
      <c r="E347" s="10"/>
      <c r="F347" s="10"/>
      <c r="G347" s="10"/>
      <c r="H347" s="10"/>
    </row>
    <row r="348" spans="2:8" ht="15">
      <c r="B348" s="10"/>
      <c r="C348" s="10"/>
      <c r="D348" s="10"/>
      <c r="E348" s="10"/>
      <c r="F348" s="10"/>
      <c r="G348" s="10"/>
      <c r="H348" s="10"/>
    </row>
    <row r="349" spans="2:8" ht="15">
      <c r="B349" s="10"/>
      <c r="C349" s="10"/>
      <c r="D349" s="10"/>
      <c r="E349" s="10"/>
      <c r="F349" s="10"/>
      <c r="G349" s="10"/>
      <c r="H349" s="10"/>
    </row>
    <row r="350" spans="2:8" ht="15">
      <c r="B350" s="10"/>
      <c r="C350" s="10"/>
      <c r="D350" s="10"/>
      <c r="E350" s="10"/>
      <c r="F350" s="10"/>
      <c r="G350" s="10"/>
      <c r="H350" s="10"/>
    </row>
    <row r="351" spans="2:8" ht="15">
      <c r="B351" s="10"/>
      <c r="C351" s="10"/>
      <c r="D351" s="10"/>
      <c r="E351" s="10"/>
      <c r="F351" s="10"/>
      <c r="G351" s="10"/>
      <c r="H351" s="10"/>
    </row>
    <row r="352" spans="2:8" ht="15">
      <c r="B352" s="10"/>
      <c r="C352" s="10"/>
      <c r="D352" s="10"/>
      <c r="E352" s="10"/>
      <c r="F352" s="10"/>
      <c r="G352" s="10"/>
      <c r="H352" s="10"/>
    </row>
    <row r="353" spans="2:8" ht="15">
      <c r="B353" s="10"/>
      <c r="C353" s="10"/>
      <c r="D353" s="10"/>
      <c r="E353" s="10"/>
      <c r="F353" s="10"/>
      <c r="G353" s="10"/>
      <c r="H353" s="10"/>
    </row>
    <row r="354" spans="2:8" ht="15">
      <c r="B354" s="10"/>
      <c r="C354" s="10"/>
      <c r="D354" s="10"/>
      <c r="E354" s="10"/>
      <c r="F354" s="10"/>
      <c r="G354" s="10"/>
      <c r="H354" s="10"/>
    </row>
    <row r="355" spans="2:8" ht="15">
      <c r="B355" s="10"/>
      <c r="C355" s="10"/>
      <c r="D355" s="10"/>
      <c r="E355" s="10"/>
      <c r="F355" s="10"/>
      <c r="G355" s="10"/>
      <c r="H355" s="10"/>
    </row>
    <row r="356" spans="2:8" ht="15">
      <c r="B356" s="10"/>
      <c r="C356" s="10"/>
      <c r="D356" s="10"/>
      <c r="E356" s="10"/>
      <c r="F356" s="10"/>
      <c r="G356" s="10"/>
      <c r="H356" s="10"/>
    </row>
    <row r="357" spans="2:8" ht="15">
      <c r="B357" s="10"/>
      <c r="C357" s="10"/>
      <c r="D357" s="10"/>
      <c r="E357" s="10"/>
      <c r="F357" s="10"/>
      <c r="G357" s="10"/>
      <c r="H357" s="10"/>
    </row>
    <row r="358" spans="2:8" ht="15">
      <c r="B358" s="10"/>
      <c r="C358" s="10"/>
      <c r="D358" s="10"/>
      <c r="E358" s="10"/>
      <c r="F358" s="10"/>
      <c r="G358" s="10"/>
      <c r="H358" s="10"/>
    </row>
    <row r="359" spans="2:8" ht="15">
      <c r="B359" s="10"/>
      <c r="C359" s="10"/>
      <c r="D359" s="10"/>
      <c r="E359" s="10"/>
      <c r="F359" s="10"/>
      <c r="G359" s="10"/>
      <c r="H359" s="10"/>
    </row>
    <row r="360" spans="2:8" ht="15">
      <c r="B360" s="10"/>
      <c r="C360" s="10"/>
      <c r="D360" s="10"/>
      <c r="E360" s="10"/>
      <c r="F360" s="10"/>
      <c r="G360" s="10"/>
      <c r="H360" s="10"/>
    </row>
    <row r="361" spans="2:8" ht="15">
      <c r="B361" s="10"/>
      <c r="C361" s="10"/>
      <c r="D361" s="10"/>
      <c r="E361" s="10"/>
      <c r="F361" s="10"/>
      <c r="G361" s="10"/>
      <c r="H361" s="10"/>
    </row>
    <row r="362" spans="2:8" ht="15">
      <c r="B362" s="10"/>
      <c r="C362" s="10"/>
      <c r="D362" s="10"/>
      <c r="E362" s="10"/>
      <c r="F362" s="10"/>
      <c r="G362" s="10"/>
      <c r="H362" s="10"/>
    </row>
    <row r="363" spans="2:8" ht="15">
      <c r="B363" s="10"/>
      <c r="C363" s="10"/>
      <c r="D363" s="10"/>
      <c r="E363" s="10"/>
      <c r="F363" s="10"/>
      <c r="G363" s="10"/>
      <c r="H363" s="10"/>
    </row>
    <row r="364" spans="2:8" ht="15">
      <c r="B364" s="10"/>
      <c r="C364" s="10"/>
      <c r="D364" s="10"/>
      <c r="E364" s="10"/>
      <c r="F364" s="10"/>
      <c r="G364" s="10"/>
      <c r="H364" s="10"/>
    </row>
    <row r="365" spans="2:8" ht="15">
      <c r="B365" s="10"/>
      <c r="C365" s="10"/>
      <c r="D365" s="10"/>
      <c r="E365" s="10"/>
      <c r="F365" s="10"/>
      <c r="G365" s="10"/>
      <c r="H365" s="10"/>
    </row>
    <row r="366" spans="2:8" ht="15">
      <c r="B366" s="10"/>
      <c r="C366" s="10"/>
      <c r="D366" s="10"/>
      <c r="E366" s="10"/>
      <c r="F366" s="10"/>
      <c r="G366" s="10"/>
      <c r="H366" s="10"/>
    </row>
    <row r="367" spans="2:8" ht="15">
      <c r="B367" s="10"/>
      <c r="C367" s="10"/>
      <c r="D367" s="10"/>
      <c r="E367" s="10"/>
      <c r="F367" s="10"/>
      <c r="G367" s="10"/>
      <c r="H367" s="10"/>
    </row>
    <row r="368" spans="2:8" ht="15">
      <c r="B368" s="10"/>
      <c r="C368" s="10"/>
      <c r="D368" s="10"/>
      <c r="E368" s="10"/>
      <c r="F368" s="10"/>
      <c r="G368" s="10"/>
      <c r="H368" s="10"/>
    </row>
    <row r="369" spans="2:8" ht="15">
      <c r="B369" s="10"/>
      <c r="C369" s="10"/>
      <c r="D369" s="10"/>
      <c r="E369" s="10"/>
      <c r="F369" s="10"/>
      <c r="G369" s="10"/>
      <c r="H369" s="10"/>
    </row>
    <row r="370" spans="2:8" ht="15">
      <c r="B370" s="10"/>
      <c r="C370" s="10"/>
      <c r="D370" s="10"/>
      <c r="E370" s="10"/>
      <c r="F370" s="10"/>
      <c r="G370" s="10"/>
      <c r="H370" s="10"/>
    </row>
    <row r="371" spans="2:8" ht="15">
      <c r="B371" s="10"/>
      <c r="C371" s="10"/>
      <c r="D371" s="10"/>
      <c r="E371" s="10"/>
      <c r="F371" s="10"/>
      <c r="G371" s="10"/>
      <c r="H371" s="10"/>
    </row>
    <row r="372" spans="2:8" ht="15">
      <c r="B372" s="10"/>
      <c r="C372" s="10"/>
      <c r="D372" s="10"/>
      <c r="E372" s="10"/>
      <c r="F372" s="10"/>
      <c r="G372" s="10"/>
      <c r="H372" s="10"/>
    </row>
    <row r="373" spans="2:8" ht="15">
      <c r="B373" s="10"/>
      <c r="C373" s="10"/>
      <c r="D373" s="10"/>
      <c r="E373" s="10"/>
      <c r="F373" s="10"/>
      <c r="G373" s="10"/>
      <c r="H373" s="10"/>
    </row>
    <row r="374" spans="2:8" ht="15">
      <c r="B374" s="10"/>
      <c r="C374" s="10"/>
      <c r="D374" s="10"/>
      <c r="E374" s="10"/>
      <c r="F374" s="10"/>
      <c r="G374" s="10"/>
      <c r="H374" s="10"/>
    </row>
    <row r="375" spans="2:8" ht="15">
      <c r="B375" s="10"/>
      <c r="C375" s="10"/>
      <c r="D375" s="10"/>
      <c r="E375" s="10"/>
      <c r="F375" s="10"/>
      <c r="G375" s="10"/>
      <c r="H375" s="10"/>
    </row>
    <row r="376" spans="2:8" ht="15">
      <c r="B376" s="10"/>
      <c r="C376" s="10"/>
      <c r="D376" s="10"/>
      <c r="E376" s="10"/>
      <c r="F376" s="10"/>
      <c r="G376" s="10"/>
      <c r="H376" s="10"/>
    </row>
    <row r="377" spans="2:8" ht="15">
      <c r="B377" s="10"/>
      <c r="C377" s="10"/>
      <c r="D377" s="10"/>
      <c r="E377" s="10"/>
      <c r="F377" s="10"/>
      <c r="G377" s="10"/>
      <c r="H377" s="10"/>
    </row>
    <row r="378" spans="2:8" ht="15">
      <c r="B378" s="10"/>
      <c r="C378" s="10"/>
      <c r="D378" s="10"/>
      <c r="E378" s="10"/>
      <c r="F378" s="10"/>
      <c r="G378" s="10"/>
      <c r="H378" s="10"/>
    </row>
    <row r="379" spans="2:8" ht="15">
      <c r="B379" s="10"/>
      <c r="C379" s="10"/>
      <c r="D379" s="10"/>
      <c r="E379" s="10"/>
      <c r="F379" s="10"/>
      <c r="G379" s="10"/>
      <c r="H379" s="10"/>
    </row>
    <row r="380" spans="2:8" ht="15">
      <c r="B380" s="10"/>
      <c r="C380" s="10"/>
      <c r="D380" s="10"/>
      <c r="E380" s="10"/>
      <c r="F380" s="10"/>
      <c r="G380" s="10"/>
      <c r="H380" s="10"/>
    </row>
    <row r="381" spans="2:8" ht="15">
      <c r="B381" s="10"/>
      <c r="C381" s="10"/>
      <c r="D381" s="10"/>
      <c r="E381" s="10"/>
      <c r="F381" s="10"/>
      <c r="G381" s="10"/>
      <c r="H381" s="10"/>
    </row>
    <row r="382" spans="2:8" ht="15">
      <c r="B382" s="10"/>
      <c r="C382" s="10"/>
      <c r="D382" s="10"/>
      <c r="E382" s="10"/>
      <c r="F382" s="10"/>
      <c r="G382" s="10"/>
      <c r="H382" s="10"/>
    </row>
    <row r="383" spans="2:8" ht="15">
      <c r="B383" s="10"/>
      <c r="C383" s="10"/>
      <c r="D383" s="10"/>
      <c r="E383" s="10"/>
      <c r="F383" s="10"/>
      <c r="G383" s="10"/>
      <c r="H383" s="10"/>
    </row>
    <row r="384" spans="2:8" ht="15">
      <c r="B384" s="10"/>
      <c r="C384" s="10"/>
      <c r="D384" s="10"/>
      <c r="E384" s="10"/>
      <c r="F384" s="10"/>
      <c r="G384" s="10"/>
      <c r="H384" s="10"/>
    </row>
    <row r="385" spans="2:8" ht="15">
      <c r="B385" s="10"/>
      <c r="C385" s="10"/>
      <c r="D385" s="10"/>
      <c r="E385" s="10"/>
      <c r="F385" s="10"/>
      <c r="G385" s="10"/>
      <c r="H385" s="10"/>
    </row>
    <row r="386" spans="2:8" ht="15">
      <c r="B386" s="10"/>
      <c r="C386" s="10"/>
      <c r="D386" s="10"/>
      <c r="E386" s="10"/>
      <c r="F386" s="10"/>
      <c r="G386" s="10"/>
      <c r="H386" s="10"/>
    </row>
    <row r="387" spans="2:8" ht="15">
      <c r="B387" s="10"/>
      <c r="C387" s="10"/>
      <c r="D387" s="10"/>
      <c r="E387" s="10"/>
      <c r="F387" s="10"/>
      <c r="G387" s="10"/>
      <c r="H387" s="10"/>
    </row>
    <row r="388" spans="2:8" ht="15">
      <c r="B388" s="10"/>
      <c r="C388" s="10"/>
      <c r="D388" s="10"/>
      <c r="E388" s="10"/>
      <c r="F388" s="10"/>
      <c r="G388" s="10"/>
      <c r="H388" s="10"/>
    </row>
    <row r="389" spans="2:8" ht="15">
      <c r="B389" s="10"/>
      <c r="C389" s="10"/>
      <c r="D389" s="10"/>
      <c r="E389" s="10"/>
      <c r="F389" s="10"/>
      <c r="G389" s="10"/>
      <c r="H389" s="10"/>
    </row>
    <row r="390" spans="2:8" ht="15">
      <c r="B390" s="10"/>
      <c r="C390" s="10"/>
      <c r="D390" s="10"/>
      <c r="E390" s="10"/>
      <c r="F390" s="10"/>
      <c r="G390" s="10"/>
      <c r="H390" s="10"/>
    </row>
    <row r="391" spans="2:8" ht="15">
      <c r="B391" s="10"/>
      <c r="C391" s="10"/>
      <c r="D391" s="10"/>
      <c r="E391" s="10"/>
      <c r="F391" s="10"/>
      <c r="G391" s="10"/>
      <c r="H391" s="10"/>
    </row>
    <row r="392" spans="2:8" ht="15">
      <c r="B392" s="10"/>
      <c r="C392" s="10"/>
      <c r="D392" s="10"/>
      <c r="E392" s="10"/>
      <c r="F392" s="10"/>
      <c r="G392" s="10"/>
      <c r="H392" s="10"/>
    </row>
    <row r="393" spans="2:8" ht="15">
      <c r="B393" s="10"/>
      <c r="C393" s="10"/>
      <c r="D393" s="10"/>
      <c r="E393" s="10"/>
      <c r="F393" s="10"/>
      <c r="G393" s="10"/>
      <c r="H393" s="10"/>
    </row>
    <row r="394" spans="2:8" ht="15">
      <c r="B394" s="10"/>
      <c r="C394" s="10"/>
      <c r="D394" s="10"/>
      <c r="E394" s="10"/>
      <c r="F394" s="10"/>
      <c r="G394" s="10"/>
      <c r="H394" s="10"/>
    </row>
    <row r="395" spans="2:8" ht="15">
      <c r="B395" s="10"/>
      <c r="C395" s="10"/>
      <c r="D395" s="10"/>
      <c r="E395" s="10"/>
      <c r="F395" s="10"/>
      <c r="G395" s="10"/>
      <c r="H395" s="10"/>
    </row>
    <row r="396" spans="2:8" ht="15">
      <c r="B396" s="10"/>
      <c r="C396" s="10"/>
      <c r="D396" s="10"/>
      <c r="E396" s="10"/>
      <c r="F396" s="10"/>
      <c r="G396" s="10"/>
      <c r="H396" s="10"/>
    </row>
    <row r="397" spans="2:8" ht="15">
      <c r="B397" s="10"/>
      <c r="C397" s="10"/>
      <c r="D397" s="10"/>
      <c r="E397" s="10"/>
      <c r="F397" s="10"/>
      <c r="G397" s="10"/>
      <c r="H397" s="10"/>
    </row>
    <row r="398" spans="2:8" ht="15">
      <c r="B398" s="10"/>
      <c r="C398" s="10"/>
      <c r="D398" s="10"/>
      <c r="E398" s="10"/>
      <c r="F398" s="10"/>
      <c r="G398" s="10"/>
      <c r="H398" s="10"/>
    </row>
    <row r="399" spans="2:8" ht="15">
      <c r="B399" s="10"/>
      <c r="C399" s="10"/>
      <c r="D399" s="10"/>
      <c r="E399" s="10"/>
      <c r="F399" s="10"/>
      <c r="G399" s="10"/>
      <c r="H399" s="10"/>
    </row>
    <row r="400" spans="2:8" ht="15">
      <c r="B400" s="10"/>
      <c r="C400" s="10"/>
      <c r="D400" s="10"/>
      <c r="E400" s="10"/>
      <c r="F400" s="10"/>
      <c r="G400" s="10"/>
      <c r="H400" s="10"/>
    </row>
    <row r="401" spans="2:8" ht="15">
      <c r="B401" s="10"/>
      <c r="C401" s="10"/>
      <c r="D401" s="10"/>
      <c r="E401" s="10"/>
      <c r="F401" s="10"/>
      <c r="G401" s="10"/>
      <c r="H401" s="10"/>
    </row>
    <row r="402" spans="2:8" ht="15">
      <c r="B402" s="10"/>
      <c r="C402" s="10"/>
      <c r="D402" s="10"/>
      <c r="E402" s="10"/>
      <c r="F402" s="10"/>
      <c r="G402" s="10"/>
      <c r="H402" s="10"/>
    </row>
    <row r="403" spans="2:8" ht="15">
      <c r="B403" s="10"/>
      <c r="C403" s="10"/>
      <c r="D403" s="10"/>
      <c r="E403" s="10"/>
      <c r="F403" s="10"/>
      <c r="G403" s="10"/>
      <c r="H403" s="10"/>
    </row>
    <row r="404" spans="2:8" ht="15">
      <c r="B404" s="10"/>
      <c r="C404" s="10"/>
      <c r="D404" s="10"/>
      <c r="E404" s="10"/>
      <c r="F404" s="10"/>
      <c r="G404" s="10"/>
      <c r="H404" s="10"/>
    </row>
    <row r="405" spans="2:8" ht="15">
      <c r="B405" s="10"/>
      <c r="C405" s="10"/>
      <c r="D405" s="10"/>
      <c r="E405" s="10"/>
      <c r="F405" s="10"/>
      <c r="G405" s="10"/>
      <c r="H405" s="10"/>
    </row>
    <row r="406" spans="2:8" ht="15">
      <c r="B406" s="10"/>
      <c r="C406" s="10"/>
      <c r="D406" s="10"/>
      <c r="E406" s="10"/>
      <c r="F406" s="10"/>
      <c r="G406" s="10"/>
      <c r="H406" s="10"/>
    </row>
    <row r="407" spans="2:8" ht="15">
      <c r="B407" s="10"/>
      <c r="C407" s="10"/>
      <c r="D407" s="10"/>
      <c r="E407" s="10"/>
      <c r="F407" s="10"/>
      <c r="G407" s="10"/>
      <c r="H407" s="10"/>
    </row>
    <row r="408" spans="2:8" ht="15">
      <c r="B408" s="10"/>
      <c r="C408" s="10"/>
      <c r="D408" s="10"/>
      <c r="E408" s="10"/>
      <c r="F408" s="10"/>
      <c r="G408" s="10"/>
      <c r="H408" s="10"/>
    </row>
    <row r="409" spans="2:8" ht="15">
      <c r="B409" s="10"/>
      <c r="C409" s="10"/>
      <c r="D409" s="10"/>
      <c r="E409" s="10"/>
      <c r="F409" s="10"/>
      <c r="G409" s="10"/>
      <c r="H409" s="10"/>
    </row>
    <row r="410" spans="2:8" ht="15">
      <c r="B410" s="10"/>
      <c r="C410" s="10"/>
      <c r="D410" s="10"/>
      <c r="E410" s="10"/>
      <c r="F410" s="10"/>
      <c r="G410" s="10"/>
      <c r="H410" s="10"/>
    </row>
    <row r="411" spans="2:8" ht="15">
      <c r="B411" s="10"/>
      <c r="C411" s="10"/>
      <c r="D411" s="10"/>
      <c r="E411" s="10"/>
      <c r="F411" s="10"/>
      <c r="G411" s="10"/>
      <c r="H411" s="10"/>
    </row>
    <row r="412" spans="2:8" ht="15">
      <c r="B412" s="10"/>
      <c r="C412" s="10"/>
      <c r="D412" s="10"/>
      <c r="E412" s="10"/>
      <c r="F412" s="10"/>
      <c r="G412" s="10"/>
      <c r="H412" s="10"/>
    </row>
    <row r="413" spans="2:8" ht="15">
      <c r="B413" s="10"/>
      <c r="C413" s="10"/>
      <c r="D413" s="10"/>
      <c r="E413" s="10"/>
      <c r="F413" s="10"/>
      <c r="G413" s="10"/>
      <c r="H413" s="10"/>
    </row>
    <row r="414" spans="2:8" ht="15">
      <c r="B414" s="10"/>
      <c r="C414" s="10"/>
      <c r="D414" s="10"/>
      <c r="E414" s="10"/>
      <c r="F414" s="10"/>
      <c r="G414" s="10"/>
      <c r="H414" s="10"/>
    </row>
    <row r="415" spans="2:8" ht="15">
      <c r="B415" s="10"/>
      <c r="C415" s="10"/>
      <c r="D415" s="10"/>
      <c r="E415" s="10"/>
      <c r="F415" s="10"/>
      <c r="G415" s="10"/>
      <c r="H415" s="10"/>
    </row>
    <row r="416" spans="2:8" ht="15">
      <c r="B416" s="10"/>
      <c r="C416" s="10"/>
      <c r="D416" s="10"/>
      <c r="E416" s="10"/>
      <c r="F416" s="10"/>
      <c r="G416" s="10"/>
      <c r="H416" s="10"/>
    </row>
    <row r="417" spans="2:8" ht="15">
      <c r="B417" s="10"/>
      <c r="C417" s="10"/>
      <c r="D417" s="10"/>
      <c r="E417" s="10"/>
      <c r="F417" s="10"/>
      <c r="G417" s="10"/>
      <c r="H417" s="10"/>
    </row>
    <row r="418" spans="2:8" ht="15">
      <c r="B418" s="10"/>
      <c r="C418" s="10"/>
      <c r="D418" s="10"/>
      <c r="E418" s="10"/>
      <c r="F418" s="10"/>
      <c r="G418" s="10"/>
      <c r="H418" s="10"/>
    </row>
    <row r="419" spans="2:8" ht="15">
      <c r="B419" s="10"/>
      <c r="C419" s="10"/>
      <c r="D419" s="10"/>
      <c r="E419" s="10"/>
      <c r="F419" s="10"/>
      <c r="G419" s="10"/>
      <c r="H419" s="10"/>
    </row>
    <row r="420" spans="2:8" ht="15">
      <c r="B420" s="10"/>
      <c r="C420" s="10"/>
      <c r="D420" s="10"/>
      <c r="E420" s="10"/>
      <c r="F420" s="10"/>
      <c r="G420" s="10"/>
      <c r="H420" s="10"/>
    </row>
    <row r="421" spans="2:8" ht="15">
      <c r="B421" s="10"/>
      <c r="C421" s="10"/>
      <c r="D421" s="10"/>
      <c r="E421" s="10"/>
      <c r="F421" s="10"/>
      <c r="G421" s="10"/>
      <c r="H421" s="10"/>
    </row>
    <row r="422" spans="2:8" ht="15">
      <c r="B422" s="10"/>
      <c r="C422" s="10"/>
      <c r="D422" s="10"/>
      <c r="E422" s="10"/>
      <c r="F422" s="10"/>
      <c r="G422" s="10"/>
      <c r="H422" s="10"/>
    </row>
    <row r="423" spans="2:8" ht="15">
      <c r="B423" s="10"/>
      <c r="C423" s="10"/>
      <c r="D423" s="10"/>
      <c r="E423" s="10"/>
      <c r="F423" s="10"/>
      <c r="G423" s="10"/>
      <c r="H423" s="10"/>
    </row>
    <row r="424" spans="2:8" ht="15">
      <c r="B424" s="10"/>
      <c r="C424" s="10"/>
      <c r="D424" s="10"/>
      <c r="E424" s="10"/>
      <c r="F424" s="10"/>
      <c r="G424" s="10"/>
      <c r="H424" s="10"/>
    </row>
    <row r="425" spans="2:8" ht="15">
      <c r="B425" s="10"/>
      <c r="C425" s="10"/>
      <c r="D425" s="10"/>
      <c r="E425" s="10"/>
      <c r="F425" s="10"/>
      <c r="G425" s="10"/>
      <c r="H425" s="10"/>
    </row>
    <row r="426" spans="2:8" ht="15">
      <c r="B426" s="10"/>
      <c r="C426" s="10"/>
      <c r="D426" s="10"/>
      <c r="E426" s="10"/>
      <c r="F426" s="10"/>
      <c r="G426" s="10"/>
      <c r="H426" s="10"/>
    </row>
    <row r="427" spans="2:8" ht="15">
      <c r="B427" s="10"/>
      <c r="C427" s="10"/>
      <c r="D427" s="10"/>
      <c r="E427" s="10"/>
      <c r="F427" s="10"/>
      <c r="G427" s="10"/>
      <c r="H427" s="10"/>
    </row>
    <row r="428" spans="2:8">
      <c r="B428" s="10"/>
      <c r="C428" s="10"/>
      <c r="D428" s="10"/>
      <c r="E428" s="10"/>
      <c r="F428" s="10"/>
      <c r="G428" s="10"/>
      <c r="H428" s="1"/>
    </row>
    <row r="429" spans="2:8">
      <c r="B429" s="1"/>
      <c r="C429" s="1"/>
      <c r="D429" s="1"/>
      <c r="E429" s="1"/>
      <c r="F429" s="1"/>
      <c r="G429" s="1"/>
      <c r="H429" s="1"/>
    </row>
    <row r="430" spans="2:8">
      <c r="B430" s="1"/>
      <c r="C430" s="1"/>
      <c r="D430" s="1"/>
      <c r="E430" s="1"/>
      <c r="F430" s="1"/>
      <c r="G430" s="1"/>
      <c r="H430" s="1"/>
    </row>
    <row r="431" spans="2:8">
      <c r="B431" s="1"/>
      <c r="C431" s="1"/>
      <c r="D431" s="1"/>
      <c r="E431" s="1"/>
      <c r="F431" s="1"/>
      <c r="G431" s="1"/>
      <c r="H431" s="1"/>
    </row>
    <row r="432" spans="2:8">
      <c r="B432" s="1"/>
      <c r="C432" s="1"/>
      <c r="D432" s="1"/>
      <c r="E432" s="1"/>
      <c r="F432" s="1"/>
      <c r="G432" s="1"/>
      <c r="H432" s="1"/>
    </row>
    <row r="433" spans="2:8">
      <c r="B433" s="1"/>
      <c r="C433" s="1"/>
      <c r="D433" s="1"/>
      <c r="E433" s="1"/>
      <c r="F433" s="1"/>
      <c r="G433" s="1"/>
      <c r="H433" s="1"/>
    </row>
    <row r="434" spans="2:8">
      <c r="B434" s="1"/>
      <c r="C434" s="1"/>
      <c r="D434" s="1"/>
      <c r="E434" s="1"/>
      <c r="F434" s="1"/>
      <c r="G434" s="1"/>
      <c r="H434" s="1"/>
    </row>
    <row r="435" spans="2:8">
      <c r="B435" s="1"/>
      <c r="C435" s="1"/>
      <c r="D435" s="1"/>
      <c r="E435" s="1"/>
      <c r="F435" s="1"/>
      <c r="G435" s="1"/>
      <c r="H435" s="1"/>
    </row>
    <row r="436" spans="2:8">
      <c r="B436" s="1"/>
      <c r="C436" s="1"/>
      <c r="D436" s="1"/>
      <c r="E436" s="1"/>
      <c r="F436" s="1"/>
      <c r="G436" s="1"/>
      <c r="H436" s="1"/>
    </row>
    <row r="437" spans="2:8">
      <c r="B437" s="1"/>
      <c r="C437" s="1"/>
      <c r="D437" s="1"/>
      <c r="E437" s="1"/>
      <c r="F437" s="1"/>
      <c r="G437" s="1"/>
      <c r="H437" s="1"/>
    </row>
    <row r="438" spans="2:8">
      <c r="B438" s="1"/>
      <c r="C438" s="1"/>
      <c r="D438" s="1"/>
      <c r="E438" s="1"/>
      <c r="F438" s="1"/>
      <c r="G438" s="1"/>
      <c r="H438" s="1"/>
    </row>
    <row r="439" spans="2:8">
      <c r="B439" s="1"/>
      <c r="C439" s="1"/>
      <c r="D439" s="1"/>
      <c r="E439" s="1"/>
      <c r="F439" s="1"/>
      <c r="G439" s="1"/>
      <c r="H439" s="1"/>
    </row>
    <row r="440" spans="2:8">
      <c r="B440" s="1"/>
      <c r="C440" s="1"/>
      <c r="D440" s="1"/>
      <c r="E440" s="1"/>
      <c r="F440" s="1"/>
      <c r="G440" s="1"/>
      <c r="H440" s="1"/>
    </row>
    <row r="441" spans="2:8">
      <c r="B441" s="1"/>
      <c r="C441" s="1"/>
      <c r="D441" s="1"/>
      <c r="E441" s="1"/>
      <c r="F441" s="1"/>
      <c r="G441" s="1"/>
      <c r="H441" s="1"/>
    </row>
    <row r="442" spans="2:8">
      <c r="B442" s="1"/>
      <c r="C442" s="1"/>
      <c r="D442" s="1"/>
      <c r="E442" s="1"/>
      <c r="F442" s="1"/>
      <c r="G442" s="1"/>
      <c r="H442" s="1"/>
    </row>
    <row r="443" spans="2:8">
      <c r="B443" s="1"/>
      <c r="C443" s="1"/>
      <c r="D443" s="1"/>
      <c r="E443" s="1"/>
      <c r="F443" s="1"/>
      <c r="G443" s="1"/>
      <c r="H443" s="1"/>
    </row>
    <row r="444" spans="2:8">
      <c r="B444" s="1"/>
      <c r="C444" s="1"/>
      <c r="D444" s="1"/>
      <c r="E444" s="1"/>
      <c r="F444" s="1"/>
      <c r="G444" s="1"/>
      <c r="H444" s="1"/>
    </row>
    <row r="445" spans="2:8">
      <c r="B445" s="1"/>
      <c r="C445" s="1"/>
      <c r="D445" s="1"/>
      <c r="E445" s="1"/>
      <c r="F445" s="1"/>
      <c r="G445" s="1"/>
      <c r="H445" s="1"/>
    </row>
    <row r="446" spans="2:8">
      <c r="B446" s="1"/>
      <c r="C446" s="1"/>
      <c r="D446" s="1"/>
      <c r="E446" s="1"/>
      <c r="F446" s="1"/>
      <c r="G446" s="1"/>
      <c r="H446" s="1"/>
    </row>
    <row r="447" spans="2:8">
      <c r="B447" s="1"/>
      <c r="C447" s="1"/>
      <c r="D447" s="1"/>
      <c r="E447" s="1"/>
      <c r="F447" s="1"/>
      <c r="G447" s="1"/>
      <c r="H447" s="1"/>
    </row>
    <row r="448" spans="2:8">
      <c r="B448" s="1"/>
      <c r="C448" s="1"/>
      <c r="D448" s="1"/>
      <c r="E448" s="1"/>
      <c r="F448" s="1"/>
      <c r="G448" s="1"/>
      <c r="H448" s="1"/>
    </row>
    <row r="449" spans="2:8">
      <c r="B449" s="1"/>
      <c r="C449" s="1"/>
      <c r="D449" s="1"/>
      <c r="E449" s="1"/>
      <c r="F449" s="1"/>
      <c r="G449" s="1"/>
      <c r="H449" s="1"/>
    </row>
    <row r="450" spans="2:8">
      <c r="B450" s="1"/>
      <c r="C450" s="1"/>
      <c r="D450" s="1"/>
      <c r="E450" s="1"/>
      <c r="F450" s="1"/>
      <c r="G450" s="1"/>
      <c r="H450" s="1"/>
    </row>
    <row r="451" spans="2:8">
      <c r="B451" s="1"/>
      <c r="C451" s="1"/>
      <c r="D451" s="1"/>
      <c r="E451" s="1"/>
      <c r="F451" s="1"/>
      <c r="G451" s="1"/>
      <c r="H451" s="1"/>
    </row>
    <row r="452" spans="2:8">
      <c r="B452" s="1"/>
      <c r="C452" s="1"/>
      <c r="D452" s="1"/>
      <c r="E452" s="1"/>
      <c r="F452" s="1"/>
      <c r="G452" s="1"/>
      <c r="H452" s="1"/>
    </row>
    <row r="453" spans="2:8">
      <c r="B453" s="1"/>
      <c r="C453" s="1"/>
      <c r="D453" s="1"/>
      <c r="E453" s="1"/>
      <c r="F453" s="1"/>
      <c r="G453" s="1"/>
      <c r="H453" s="1"/>
    </row>
    <row r="454" spans="2:8">
      <c r="B454" s="1"/>
      <c r="C454" s="1"/>
      <c r="D454" s="1"/>
      <c r="E454" s="1"/>
      <c r="F454" s="1"/>
      <c r="G454" s="1"/>
      <c r="H454" s="1"/>
    </row>
    <row r="455" spans="2:8">
      <c r="B455" s="1"/>
      <c r="C455" s="1"/>
      <c r="D455" s="1"/>
      <c r="E455" s="1"/>
      <c r="F455" s="1"/>
      <c r="G455" s="1"/>
      <c r="H455" s="1"/>
    </row>
    <row r="456" spans="2:8">
      <c r="B456" s="1"/>
      <c r="C456" s="1"/>
      <c r="D456" s="1"/>
      <c r="E456" s="1"/>
      <c r="F456" s="1"/>
      <c r="G456" s="1"/>
      <c r="H456" s="1"/>
    </row>
    <row r="457" spans="2:8">
      <c r="B457" s="1"/>
      <c r="C457" s="1"/>
      <c r="D457" s="1"/>
      <c r="E457" s="1"/>
      <c r="F457" s="1"/>
      <c r="G457" s="1"/>
      <c r="H457" s="1"/>
    </row>
    <row r="458" spans="2:8">
      <c r="B458" s="1"/>
      <c r="C458" s="1"/>
      <c r="D458" s="1"/>
      <c r="E458" s="1"/>
      <c r="F458" s="1"/>
      <c r="G458" s="1"/>
      <c r="H458" s="1"/>
    </row>
    <row r="459" spans="2:8">
      <c r="B459" s="1"/>
      <c r="C459" s="1"/>
      <c r="D459" s="1"/>
      <c r="E459" s="1"/>
      <c r="F459" s="1"/>
      <c r="G459" s="1"/>
      <c r="H459" s="1"/>
    </row>
    <row r="460" spans="2:8">
      <c r="B460" s="1"/>
      <c r="C460" s="1"/>
      <c r="D460" s="1"/>
      <c r="E460" s="1"/>
      <c r="F460" s="1"/>
      <c r="G460" s="1"/>
      <c r="H460" s="1"/>
    </row>
    <row r="461" spans="2:8">
      <c r="B461" s="1"/>
      <c r="C461" s="1"/>
      <c r="D461" s="1"/>
      <c r="E461" s="1"/>
      <c r="F461" s="1"/>
      <c r="G461" s="1"/>
      <c r="H461" s="1"/>
    </row>
    <row r="462" spans="2:8">
      <c r="B462" s="1"/>
      <c r="C462" s="1"/>
      <c r="D462" s="1"/>
      <c r="E462" s="1"/>
      <c r="F462" s="1"/>
      <c r="G462" s="1"/>
      <c r="H462" s="1"/>
    </row>
    <row r="463" spans="2:8">
      <c r="B463" s="1"/>
      <c r="C463" s="1"/>
      <c r="D463" s="1"/>
      <c r="E463" s="1"/>
      <c r="F463" s="1"/>
      <c r="G463" s="1"/>
      <c r="H463" s="1"/>
    </row>
    <row r="464" spans="2:8">
      <c r="B464" s="1"/>
      <c r="C464" s="1"/>
      <c r="D464" s="1"/>
      <c r="E464" s="1"/>
      <c r="F464" s="1"/>
      <c r="G464" s="1"/>
      <c r="H464" s="1"/>
    </row>
    <row r="465" spans="2:8">
      <c r="B465" s="1"/>
      <c r="C465" s="1"/>
      <c r="D465" s="1"/>
      <c r="E465" s="1"/>
      <c r="F465" s="1"/>
      <c r="G465" s="1"/>
      <c r="H465" s="1"/>
    </row>
    <row r="466" spans="2:8">
      <c r="B466" s="1"/>
      <c r="C466" s="1"/>
      <c r="D466" s="1"/>
      <c r="E466" s="1"/>
      <c r="F466" s="1"/>
      <c r="G466" s="1"/>
      <c r="H466" s="1"/>
    </row>
    <row r="467" spans="2:8">
      <c r="B467" s="1"/>
      <c r="C467" s="1"/>
      <c r="D467" s="1"/>
      <c r="E467" s="1"/>
      <c r="F467" s="1"/>
      <c r="G467" s="1"/>
      <c r="H467" s="1"/>
    </row>
    <row r="468" spans="2:8">
      <c r="B468" s="1"/>
      <c r="C468" s="1"/>
      <c r="D468" s="1"/>
      <c r="E468" s="1"/>
      <c r="F468" s="1"/>
      <c r="G468" s="1"/>
      <c r="H468" s="1"/>
    </row>
    <row r="469" spans="2:8">
      <c r="B469" s="1"/>
      <c r="C469" s="1"/>
      <c r="D469" s="1"/>
      <c r="E469" s="1"/>
      <c r="F469" s="1"/>
      <c r="G469" s="1"/>
      <c r="H469" s="1"/>
    </row>
    <row r="470" spans="2:8">
      <c r="B470" s="1"/>
      <c r="C470" s="1"/>
      <c r="D470" s="1"/>
      <c r="E470" s="1"/>
      <c r="F470" s="1"/>
      <c r="G470" s="1"/>
      <c r="H470" s="1"/>
    </row>
    <row r="471" spans="2:8">
      <c r="B471" s="1"/>
      <c r="C471" s="1"/>
      <c r="D471" s="1"/>
      <c r="E471" s="1"/>
      <c r="F471" s="1"/>
      <c r="G471" s="1"/>
      <c r="H471" s="1"/>
    </row>
    <row r="472" spans="2:8">
      <c r="B472" s="1"/>
      <c r="C472" s="1"/>
      <c r="D472" s="1"/>
      <c r="E472" s="1"/>
      <c r="F472" s="1"/>
      <c r="G472" s="1"/>
      <c r="H472" s="1"/>
    </row>
    <row r="473" spans="2:8">
      <c r="B473" s="1"/>
      <c r="C473" s="1"/>
      <c r="D473" s="1"/>
      <c r="E473" s="1"/>
      <c r="F473" s="1"/>
      <c r="G473" s="1"/>
      <c r="H473" s="1"/>
    </row>
    <row r="474" spans="2:8">
      <c r="B474" s="1"/>
      <c r="C474" s="1"/>
      <c r="D474" s="1"/>
      <c r="E474" s="1"/>
      <c r="F474" s="1"/>
      <c r="G474" s="1"/>
      <c r="H474" s="1"/>
    </row>
    <row r="475" spans="2:8">
      <c r="B475" s="1"/>
      <c r="C475" s="1"/>
      <c r="D475" s="1"/>
      <c r="E475" s="1"/>
      <c r="F475" s="1"/>
      <c r="G475" s="1"/>
      <c r="H475" s="1"/>
    </row>
    <row r="476" spans="2:8">
      <c r="B476" s="1"/>
      <c r="C476" s="1"/>
      <c r="D476" s="1"/>
      <c r="E476" s="1"/>
      <c r="F476" s="1"/>
      <c r="G476" s="1"/>
      <c r="H476" s="1"/>
    </row>
    <row r="477" spans="2:8">
      <c r="B477" s="1"/>
      <c r="C477" s="1"/>
      <c r="D477" s="1"/>
      <c r="E477" s="1"/>
      <c r="F477" s="1"/>
      <c r="G477" s="1"/>
      <c r="H477" s="1"/>
    </row>
    <row r="478" spans="2:8">
      <c r="B478" s="1"/>
      <c r="C478" s="1"/>
      <c r="D478" s="1"/>
      <c r="E478" s="1"/>
      <c r="F478" s="1"/>
      <c r="G478" s="1"/>
      <c r="H478" s="1"/>
    </row>
    <row r="479" spans="2:8">
      <c r="B479" s="1"/>
      <c r="C479" s="1"/>
      <c r="D479" s="1"/>
      <c r="E479" s="1"/>
      <c r="F479" s="1"/>
      <c r="G479" s="1"/>
      <c r="H479" s="1"/>
    </row>
    <row r="480" spans="2:8">
      <c r="B480" s="1"/>
      <c r="C480" s="1"/>
      <c r="D480" s="1"/>
      <c r="E480" s="1"/>
      <c r="F480" s="1"/>
      <c r="G480" s="1"/>
      <c r="H480" s="1"/>
    </row>
    <row r="481" spans="2:8">
      <c r="B481" s="1"/>
      <c r="C481" s="1"/>
      <c r="D481" s="1"/>
      <c r="E481" s="1"/>
      <c r="F481" s="1"/>
      <c r="G481" s="1"/>
      <c r="H481" s="1"/>
    </row>
    <row r="482" spans="2:8">
      <c r="B482" s="1"/>
      <c r="C482" s="1"/>
      <c r="D482" s="1"/>
      <c r="E482" s="1"/>
      <c r="F482" s="1"/>
      <c r="G482" s="1"/>
      <c r="H482" s="1"/>
    </row>
    <row r="483" spans="2:8">
      <c r="B483" s="1"/>
      <c r="C483" s="1"/>
      <c r="D483" s="1"/>
      <c r="E483" s="1"/>
      <c r="F483" s="1"/>
      <c r="G483" s="1"/>
      <c r="H483" s="1"/>
    </row>
    <row r="484" spans="2:8">
      <c r="B484" s="1"/>
      <c r="C484" s="1"/>
      <c r="D484" s="1"/>
      <c r="E484" s="1"/>
      <c r="F484" s="1"/>
      <c r="G484" s="1"/>
      <c r="H484" s="1"/>
    </row>
    <row r="485" spans="2:8">
      <c r="B485" s="1"/>
      <c r="C485" s="1"/>
      <c r="D485" s="1"/>
      <c r="E485" s="1"/>
      <c r="F485" s="1"/>
      <c r="G485" s="1"/>
      <c r="H485" s="1"/>
    </row>
    <row r="486" spans="2:8">
      <c r="B486" s="1"/>
      <c r="C486" s="1"/>
      <c r="D486" s="1"/>
      <c r="E486" s="1"/>
      <c r="F486" s="1"/>
      <c r="G486" s="1"/>
      <c r="H486" s="1"/>
    </row>
    <row r="487" spans="2:8">
      <c r="B487" s="1"/>
      <c r="C487" s="1"/>
      <c r="D487" s="1"/>
      <c r="E487" s="1"/>
      <c r="F487" s="1"/>
      <c r="G487" s="1"/>
      <c r="H487" s="1"/>
    </row>
    <row r="488" spans="2:8">
      <c r="B488" s="1"/>
      <c r="C488" s="1"/>
      <c r="D488" s="1"/>
      <c r="E488" s="1"/>
      <c r="F488" s="1"/>
      <c r="G488" s="1"/>
      <c r="H488" s="1"/>
    </row>
    <row r="489" spans="2:8">
      <c r="B489" s="1"/>
      <c r="C489" s="1"/>
      <c r="D489" s="1"/>
      <c r="E489" s="1"/>
      <c r="F489" s="1"/>
      <c r="G489" s="1"/>
      <c r="H489" s="1"/>
    </row>
    <row r="490" spans="2:8">
      <c r="B490" s="1"/>
      <c r="C490" s="1"/>
      <c r="D490" s="1"/>
      <c r="E490" s="1"/>
      <c r="F490" s="1"/>
      <c r="G490" s="1"/>
      <c r="H490" s="1"/>
    </row>
    <row r="491" spans="2:8">
      <c r="B491" s="1"/>
      <c r="C491" s="1"/>
      <c r="D491" s="1"/>
      <c r="E491" s="1"/>
      <c r="F491" s="1"/>
      <c r="G491" s="1"/>
      <c r="H491" s="1"/>
    </row>
    <row r="492" spans="2:8">
      <c r="B492" s="1"/>
      <c r="C492" s="1"/>
      <c r="D492" s="1"/>
      <c r="E492" s="1"/>
      <c r="F492" s="1"/>
      <c r="G492" s="1"/>
      <c r="H492" s="1"/>
    </row>
    <row r="493" spans="2:8">
      <c r="B493" s="1"/>
      <c r="C493" s="1"/>
      <c r="D493" s="1"/>
      <c r="E493" s="1"/>
      <c r="F493" s="1"/>
      <c r="G493" s="1"/>
      <c r="H493" s="1"/>
    </row>
    <row r="494" spans="2:8">
      <c r="B494" s="1"/>
      <c r="C494" s="1"/>
      <c r="D494" s="1"/>
      <c r="E494" s="1"/>
      <c r="F494" s="1"/>
      <c r="G494" s="1"/>
      <c r="H494" s="1"/>
    </row>
    <row r="495" spans="2:8">
      <c r="B495" s="1"/>
      <c r="C495" s="1"/>
      <c r="D495" s="1"/>
      <c r="E495" s="1"/>
      <c r="F495" s="1"/>
      <c r="G495" s="1"/>
      <c r="H495" s="1"/>
    </row>
    <row r="496" spans="2:8">
      <c r="B496" s="1"/>
      <c r="C496" s="1"/>
      <c r="D496" s="1"/>
      <c r="E496" s="1"/>
      <c r="F496" s="1"/>
      <c r="G496" s="1"/>
      <c r="H496" s="1"/>
    </row>
    <row r="497" spans="2:8">
      <c r="B497" s="1"/>
      <c r="C497" s="1"/>
      <c r="D497" s="1"/>
      <c r="E497" s="1"/>
      <c r="F497" s="1"/>
      <c r="G497" s="1"/>
      <c r="H497" s="1"/>
    </row>
    <row r="498" spans="2:8">
      <c r="B498" s="1"/>
      <c r="C498" s="1"/>
      <c r="D498" s="1"/>
      <c r="E498" s="1"/>
      <c r="F498" s="1"/>
      <c r="G498" s="1"/>
      <c r="H498" s="1"/>
    </row>
    <row r="499" spans="2:8">
      <c r="B499" s="1"/>
      <c r="C499" s="1"/>
      <c r="D499" s="1"/>
      <c r="E499" s="1"/>
      <c r="F499" s="1"/>
      <c r="G499" s="1"/>
      <c r="H499" s="1"/>
    </row>
    <row r="500" spans="2:8">
      <c r="B500" s="1"/>
      <c r="C500" s="1"/>
      <c r="D500" s="1"/>
      <c r="E500" s="1"/>
      <c r="F500" s="1"/>
      <c r="G500" s="1"/>
      <c r="H500" s="1"/>
    </row>
    <row r="501" spans="2:8">
      <c r="B501" s="1"/>
      <c r="C501" s="1"/>
      <c r="D501" s="1"/>
      <c r="E501" s="1"/>
      <c r="F501" s="1"/>
      <c r="G501" s="1"/>
      <c r="H501" s="1"/>
    </row>
    <row r="502" spans="2:8">
      <c r="B502" s="1"/>
      <c r="C502" s="1"/>
      <c r="D502" s="1"/>
      <c r="E502" s="1"/>
      <c r="F502" s="1"/>
      <c r="G502" s="1"/>
      <c r="H502" s="1"/>
    </row>
    <row r="503" spans="2:8">
      <c r="B503" s="1"/>
      <c r="C503" s="1"/>
      <c r="D503" s="1"/>
      <c r="E503" s="1"/>
      <c r="F503" s="1"/>
      <c r="G503" s="1"/>
      <c r="H503" s="1"/>
    </row>
    <row r="504" spans="2:8">
      <c r="B504" s="1"/>
      <c r="C504" s="1"/>
      <c r="D504" s="1"/>
      <c r="E504" s="1"/>
      <c r="F504" s="1"/>
      <c r="G504" s="1"/>
      <c r="H504" s="1"/>
    </row>
    <row r="505" spans="2:8">
      <c r="B505" s="1"/>
      <c r="C505" s="1"/>
      <c r="D505" s="1"/>
      <c r="E505" s="1"/>
      <c r="F505" s="1"/>
      <c r="G505" s="1"/>
      <c r="H505" s="1"/>
    </row>
    <row r="506" spans="2:8">
      <c r="B506" s="1"/>
      <c r="C506" s="1"/>
      <c r="D506" s="1"/>
      <c r="E506" s="1"/>
      <c r="F506" s="1"/>
      <c r="G506" s="1"/>
      <c r="H506" s="1"/>
    </row>
    <row r="507" spans="2:8">
      <c r="B507" s="1"/>
      <c r="C507" s="1"/>
      <c r="D507" s="1"/>
      <c r="E507" s="1"/>
      <c r="F507" s="1"/>
      <c r="G507" s="1"/>
      <c r="H507" s="1"/>
    </row>
    <row r="508" spans="2:8">
      <c r="B508" s="1"/>
      <c r="C508" s="1"/>
      <c r="D508" s="1"/>
      <c r="E508" s="1"/>
      <c r="F508" s="1"/>
      <c r="G508" s="1"/>
      <c r="H508" s="1"/>
    </row>
    <row r="509" spans="2:8">
      <c r="B509" s="1"/>
      <c r="C509" s="1"/>
      <c r="D509" s="1"/>
      <c r="E509" s="1"/>
      <c r="F509" s="1"/>
      <c r="G509" s="1"/>
      <c r="H509" s="1"/>
    </row>
    <row r="510" spans="2:8">
      <c r="B510" s="1"/>
      <c r="C510" s="1"/>
      <c r="D510" s="1"/>
      <c r="E510" s="1"/>
      <c r="F510" s="1"/>
      <c r="G510" s="1"/>
      <c r="H510" s="1"/>
    </row>
    <row r="511" spans="2:8">
      <c r="B511" s="1"/>
      <c r="C511" s="1"/>
      <c r="D511" s="1"/>
      <c r="E511" s="1"/>
      <c r="F511" s="1"/>
      <c r="G511" s="1"/>
      <c r="H511" s="1"/>
    </row>
    <row r="512" spans="2:8">
      <c r="B512" s="1"/>
      <c r="C512" s="1"/>
      <c r="D512" s="1"/>
      <c r="E512" s="1"/>
      <c r="F512" s="1"/>
      <c r="G512" s="1"/>
      <c r="H512" s="1"/>
    </row>
    <row r="513" spans="2:8">
      <c r="B513" s="1"/>
      <c r="C513" s="1"/>
      <c r="D513" s="1"/>
      <c r="E513" s="1"/>
      <c r="F513" s="1"/>
      <c r="G513" s="1"/>
      <c r="H513" s="1"/>
    </row>
    <row r="514" spans="2:8">
      <c r="B514" s="1"/>
      <c r="C514" s="1"/>
      <c r="D514" s="1"/>
      <c r="E514" s="1"/>
      <c r="F514" s="1"/>
      <c r="G514" s="1"/>
      <c r="H514" s="1"/>
    </row>
    <row r="515" spans="2:8">
      <c r="B515" s="1"/>
      <c r="C515" s="1"/>
      <c r="D515" s="1"/>
      <c r="E515" s="1"/>
      <c r="F515" s="1"/>
      <c r="G515" s="1"/>
      <c r="H515" s="1"/>
    </row>
    <row r="516" spans="2:8">
      <c r="B516" s="1"/>
      <c r="C516" s="1"/>
      <c r="D516" s="1"/>
      <c r="E516" s="1"/>
      <c r="F516" s="1"/>
      <c r="G516" s="1"/>
      <c r="H516" s="1"/>
    </row>
    <row r="517" spans="2:8">
      <c r="B517" s="1"/>
      <c r="C517" s="1"/>
      <c r="D517" s="1"/>
      <c r="E517" s="1"/>
      <c r="F517" s="1"/>
      <c r="G517" s="1"/>
      <c r="H517" s="1"/>
    </row>
    <row r="518" spans="2:8">
      <c r="B518" s="1"/>
      <c r="C518" s="1"/>
      <c r="D518" s="1"/>
      <c r="E518" s="1"/>
      <c r="F518" s="1"/>
      <c r="G518" s="1"/>
      <c r="H518" s="1"/>
    </row>
    <row r="519" spans="2:8">
      <c r="B519" s="1"/>
      <c r="C519" s="1"/>
      <c r="D519" s="1"/>
      <c r="E519" s="1"/>
      <c r="F519" s="1"/>
      <c r="G519" s="1"/>
      <c r="H519" s="1"/>
    </row>
    <row r="520" spans="2:8">
      <c r="B520" s="1"/>
      <c r="C520" s="1"/>
      <c r="D520" s="1"/>
      <c r="E520" s="1"/>
      <c r="F520" s="1"/>
      <c r="G520" s="1"/>
      <c r="H520" s="1"/>
    </row>
    <row r="521" spans="2:8">
      <c r="B521" s="1"/>
      <c r="C521" s="1"/>
      <c r="D521" s="1"/>
      <c r="E521" s="1"/>
      <c r="F521" s="1"/>
      <c r="G521" s="1"/>
      <c r="H521" s="1"/>
    </row>
    <row r="522" spans="2:8">
      <c r="B522" s="1"/>
      <c r="C522" s="1"/>
      <c r="D522" s="1"/>
      <c r="E522" s="1"/>
      <c r="F522" s="1"/>
      <c r="G522" s="1"/>
      <c r="H522" s="1"/>
    </row>
    <row r="523" spans="2:8">
      <c r="B523" s="1"/>
      <c r="C523" s="1"/>
      <c r="D523" s="1"/>
      <c r="E523" s="1"/>
      <c r="F523" s="1"/>
      <c r="G523" s="1"/>
      <c r="H523" s="1"/>
    </row>
    <row r="524" spans="2:8">
      <c r="B524" s="1"/>
      <c r="C524" s="1"/>
      <c r="D524" s="1"/>
      <c r="E524" s="1"/>
      <c r="F524" s="1"/>
      <c r="G524" s="1"/>
      <c r="H524" s="1"/>
    </row>
    <row r="525" spans="2:8">
      <c r="B525" s="1"/>
      <c r="C525" s="1"/>
      <c r="D525" s="1"/>
      <c r="E525" s="1"/>
      <c r="F525" s="1"/>
      <c r="G525" s="1"/>
      <c r="H525" s="1"/>
    </row>
    <row r="526" spans="2:8">
      <c r="B526" s="1"/>
      <c r="C526" s="1"/>
      <c r="D526" s="1"/>
      <c r="E526" s="1"/>
      <c r="F526" s="1"/>
      <c r="G526" s="1"/>
      <c r="H526" s="1"/>
    </row>
    <row r="527" spans="2:8">
      <c r="B527" s="1"/>
      <c r="C527" s="1"/>
      <c r="D527" s="1"/>
      <c r="E527" s="1"/>
      <c r="F527" s="1"/>
      <c r="G527" s="1"/>
      <c r="H527" s="1"/>
    </row>
    <row r="528" spans="2:8">
      <c r="B528" s="1"/>
      <c r="C528" s="1"/>
      <c r="D528" s="1"/>
      <c r="E528" s="1"/>
      <c r="F528" s="1"/>
      <c r="G528" s="1"/>
      <c r="H528" s="1"/>
    </row>
    <row r="529" spans="2:8">
      <c r="B529" s="1"/>
      <c r="C529" s="1"/>
      <c r="D529" s="1"/>
      <c r="E529" s="1"/>
      <c r="F529" s="1"/>
      <c r="G529" s="1"/>
      <c r="H529" s="1"/>
    </row>
    <row r="530" spans="2:8">
      <c r="B530" s="1"/>
      <c r="C530" s="1"/>
      <c r="D530" s="1"/>
      <c r="E530" s="1"/>
      <c r="F530" s="1"/>
      <c r="G530" s="1"/>
      <c r="H530" s="1"/>
    </row>
    <row r="531" spans="2:8">
      <c r="B531" s="1"/>
      <c r="C531" s="1"/>
      <c r="D531" s="1"/>
      <c r="E531" s="1"/>
      <c r="F531" s="1"/>
      <c r="G531" s="1"/>
      <c r="H531" s="1"/>
    </row>
    <row r="532" spans="2:8">
      <c r="B532" s="1"/>
      <c r="C532" s="1"/>
      <c r="D532" s="1"/>
      <c r="E532" s="1"/>
      <c r="F532" s="1"/>
      <c r="G532" s="1"/>
      <c r="H532" s="1"/>
    </row>
    <row r="533" spans="2:8">
      <c r="B533" s="1"/>
      <c r="C533" s="1"/>
      <c r="D533" s="1"/>
      <c r="E533" s="1"/>
      <c r="F533" s="1"/>
      <c r="G533" s="1"/>
      <c r="H533" s="1"/>
    </row>
    <row r="534" spans="2:8">
      <c r="B534" s="1"/>
      <c r="C534" s="1"/>
      <c r="D534" s="1"/>
      <c r="E534" s="1"/>
      <c r="F534" s="1"/>
      <c r="G534" s="1"/>
      <c r="H534" s="1"/>
    </row>
    <row r="535" spans="2:8">
      <c r="B535" s="1"/>
      <c r="C535" s="1"/>
      <c r="D535" s="1"/>
      <c r="E535" s="1"/>
      <c r="F535" s="1"/>
      <c r="G535" s="1"/>
      <c r="H535" s="1"/>
    </row>
    <row r="536" spans="2:8">
      <c r="B536" s="1"/>
      <c r="C536" s="1"/>
      <c r="D536" s="1"/>
      <c r="E536" s="1"/>
      <c r="F536" s="1"/>
      <c r="G536" s="1"/>
      <c r="H536" s="1"/>
    </row>
    <row r="537" spans="2:8">
      <c r="B537" s="1"/>
      <c r="C537" s="1"/>
      <c r="D537" s="1"/>
      <c r="E537" s="1"/>
      <c r="F537" s="1"/>
      <c r="G537" s="1"/>
      <c r="H537" s="1"/>
    </row>
    <row r="538" spans="2:8">
      <c r="B538" s="1"/>
      <c r="C538" s="1"/>
      <c r="D538" s="1"/>
      <c r="E538" s="1"/>
      <c r="F538" s="1"/>
      <c r="G538" s="1"/>
      <c r="H538" s="1"/>
    </row>
    <row r="539" spans="2:8">
      <c r="B539" s="1"/>
      <c r="C539" s="1"/>
      <c r="D539" s="1"/>
      <c r="E539" s="1"/>
      <c r="F539" s="1"/>
      <c r="G539" s="1"/>
      <c r="H539" s="1"/>
    </row>
    <row r="540" spans="2:8">
      <c r="B540" s="1"/>
      <c r="C540" s="1"/>
      <c r="D540" s="1"/>
      <c r="E540" s="1"/>
      <c r="F540" s="1"/>
      <c r="G540" s="1"/>
      <c r="H540" s="1"/>
    </row>
    <row r="541" spans="2:8">
      <c r="B541" s="1"/>
      <c r="C541" s="1"/>
      <c r="D541" s="1"/>
      <c r="E541" s="1"/>
      <c r="F541" s="1"/>
      <c r="G541" s="1"/>
      <c r="H541" s="1"/>
    </row>
    <row r="542" spans="2:8">
      <c r="B542" s="1"/>
      <c r="C542" s="1"/>
      <c r="D542" s="1"/>
      <c r="E542" s="1"/>
      <c r="F542" s="1"/>
      <c r="G542" s="1"/>
      <c r="H542" s="1"/>
    </row>
    <row r="543" spans="2:8">
      <c r="B543" s="1"/>
      <c r="C543" s="1"/>
      <c r="D543" s="1"/>
      <c r="E543" s="1"/>
      <c r="F543" s="1"/>
      <c r="G543" s="1"/>
      <c r="H543" s="1"/>
    </row>
    <row r="544" spans="2:8">
      <c r="B544" s="1"/>
      <c r="C544" s="1"/>
      <c r="D544" s="1"/>
      <c r="E544" s="1"/>
      <c r="F544" s="1"/>
      <c r="G544" s="1"/>
      <c r="H544" s="1"/>
    </row>
    <row r="545" spans="2:8">
      <c r="B545" s="1"/>
      <c r="C545" s="1"/>
      <c r="D545" s="1"/>
      <c r="E545" s="1"/>
      <c r="F545" s="1"/>
      <c r="G545" s="1"/>
      <c r="H545" s="1"/>
    </row>
    <row r="546" spans="2:8">
      <c r="B546" s="1"/>
      <c r="C546" s="1"/>
      <c r="D546" s="1"/>
      <c r="E546" s="1"/>
      <c r="F546" s="1"/>
      <c r="G546" s="1"/>
      <c r="H546" s="1"/>
    </row>
    <row r="547" spans="2:8">
      <c r="B547" s="1"/>
      <c r="C547" s="1"/>
      <c r="D547" s="1"/>
      <c r="E547" s="1"/>
      <c r="F547" s="1"/>
      <c r="G547" s="1"/>
      <c r="H547" s="1"/>
    </row>
    <row r="548" spans="2:8">
      <c r="B548" s="1"/>
      <c r="C548" s="1"/>
      <c r="D548" s="1"/>
      <c r="E548" s="1"/>
      <c r="F548" s="1"/>
      <c r="G548" s="1"/>
      <c r="H548" s="1"/>
    </row>
    <row r="549" spans="2:8">
      <c r="B549" s="1"/>
      <c r="C549" s="1"/>
      <c r="D549" s="1"/>
      <c r="E549" s="1"/>
      <c r="F549" s="1"/>
      <c r="G549" s="1"/>
      <c r="H549" s="1"/>
    </row>
    <row r="550" spans="2:8">
      <c r="B550" s="1"/>
      <c r="C550" s="1"/>
      <c r="D550" s="1"/>
      <c r="E550" s="1"/>
      <c r="F550" s="1"/>
      <c r="G550" s="1"/>
      <c r="H550" s="1"/>
    </row>
    <row r="551" spans="2:8">
      <c r="B551" s="1"/>
      <c r="C551" s="1"/>
      <c r="D551" s="1"/>
      <c r="E551" s="1"/>
      <c r="F551" s="1"/>
      <c r="G551" s="1"/>
      <c r="H551" s="1"/>
    </row>
    <row r="552" spans="2:8">
      <c r="B552" s="1"/>
      <c r="C552" s="1"/>
      <c r="D552" s="1"/>
      <c r="E552" s="1"/>
      <c r="F552" s="1"/>
      <c r="G552" s="1"/>
      <c r="H552" s="1"/>
    </row>
    <row r="553" spans="2:8">
      <c r="B553" s="1"/>
      <c r="C553" s="1"/>
      <c r="D553" s="1"/>
      <c r="E553" s="1"/>
      <c r="F553" s="1"/>
      <c r="G553" s="1"/>
      <c r="H553" s="1"/>
    </row>
    <row r="554" spans="2:8">
      <c r="B554" s="1"/>
      <c r="C554" s="1"/>
      <c r="D554" s="1"/>
      <c r="E554" s="1"/>
      <c r="F554" s="1"/>
      <c r="G554" s="1"/>
      <c r="H554" s="1"/>
    </row>
    <row r="555" spans="2:8">
      <c r="B555" s="1"/>
      <c r="C555" s="1"/>
      <c r="D555" s="1"/>
      <c r="E555" s="1"/>
      <c r="F555" s="1"/>
      <c r="G555" s="1"/>
      <c r="H555" s="1"/>
    </row>
    <row r="556" spans="2:8">
      <c r="B556" s="1"/>
      <c r="C556" s="1"/>
      <c r="D556" s="1"/>
      <c r="E556" s="1"/>
      <c r="F556" s="1"/>
      <c r="G556" s="1"/>
      <c r="H556" s="1"/>
    </row>
    <row r="557" spans="2:8">
      <c r="B557" s="1"/>
      <c r="C557" s="1"/>
      <c r="D557" s="1"/>
      <c r="E557" s="1"/>
      <c r="F557" s="1"/>
      <c r="G557" s="1"/>
      <c r="H557" s="1"/>
    </row>
    <row r="558" spans="2:8">
      <c r="B558" s="1"/>
      <c r="C558" s="1"/>
      <c r="D558" s="1"/>
      <c r="E558" s="1"/>
      <c r="F558" s="1"/>
      <c r="G558" s="1"/>
      <c r="H558" s="1"/>
    </row>
    <row r="559" spans="2:8">
      <c r="B559" s="1"/>
      <c r="C559" s="1"/>
      <c r="D559" s="1"/>
      <c r="E559" s="1"/>
      <c r="F559" s="1"/>
      <c r="G559" s="1"/>
      <c r="H559" s="1"/>
    </row>
    <row r="560" spans="2:8">
      <c r="B560" s="1"/>
      <c r="C560" s="1"/>
      <c r="D560" s="1"/>
      <c r="E560" s="1"/>
      <c r="F560" s="1"/>
      <c r="G560" s="1"/>
      <c r="H560" s="1"/>
    </row>
    <row r="561" spans="2:8">
      <c r="B561" s="1"/>
      <c r="C561" s="1"/>
      <c r="D561" s="1"/>
      <c r="E561" s="1"/>
      <c r="F561" s="1"/>
      <c r="G561" s="1"/>
      <c r="H561" s="1"/>
    </row>
    <row r="562" spans="2:8">
      <c r="B562" s="1"/>
      <c r="C562" s="1"/>
      <c r="D562" s="1"/>
      <c r="E562" s="1"/>
      <c r="F562" s="1"/>
      <c r="G562" s="1"/>
      <c r="H562" s="1"/>
    </row>
    <row r="563" spans="2:8">
      <c r="B563" s="1"/>
      <c r="C563" s="1"/>
      <c r="D563" s="1"/>
      <c r="E563" s="1"/>
      <c r="F563" s="1"/>
      <c r="G563" s="1"/>
      <c r="H563" s="1"/>
    </row>
    <row r="564" spans="2:8">
      <c r="B564" s="1"/>
      <c r="C564" s="1"/>
      <c r="D564" s="1"/>
      <c r="E564" s="1"/>
      <c r="F564" s="1"/>
      <c r="G564" s="1"/>
      <c r="H564" s="1"/>
    </row>
    <row r="565" spans="2:8">
      <c r="B565" s="1"/>
      <c r="C565" s="1"/>
      <c r="D565" s="1"/>
      <c r="E565" s="1"/>
      <c r="F565" s="1"/>
      <c r="G565" s="1"/>
      <c r="H565" s="1"/>
    </row>
    <row r="566" spans="2:8">
      <c r="B566" s="1"/>
      <c r="C566" s="1"/>
      <c r="D566" s="1"/>
      <c r="E566" s="1"/>
      <c r="F566" s="1"/>
      <c r="G566" s="1"/>
      <c r="H566" s="1"/>
    </row>
    <row r="567" spans="2:8">
      <c r="B567" s="1"/>
      <c r="C567" s="1"/>
      <c r="D567" s="1"/>
      <c r="E567" s="1"/>
      <c r="F567" s="1"/>
      <c r="G567" s="1"/>
      <c r="H567" s="1"/>
    </row>
    <row r="568" spans="2:8">
      <c r="B568" s="1"/>
      <c r="C568" s="1"/>
      <c r="D568" s="1"/>
      <c r="E568" s="1"/>
      <c r="F568" s="1"/>
      <c r="G568" s="1"/>
      <c r="H568" s="1"/>
    </row>
    <row r="569" spans="2:8">
      <c r="B569" s="1"/>
      <c r="C569" s="1"/>
      <c r="D569" s="1"/>
      <c r="E569" s="1"/>
      <c r="F569" s="1"/>
      <c r="G569" s="1"/>
      <c r="H569" s="1"/>
    </row>
    <row r="570" spans="2:8">
      <c r="B570" s="1"/>
      <c r="C570" s="1"/>
      <c r="D570" s="1"/>
      <c r="E570" s="1"/>
      <c r="F570" s="1"/>
      <c r="G570" s="1"/>
      <c r="H570" s="1"/>
    </row>
    <row r="571" spans="2:8">
      <c r="B571" s="1"/>
      <c r="C571" s="1"/>
      <c r="D571" s="1"/>
      <c r="E571" s="1"/>
      <c r="F571" s="1"/>
      <c r="G571" s="1"/>
      <c r="H571" s="1"/>
    </row>
    <row r="572" spans="2:8">
      <c r="B572" s="1"/>
      <c r="C572" s="1"/>
      <c r="D572" s="1"/>
      <c r="E572" s="1"/>
      <c r="F572" s="1"/>
      <c r="G572" s="1"/>
      <c r="H572" s="1"/>
    </row>
    <row r="573" spans="2:8">
      <c r="B573" s="1"/>
      <c r="C573" s="1"/>
      <c r="D573" s="1"/>
      <c r="E573" s="1"/>
      <c r="F573" s="1"/>
      <c r="G573" s="1"/>
      <c r="H573" s="1"/>
    </row>
    <row r="574" spans="2:8">
      <c r="B574" s="1"/>
      <c r="C574" s="1"/>
      <c r="D574" s="1"/>
      <c r="E574" s="1"/>
      <c r="F574" s="1"/>
      <c r="G574" s="1"/>
      <c r="H574" s="1"/>
    </row>
    <row r="575" spans="2:8">
      <c r="B575" s="1"/>
      <c r="C575" s="1"/>
      <c r="D575" s="1"/>
      <c r="E575" s="1"/>
      <c r="F575" s="1"/>
      <c r="G575" s="1"/>
      <c r="H575" s="1"/>
    </row>
    <row r="576" spans="2:8">
      <c r="B576" s="1"/>
      <c r="C576" s="1"/>
      <c r="D576" s="1"/>
      <c r="E576" s="1"/>
      <c r="F576" s="1"/>
      <c r="G576" s="1"/>
      <c r="H576" s="1"/>
    </row>
    <row r="577" spans="2:8">
      <c r="B577" s="1"/>
      <c r="C577" s="1"/>
      <c r="D577" s="1"/>
      <c r="E577" s="1"/>
      <c r="F577" s="1"/>
      <c r="G577" s="1"/>
      <c r="H577" s="1"/>
    </row>
    <row r="578" spans="2:8">
      <c r="B578" s="1"/>
      <c r="C578" s="1"/>
      <c r="D578" s="1"/>
      <c r="E578" s="1"/>
      <c r="F578" s="1"/>
      <c r="G578" s="1"/>
      <c r="H578" s="1"/>
    </row>
    <row r="579" spans="2:8">
      <c r="B579" s="1"/>
      <c r="C579" s="1"/>
      <c r="D579" s="1"/>
      <c r="E579" s="1"/>
      <c r="F579" s="1"/>
      <c r="G579" s="1"/>
      <c r="H579" s="1"/>
    </row>
    <row r="580" spans="2:8">
      <c r="B580" s="1"/>
      <c r="C580" s="1"/>
      <c r="D580" s="1"/>
      <c r="E580" s="1"/>
      <c r="F580" s="1"/>
      <c r="G580" s="1"/>
      <c r="H580" s="1"/>
    </row>
    <row r="581" spans="2:8">
      <c r="B581" s="1"/>
      <c r="C581" s="1"/>
      <c r="D581" s="1"/>
      <c r="E581" s="1"/>
      <c r="F581" s="1"/>
      <c r="G581" s="1"/>
      <c r="H581" s="1"/>
    </row>
    <row r="582" spans="2:8">
      <c r="B582" s="1"/>
      <c r="C582" s="1"/>
      <c r="D582" s="1"/>
      <c r="E582" s="1"/>
      <c r="F582" s="1"/>
      <c r="G582" s="1"/>
      <c r="H582" s="1"/>
    </row>
    <row r="583" spans="2:8">
      <c r="B583" s="1"/>
      <c r="C583" s="1"/>
      <c r="D583" s="1"/>
      <c r="E583" s="1"/>
      <c r="F583" s="1"/>
      <c r="G583" s="1"/>
      <c r="H583" s="1"/>
    </row>
    <row r="584" spans="2:8">
      <c r="B584" s="1"/>
      <c r="C584" s="1"/>
      <c r="D584" s="1"/>
      <c r="E584" s="1"/>
      <c r="F584" s="1"/>
      <c r="G584" s="1"/>
      <c r="H584" s="1"/>
    </row>
    <row r="585" spans="2:8">
      <c r="B585" s="1"/>
      <c r="C585" s="1"/>
      <c r="D585" s="1"/>
      <c r="E585" s="1"/>
      <c r="F585" s="1"/>
      <c r="G585" s="1"/>
      <c r="H585" s="1"/>
    </row>
    <row r="586" spans="2:8">
      <c r="B586" s="1"/>
      <c r="C586" s="1"/>
      <c r="D586" s="1"/>
      <c r="E586" s="1"/>
      <c r="F586" s="1"/>
      <c r="G586" s="1"/>
      <c r="H586" s="1"/>
    </row>
    <row r="587" spans="2:8">
      <c r="B587" s="1"/>
      <c r="C587" s="1"/>
      <c r="D587" s="1"/>
      <c r="E587" s="1"/>
      <c r="F587" s="1"/>
      <c r="G587" s="1"/>
      <c r="H587" s="1"/>
    </row>
    <row r="588" spans="2:8">
      <c r="B588" s="1"/>
      <c r="C588" s="1"/>
      <c r="D588" s="1"/>
      <c r="E588" s="1"/>
      <c r="F588" s="1"/>
      <c r="G588" s="1"/>
      <c r="H588" s="1"/>
    </row>
    <row r="589" spans="2:8">
      <c r="B589" s="1"/>
      <c r="C589" s="1"/>
      <c r="D589" s="1"/>
      <c r="E589" s="1"/>
      <c r="F589" s="1"/>
      <c r="G589" s="1"/>
      <c r="H589" s="1"/>
    </row>
    <row r="590" spans="2:8">
      <c r="B590" s="1"/>
      <c r="C590" s="1"/>
      <c r="D590" s="1"/>
      <c r="E590" s="1"/>
      <c r="F590" s="1"/>
      <c r="G590" s="1"/>
      <c r="H590" s="1"/>
    </row>
    <row r="591" spans="2:8">
      <c r="B591" s="1"/>
      <c r="C591" s="1"/>
      <c r="D591" s="1"/>
      <c r="E591" s="1"/>
      <c r="F591" s="1"/>
      <c r="G591" s="1"/>
      <c r="H591" s="1"/>
    </row>
    <row r="592" spans="2:8">
      <c r="B592" s="1"/>
      <c r="C592" s="1"/>
      <c r="D592" s="1"/>
      <c r="E592" s="1"/>
      <c r="F592" s="1"/>
      <c r="G592" s="1"/>
      <c r="H592" s="1"/>
    </row>
    <row r="593" spans="2:8">
      <c r="B593" s="1"/>
      <c r="C593" s="1"/>
      <c r="D593" s="1"/>
      <c r="E593" s="1"/>
      <c r="F593" s="1"/>
      <c r="G593" s="1"/>
      <c r="H593" s="1"/>
    </row>
    <row r="594" spans="2:8">
      <c r="B594" s="1"/>
      <c r="C594" s="1"/>
      <c r="D594" s="1"/>
      <c r="E594" s="1"/>
      <c r="F594" s="1"/>
      <c r="G594" s="1"/>
      <c r="H594" s="1"/>
    </row>
    <row r="595" spans="2:8">
      <c r="B595" s="1"/>
      <c r="C595" s="1"/>
      <c r="D595" s="1"/>
      <c r="E595" s="1"/>
      <c r="F595" s="1"/>
      <c r="G595" s="1"/>
      <c r="H595" s="1"/>
    </row>
    <row r="596" spans="2:8">
      <c r="B596" s="1"/>
      <c r="C596" s="1"/>
      <c r="D596" s="1"/>
      <c r="E596" s="1"/>
      <c r="F596" s="1"/>
      <c r="G596" s="1"/>
      <c r="H596" s="1"/>
    </row>
    <row r="597" spans="2:8">
      <c r="B597" s="1"/>
      <c r="C597" s="1"/>
      <c r="D597" s="1"/>
      <c r="E597" s="1"/>
      <c r="F597" s="1"/>
      <c r="G597" s="1"/>
      <c r="H597" s="1"/>
    </row>
    <row r="598" spans="2:8">
      <c r="B598" s="1"/>
      <c r="C598" s="1"/>
      <c r="D598" s="1"/>
      <c r="E598" s="1"/>
      <c r="F598" s="1"/>
      <c r="G598" s="1"/>
      <c r="H598" s="1"/>
    </row>
    <row r="599" spans="2:8">
      <c r="B599" s="1"/>
      <c r="C599" s="1"/>
      <c r="D599" s="1"/>
      <c r="E599" s="1"/>
      <c r="F599" s="1"/>
      <c r="G599" s="1"/>
      <c r="H599" s="1"/>
    </row>
    <row r="600" spans="2:8">
      <c r="B600" s="1"/>
      <c r="C600" s="1"/>
      <c r="D600" s="1"/>
      <c r="E600" s="1"/>
      <c r="F600" s="1"/>
      <c r="G600" s="1"/>
      <c r="H600" s="1"/>
    </row>
    <row r="601" spans="2:8">
      <c r="B601" s="1"/>
      <c r="C601" s="1"/>
      <c r="D601" s="1"/>
      <c r="E601" s="1"/>
      <c r="F601" s="1"/>
      <c r="G601" s="1"/>
      <c r="H601" s="1"/>
    </row>
    <row r="602" spans="2:8">
      <c r="B602" s="1"/>
      <c r="C602" s="1"/>
      <c r="D602" s="1"/>
      <c r="E602" s="1"/>
      <c r="F602" s="1"/>
      <c r="G602" s="1"/>
      <c r="H602" s="1"/>
    </row>
    <row r="603" spans="2:8">
      <c r="B603" s="1"/>
      <c r="C603" s="1"/>
      <c r="D603" s="1"/>
      <c r="E603" s="1"/>
      <c r="F603" s="1"/>
      <c r="G603" s="1"/>
      <c r="H603" s="1"/>
    </row>
    <row r="604" spans="2:8">
      <c r="B604" s="1"/>
      <c r="C604" s="1"/>
      <c r="D604" s="1"/>
      <c r="E604" s="1"/>
      <c r="F604" s="1"/>
      <c r="G604" s="1"/>
      <c r="H604" s="1"/>
    </row>
    <row r="605" spans="2:8">
      <c r="B605" s="1"/>
      <c r="C605" s="1"/>
      <c r="D605" s="1"/>
      <c r="E605" s="1"/>
      <c r="F605" s="1"/>
      <c r="G605" s="1"/>
      <c r="H605" s="1"/>
    </row>
    <row r="606" spans="2:8">
      <c r="B606" s="1"/>
      <c r="C606" s="1"/>
      <c r="D606" s="1"/>
      <c r="E606" s="1"/>
      <c r="F606" s="1"/>
      <c r="G606" s="1"/>
      <c r="H606" s="1"/>
    </row>
    <row r="607" spans="2:8">
      <c r="B607" s="1"/>
      <c r="C607" s="1"/>
      <c r="D607" s="1"/>
      <c r="E607" s="1"/>
      <c r="F607" s="1"/>
      <c r="G607" s="1"/>
      <c r="H607" s="1"/>
    </row>
    <row r="608" spans="2:8">
      <c r="B608" s="1"/>
      <c r="C608" s="1"/>
      <c r="D608" s="1"/>
      <c r="E608" s="1"/>
      <c r="F608" s="1"/>
      <c r="G608" s="1"/>
      <c r="H608" s="1"/>
    </row>
    <row r="609" spans="2:8">
      <c r="B609" s="1"/>
      <c r="C609" s="1"/>
      <c r="D609" s="1"/>
      <c r="E609" s="1"/>
      <c r="F609" s="1"/>
      <c r="G609" s="1"/>
      <c r="H609" s="1"/>
    </row>
    <row r="610" spans="2:8">
      <c r="B610" s="1"/>
      <c r="C610" s="1"/>
      <c r="D610" s="1"/>
      <c r="E610" s="1"/>
      <c r="F610" s="1"/>
      <c r="G610" s="1"/>
      <c r="H610" s="1"/>
    </row>
    <row r="611" spans="2:8">
      <c r="B611" s="1"/>
      <c r="C611" s="1"/>
      <c r="D611" s="1"/>
      <c r="E611" s="1"/>
      <c r="F611" s="1"/>
      <c r="G611" s="1"/>
      <c r="H611" s="1"/>
    </row>
    <row r="612" spans="2:8">
      <c r="B612" s="1"/>
      <c r="C612" s="1"/>
      <c r="D612" s="1"/>
      <c r="E612" s="1"/>
      <c r="F612" s="1"/>
      <c r="G612" s="1"/>
      <c r="H612" s="1"/>
    </row>
    <row r="613" spans="2:8">
      <c r="B613" s="1"/>
      <c r="C613" s="1"/>
      <c r="D613" s="1"/>
      <c r="E613" s="1"/>
      <c r="F613" s="1"/>
      <c r="G613" s="1"/>
      <c r="H613" s="1"/>
    </row>
    <row r="614" spans="2:8">
      <c r="B614" s="1"/>
      <c r="C614" s="1"/>
      <c r="D614" s="1"/>
      <c r="E614" s="1"/>
      <c r="F614" s="1"/>
      <c r="G614" s="1"/>
      <c r="H614" s="1"/>
    </row>
    <row r="615" spans="2:8">
      <c r="B615" s="1"/>
      <c r="C615" s="1"/>
      <c r="D615" s="1"/>
      <c r="E615" s="1"/>
      <c r="F615" s="1"/>
      <c r="G615" s="1"/>
      <c r="H615" s="1"/>
    </row>
    <row r="616" spans="2:8">
      <c r="B616" s="1"/>
      <c r="C616" s="1"/>
      <c r="D616" s="1"/>
      <c r="E616" s="1"/>
      <c r="F616" s="1"/>
      <c r="G616" s="1"/>
      <c r="H616" s="1"/>
    </row>
    <row r="617" spans="2:8">
      <c r="B617" s="1"/>
      <c r="C617" s="1"/>
      <c r="D617" s="1"/>
      <c r="E617" s="1"/>
      <c r="F617" s="1"/>
      <c r="G617" s="1"/>
      <c r="H617" s="1"/>
    </row>
    <row r="618" spans="2:8">
      <c r="B618" s="1"/>
      <c r="C618" s="1"/>
      <c r="D618" s="1"/>
      <c r="E618" s="1"/>
      <c r="F618" s="1"/>
      <c r="G618" s="1"/>
      <c r="H618" s="1"/>
    </row>
    <row r="619" spans="2:8">
      <c r="B619" s="1"/>
      <c r="C619" s="1"/>
      <c r="D619" s="1"/>
      <c r="E619" s="1"/>
      <c r="F619" s="1"/>
      <c r="G619" s="1"/>
      <c r="H619" s="1"/>
    </row>
    <row r="620" spans="2:8">
      <c r="B620" s="1"/>
      <c r="C620" s="1"/>
      <c r="D620" s="1"/>
      <c r="E620" s="1"/>
      <c r="F620" s="1"/>
      <c r="G620" s="1"/>
      <c r="H620" s="1"/>
    </row>
    <row r="621" spans="2:8">
      <c r="B621" s="1"/>
      <c r="C621" s="1"/>
      <c r="D621" s="1"/>
      <c r="E621" s="1"/>
      <c r="F621" s="1"/>
      <c r="G621" s="1"/>
      <c r="H621" s="1"/>
    </row>
    <row r="622" spans="2:8">
      <c r="B622" s="1"/>
      <c r="C622" s="1"/>
      <c r="D622" s="1"/>
      <c r="E622" s="1"/>
      <c r="F622" s="1"/>
      <c r="G622" s="1"/>
      <c r="H622" s="1"/>
    </row>
    <row r="623" spans="2:8">
      <c r="B623" s="1"/>
      <c r="C623" s="1"/>
      <c r="D623" s="1"/>
      <c r="E623" s="1"/>
      <c r="F623" s="1"/>
      <c r="G623" s="1"/>
      <c r="H623" s="1"/>
    </row>
    <row r="624" spans="2:8">
      <c r="B624" s="1"/>
      <c r="C624" s="1"/>
      <c r="D624" s="1"/>
      <c r="E624" s="1"/>
      <c r="F624" s="1"/>
      <c r="G624" s="1"/>
      <c r="H624" s="1"/>
    </row>
    <row r="625" spans="2:8">
      <c r="B625" s="1"/>
      <c r="C625" s="1"/>
      <c r="D625" s="1"/>
      <c r="E625" s="1"/>
      <c r="F625" s="1"/>
      <c r="G625" s="1"/>
      <c r="H625" s="1"/>
    </row>
    <row r="626" spans="2:8">
      <c r="B626" s="1"/>
      <c r="C626" s="1"/>
      <c r="D626" s="1"/>
      <c r="E626" s="1"/>
      <c r="F626" s="1"/>
      <c r="G626" s="1"/>
      <c r="H626" s="1"/>
    </row>
    <row r="627" spans="2:8">
      <c r="B627" s="1"/>
      <c r="C627" s="1"/>
      <c r="D627" s="1"/>
      <c r="E627" s="1"/>
      <c r="F627" s="1"/>
      <c r="G627" s="1"/>
      <c r="H627" s="1"/>
    </row>
    <row r="628" spans="2:8">
      <c r="B628" s="1"/>
      <c r="C628" s="1"/>
      <c r="D628" s="1"/>
      <c r="E628" s="1"/>
      <c r="F628" s="1"/>
      <c r="G628" s="1"/>
      <c r="H628" s="1"/>
    </row>
    <row r="629" spans="2:8">
      <c r="B629" s="1"/>
      <c r="C629" s="1"/>
      <c r="D629" s="1"/>
      <c r="E629" s="1"/>
      <c r="F629" s="1"/>
      <c r="G629" s="1"/>
      <c r="H629" s="1"/>
    </row>
    <row r="630" spans="2:8">
      <c r="B630" s="1"/>
      <c r="C630" s="1"/>
      <c r="D630" s="1"/>
      <c r="E630" s="1"/>
      <c r="F630" s="1"/>
      <c r="G630" s="1"/>
      <c r="H630" s="1"/>
    </row>
    <row r="631" spans="2:8">
      <c r="B631" s="1"/>
      <c r="C631" s="1"/>
      <c r="D631" s="1"/>
      <c r="E631" s="1"/>
      <c r="F631" s="1"/>
      <c r="G631" s="1"/>
      <c r="H631" s="1"/>
    </row>
    <row r="632" spans="2:8">
      <c r="B632" s="1"/>
      <c r="C632" s="1"/>
      <c r="D632" s="1"/>
      <c r="E632" s="1"/>
      <c r="F632" s="1"/>
      <c r="G632" s="1"/>
      <c r="H632" s="1"/>
    </row>
    <row r="633" spans="2:8">
      <c r="B633" s="1"/>
      <c r="C633" s="1"/>
      <c r="D633" s="1"/>
      <c r="E633" s="1"/>
      <c r="F633" s="1"/>
      <c r="G633" s="1"/>
      <c r="H633" s="1"/>
    </row>
    <row r="634" spans="2:8">
      <c r="B634" s="1"/>
      <c r="C634" s="1"/>
      <c r="D634" s="1"/>
      <c r="E634" s="1"/>
      <c r="F634" s="1"/>
      <c r="G634" s="1"/>
      <c r="H634" s="1"/>
    </row>
    <row r="635" spans="2:8">
      <c r="B635" s="1"/>
      <c r="C635" s="1"/>
      <c r="D635" s="1"/>
      <c r="E635" s="1"/>
      <c r="F635" s="1"/>
      <c r="G635" s="1"/>
      <c r="H635" s="1"/>
    </row>
    <row r="636" spans="2:8">
      <c r="B636" s="1"/>
      <c r="C636" s="1"/>
      <c r="D636" s="1"/>
      <c r="E636" s="1"/>
      <c r="F636" s="1"/>
      <c r="G636" s="1"/>
      <c r="H636" s="1"/>
    </row>
    <row r="637" spans="2:8">
      <c r="B637" s="1"/>
      <c r="C637" s="1"/>
      <c r="D637" s="1"/>
      <c r="E637" s="1"/>
      <c r="F637" s="1"/>
      <c r="G637" s="1"/>
      <c r="H637" s="1"/>
    </row>
    <row r="638" spans="2:8">
      <c r="B638" s="1"/>
      <c r="C638" s="1"/>
      <c r="D638" s="1"/>
      <c r="E638" s="1"/>
      <c r="F638" s="1"/>
      <c r="G638" s="1"/>
      <c r="H638" s="1"/>
    </row>
    <row r="639" spans="2:8">
      <c r="B639" s="1"/>
      <c r="C639" s="1"/>
      <c r="D639" s="1"/>
      <c r="E639" s="1"/>
      <c r="F639" s="1"/>
      <c r="G639" s="1"/>
      <c r="H639" s="1"/>
    </row>
    <row r="640" spans="2:8">
      <c r="B640" s="1"/>
      <c r="C640" s="1"/>
      <c r="D640" s="1"/>
      <c r="E640" s="1"/>
      <c r="F640" s="1"/>
      <c r="G640" s="1"/>
      <c r="H640" s="1"/>
    </row>
    <row r="641" spans="2:8">
      <c r="B641" s="1"/>
      <c r="C641" s="1"/>
      <c r="D641" s="1"/>
      <c r="E641" s="1"/>
      <c r="F641" s="1"/>
      <c r="G641" s="1"/>
      <c r="H641" s="1"/>
    </row>
    <row r="642" spans="2:8">
      <c r="B642" s="1"/>
      <c r="C642" s="1"/>
      <c r="D642" s="1"/>
      <c r="E642" s="1"/>
      <c r="F642" s="1"/>
      <c r="G642" s="1"/>
      <c r="H642" s="1"/>
    </row>
    <row r="643" spans="2:8">
      <c r="B643" s="1"/>
      <c r="C643" s="1"/>
      <c r="D643" s="1"/>
      <c r="E643" s="1"/>
      <c r="F643" s="1"/>
      <c r="G643" s="1"/>
      <c r="H643" s="1"/>
    </row>
    <row r="644" spans="2:8">
      <c r="B644" s="1"/>
      <c r="C644" s="1"/>
      <c r="D644" s="1"/>
      <c r="E644" s="1"/>
      <c r="F644" s="1"/>
      <c r="G644" s="1"/>
      <c r="H644" s="1"/>
    </row>
    <row r="645" spans="2:8">
      <c r="B645" s="1"/>
      <c r="C645" s="1"/>
      <c r="D645" s="1"/>
      <c r="E645" s="1"/>
      <c r="F645" s="1"/>
      <c r="G645" s="1"/>
      <c r="H645" s="1"/>
    </row>
    <row r="646" spans="2:8">
      <c r="B646" s="1"/>
      <c r="C646" s="1"/>
      <c r="D646" s="1"/>
      <c r="E646" s="1"/>
      <c r="F646" s="1"/>
      <c r="G646" s="1"/>
      <c r="H646" s="1"/>
    </row>
    <row r="647" spans="2:8">
      <c r="B647" s="1"/>
      <c r="C647" s="1"/>
      <c r="D647" s="1"/>
      <c r="E647" s="1"/>
      <c r="F647" s="1"/>
      <c r="G647" s="1"/>
      <c r="H647" s="1"/>
    </row>
    <row r="648" spans="2:8">
      <c r="B648" s="1"/>
      <c r="C648" s="1"/>
      <c r="D648" s="1"/>
      <c r="E648" s="1"/>
      <c r="F648" s="1"/>
      <c r="G648" s="1"/>
      <c r="H648" s="1"/>
    </row>
    <row r="649" spans="2:8">
      <c r="B649" s="1"/>
      <c r="C649" s="1"/>
      <c r="D649" s="1"/>
      <c r="E649" s="1"/>
      <c r="F649" s="1"/>
      <c r="G649" s="1"/>
      <c r="H649" s="1"/>
    </row>
    <row r="650" spans="2:8">
      <c r="B650" s="1"/>
      <c r="C650" s="1"/>
      <c r="D650" s="1"/>
      <c r="E650" s="1"/>
      <c r="F650" s="1"/>
      <c r="G650" s="1"/>
      <c r="H650" s="1"/>
    </row>
    <row r="651" spans="2:8">
      <c r="B651" s="1"/>
      <c r="C651" s="1"/>
      <c r="D651" s="1"/>
      <c r="E651" s="1"/>
      <c r="F651" s="1"/>
      <c r="G651" s="1"/>
      <c r="H651" s="1"/>
    </row>
    <row r="652" spans="2:8">
      <c r="B652" s="1"/>
      <c r="C652" s="1"/>
      <c r="D652" s="1"/>
      <c r="E652" s="1"/>
      <c r="F652" s="1"/>
      <c r="G652" s="1"/>
      <c r="H652" s="1"/>
    </row>
    <row r="653" spans="2:8">
      <c r="B653" s="1"/>
      <c r="C653" s="1"/>
      <c r="D653" s="1"/>
      <c r="E653" s="1"/>
      <c r="F653" s="1"/>
      <c r="G653" s="1"/>
      <c r="H653" s="1"/>
    </row>
    <row r="654" spans="2:8">
      <c r="B654" s="1"/>
      <c r="C654" s="1"/>
      <c r="D654" s="1"/>
      <c r="E654" s="1"/>
      <c r="F654" s="1"/>
      <c r="G654" s="1"/>
      <c r="H654" s="1"/>
    </row>
    <row r="655" spans="2:8">
      <c r="B655" s="1"/>
      <c r="C655" s="1"/>
      <c r="D655" s="1"/>
      <c r="E655" s="1"/>
      <c r="F655" s="1"/>
      <c r="G655" s="1"/>
      <c r="H655" s="1"/>
    </row>
    <row r="656" spans="2:8">
      <c r="B656" s="1"/>
      <c r="C656" s="1"/>
      <c r="D656" s="1"/>
      <c r="E656" s="1"/>
      <c r="F656" s="1"/>
      <c r="G656" s="1"/>
      <c r="H656" s="1"/>
    </row>
    <row r="657" spans="2:8">
      <c r="B657" s="1"/>
      <c r="C657" s="1"/>
      <c r="D657" s="1"/>
      <c r="E657" s="1"/>
      <c r="F657" s="1"/>
      <c r="G657" s="1"/>
      <c r="H657" s="1"/>
    </row>
    <row r="658" spans="2:8">
      <c r="B658" s="1"/>
      <c r="C658" s="1"/>
      <c r="D658" s="1"/>
      <c r="E658" s="1"/>
      <c r="F658" s="1"/>
      <c r="G658" s="1"/>
      <c r="H658" s="1"/>
    </row>
    <row r="659" spans="2:8">
      <c r="B659" s="1"/>
      <c r="C659" s="1"/>
      <c r="D659" s="1"/>
      <c r="E659" s="1"/>
      <c r="F659" s="1"/>
      <c r="G659" s="1"/>
      <c r="H659" s="1"/>
    </row>
    <row r="660" spans="2:8">
      <c r="B660" s="1"/>
      <c r="C660" s="1"/>
      <c r="D660" s="1"/>
      <c r="E660" s="1"/>
      <c r="F660" s="1"/>
      <c r="G660" s="1"/>
      <c r="H660" s="1"/>
    </row>
    <row r="661" spans="2:8">
      <c r="B661" s="1"/>
      <c r="C661" s="1"/>
      <c r="D661" s="1"/>
      <c r="E661" s="1"/>
      <c r="F661" s="1"/>
      <c r="G661" s="1"/>
      <c r="H661" s="1"/>
    </row>
    <row r="662" spans="2:8">
      <c r="B662" s="1"/>
      <c r="C662" s="1"/>
      <c r="D662" s="1"/>
      <c r="E662" s="1"/>
      <c r="F662" s="1"/>
      <c r="G662" s="1"/>
      <c r="H662" s="1"/>
    </row>
    <row r="663" spans="2:8">
      <c r="B663" s="1"/>
      <c r="C663" s="1"/>
      <c r="D663" s="1"/>
      <c r="E663" s="1"/>
      <c r="F663" s="1"/>
      <c r="G663" s="1"/>
      <c r="H663" s="1"/>
    </row>
    <row r="664" spans="2:8">
      <c r="B664" s="1"/>
      <c r="C664" s="1"/>
      <c r="D664" s="1"/>
      <c r="E664" s="1"/>
      <c r="F664" s="1"/>
      <c r="G664" s="1"/>
      <c r="H664" s="1"/>
    </row>
    <row r="665" spans="2:8">
      <c r="B665" s="1"/>
      <c r="C665" s="1"/>
      <c r="D665" s="1"/>
      <c r="E665" s="1"/>
      <c r="F665" s="1"/>
      <c r="G665" s="1"/>
      <c r="H665" s="1"/>
    </row>
    <row r="666" spans="2:8">
      <c r="B666" s="1"/>
      <c r="C666" s="1"/>
      <c r="D666" s="1"/>
      <c r="E666" s="1"/>
      <c r="F666" s="1"/>
      <c r="G666" s="1"/>
      <c r="H666" s="1"/>
    </row>
    <row r="667" spans="2:8">
      <c r="B667" s="1"/>
      <c r="C667" s="1"/>
      <c r="D667" s="1"/>
      <c r="E667" s="1"/>
      <c r="F667" s="1"/>
      <c r="G667" s="1"/>
      <c r="H667" s="1"/>
    </row>
    <row r="668" spans="2:8">
      <c r="B668" s="1"/>
      <c r="C668" s="1"/>
      <c r="D668" s="1"/>
      <c r="E668" s="1"/>
      <c r="F668" s="1"/>
      <c r="G668" s="1"/>
      <c r="H668" s="1"/>
    </row>
    <row r="669" spans="2:8">
      <c r="B669" s="1"/>
      <c r="C669" s="1"/>
      <c r="D669" s="1"/>
      <c r="E669" s="1"/>
      <c r="F669" s="1"/>
      <c r="G669" s="1"/>
      <c r="H669" s="1"/>
    </row>
    <row r="670" spans="2:8">
      <c r="B670" s="1"/>
      <c r="C670" s="1"/>
      <c r="D670" s="1"/>
      <c r="E670" s="1"/>
      <c r="F670" s="1"/>
      <c r="G670" s="1"/>
      <c r="H670" s="1"/>
    </row>
    <row r="671" spans="2:8">
      <c r="B671" s="1"/>
      <c r="C671" s="1"/>
      <c r="D671" s="1"/>
      <c r="E671" s="1"/>
      <c r="F671" s="1"/>
      <c r="G671" s="1"/>
      <c r="H671" s="1"/>
    </row>
    <row r="672" spans="2:8">
      <c r="B672" s="1"/>
      <c r="C672" s="1"/>
      <c r="D672" s="1"/>
      <c r="E672" s="1"/>
      <c r="F672" s="1"/>
      <c r="G672" s="1"/>
      <c r="H672" s="1"/>
    </row>
    <row r="673" spans="2:8">
      <c r="B673" s="1"/>
      <c r="C673" s="1"/>
      <c r="D673" s="1"/>
      <c r="E673" s="1"/>
      <c r="F673" s="1"/>
      <c r="G673" s="1"/>
      <c r="H673" s="1"/>
    </row>
    <row r="674" spans="2:8">
      <c r="B674" s="1"/>
      <c r="C674" s="1"/>
      <c r="D674" s="1"/>
      <c r="E674" s="1"/>
      <c r="F674" s="1"/>
      <c r="G674" s="1"/>
      <c r="H674" s="1"/>
    </row>
    <row r="675" spans="2:8">
      <c r="B675" s="1"/>
      <c r="C675" s="1"/>
      <c r="D675" s="1"/>
      <c r="E675" s="1"/>
      <c r="F675" s="1"/>
      <c r="G675" s="1"/>
      <c r="H675" s="1"/>
    </row>
    <row r="676" spans="2:8">
      <c r="B676" s="1"/>
      <c r="C676" s="1"/>
      <c r="D676" s="1"/>
      <c r="E676" s="1"/>
      <c r="F676" s="1"/>
      <c r="G676" s="1"/>
      <c r="H676" s="1"/>
    </row>
    <row r="677" spans="2:8">
      <c r="B677" s="1"/>
      <c r="C677" s="1"/>
      <c r="D677" s="1"/>
      <c r="E677" s="1"/>
      <c r="F677" s="1"/>
      <c r="G677" s="1"/>
      <c r="H677" s="1"/>
    </row>
    <row r="678" spans="2:8">
      <c r="B678" s="1"/>
      <c r="C678" s="1"/>
      <c r="D678" s="1"/>
      <c r="E678" s="1"/>
      <c r="F678" s="1"/>
      <c r="G678" s="1"/>
      <c r="H678" s="1"/>
    </row>
    <row r="679" spans="2:8">
      <c r="B679" s="1"/>
      <c r="C679" s="1"/>
      <c r="D679" s="1"/>
      <c r="E679" s="1"/>
      <c r="F679" s="1"/>
      <c r="G679" s="1"/>
      <c r="H679" s="1"/>
    </row>
    <row r="680" spans="2:8">
      <c r="B680" s="1"/>
      <c r="C680" s="1"/>
      <c r="D680" s="1"/>
      <c r="E680" s="1"/>
      <c r="F680" s="1"/>
      <c r="G680" s="1"/>
      <c r="H680" s="1"/>
    </row>
    <row r="681" spans="2:8">
      <c r="B681" s="1"/>
      <c r="C681" s="1"/>
      <c r="D681" s="1"/>
      <c r="E681" s="1"/>
      <c r="F681" s="1"/>
      <c r="G681" s="1"/>
      <c r="H681" s="1"/>
    </row>
    <row r="682" spans="2:8">
      <c r="B682" s="1"/>
      <c r="C682" s="1"/>
      <c r="D682" s="1"/>
      <c r="E682" s="1"/>
      <c r="F682" s="1"/>
      <c r="G682" s="1"/>
      <c r="H682" s="1"/>
    </row>
    <row r="683" spans="2:8">
      <c r="B683" s="1"/>
      <c r="C683" s="1"/>
      <c r="D683" s="1"/>
      <c r="E683" s="1"/>
      <c r="F683" s="1"/>
      <c r="G683" s="1"/>
      <c r="H683" s="1"/>
    </row>
    <row r="684" spans="2:8">
      <c r="B684" s="1"/>
      <c r="C684" s="1"/>
      <c r="D684" s="1"/>
      <c r="E684" s="1"/>
      <c r="F684" s="1"/>
      <c r="G684" s="1"/>
      <c r="H684" s="1"/>
    </row>
    <row r="685" spans="2:8">
      <c r="B685" s="1"/>
      <c r="C685" s="1"/>
      <c r="D685" s="1"/>
      <c r="E685" s="1"/>
      <c r="F685" s="1"/>
      <c r="G685" s="1"/>
      <c r="H685" s="1"/>
    </row>
    <row r="686" spans="2:8">
      <c r="B686" s="1"/>
      <c r="C686" s="1"/>
      <c r="D686" s="1"/>
      <c r="E686" s="1"/>
      <c r="F686" s="1"/>
      <c r="G686" s="1"/>
      <c r="H686" s="1"/>
    </row>
    <row r="687" spans="2:8">
      <c r="B687" s="1"/>
      <c r="C687" s="1"/>
      <c r="D687" s="1"/>
      <c r="E687" s="1"/>
      <c r="F687" s="1"/>
      <c r="G687" s="1"/>
      <c r="H687" s="1"/>
    </row>
    <row r="688" spans="2:8">
      <c r="B688" s="1"/>
      <c r="C688" s="1"/>
      <c r="D688" s="1"/>
      <c r="E688" s="1"/>
      <c r="F688" s="1"/>
      <c r="G688" s="1"/>
      <c r="H688" s="1"/>
    </row>
    <row r="689" spans="2:8">
      <c r="B689" s="1"/>
      <c r="C689" s="1"/>
      <c r="D689" s="1"/>
      <c r="E689" s="1"/>
      <c r="F689" s="1"/>
      <c r="G689" s="1"/>
      <c r="H689" s="1"/>
    </row>
    <row r="690" spans="2:8">
      <c r="B690" s="1"/>
      <c r="C690" s="1"/>
      <c r="D690" s="1"/>
      <c r="E690" s="1"/>
      <c r="F690" s="1"/>
      <c r="G690" s="1"/>
      <c r="H690" s="1"/>
    </row>
    <row r="691" spans="2:8">
      <c r="B691" s="1"/>
      <c r="C691" s="1"/>
      <c r="D691" s="1"/>
      <c r="E691" s="1"/>
      <c r="F691" s="1"/>
      <c r="G691" s="1"/>
      <c r="H691" s="1"/>
    </row>
    <row r="692" spans="2:8">
      <c r="B692" s="1"/>
      <c r="C692" s="1"/>
      <c r="D692" s="1"/>
      <c r="E692" s="1"/>
      <c r="F692" s="1"/>
      <c r="G692" s="1"/>
      <c r="H692" s="1"/>
    </row>
    <row r="693" spans="2:8">
      <c r="B693" s="1"/>
      <c r="C693" s="1"/>
      <c r="D693" s="1"/>
      <c r="E693" s="1"/>
      <c r="F693" s="1"/>
      <c r="G693" s="1"/>
      <c r="H693" s="1"/>
    </row>
    <row r="694" spans="2:8">
      <c r="B694" s="1"/>
      <c r="C694" s="1"/>
      <c r="D694" s="1"/>
      <c r="E694" s="1"/>
      <c r="F694" s="1"/>
      <c r="G694" s="1"/>
      <c r="H694" s="1"/>
    </row>
    <row r="695" spans="2:8">
      <c r="B695" s="1"/>
      <c r="C695" s="1"/>
      <c r="D695" s="1"/>
      <c r="E695" s="1"/>
      <c r="F695" s="1"/>
      <c r="G695" s="1"/>
      <c r="H695" s="1"/>
    </row>
    <row r="696" spans="2:8">
      <c r="B696" s="1"/>
      <c r="C696" s="1"/>
      <c r="D696" s="1"/>
      <c r="E696" s="1"/>
      <c r="F696" s="1"/>
      <c r="G696" s="1"/>
      <c r="H696" s="1"/>
    </row>
    <row r="697" spans="2:8">
      <c r="B697" s="1"/>
      <c r="C697" s="1"/>
      <c r="D697" s="1"/>
      <c r="E697" s="1"/>
      <c r="F697" s="1"/>
      <c r="G697" s="1"/>
      <c r="H697" s="1"/>
    </row>
    <row r="698" spans="2:8">
      <c r="B698" s="1"/>
      <c r="C698" s="1"/>
      <c r="D698" s="1"/>
      <c r="E698" s="1"/>
      <c r="F698" s="1"/>
      <c r="G698" s="1"/>
      <c r="H698" s="1"/>
    </row>
    <row r="699" spans="2:8">
      <c r="B699" s="1"/>
      <c r="C699" s="1"/>
      <c r="D699" s="1"/>
      <c r="E699" s="1"/>
      <c r="F699" s="1"/>
      <c r="G699" s="1"/>
      <c r="H699" s="1"/>
    </row>
    <row r="700" spans="2:8">
      <c r="B700" s="1"/>
      <c r="C700" s="1"/>
      <c r="D700" s="1"/>
      <c r="E700" s="1"/>
      <c r="F700" s="1"/>
      <c r="G700" s="1"/>
      <c r="H700" s="1"/>
    </row>
    <row r="701" spans="2:8">
      <c r="B701" s="1"/>
      <c r="C701" s="1"/>
      <c r="D701" s="1"/>
      <c r="E701" s="1"/>
      <c r="F701" s="1"/>
      <c r="G701" s="1"/>
      <c r="H701" s="1"/>
    </row>
    <row r="702" spans="2:8">
      <c r="B702" s="1"/>
      <c r="C702" s="1"/>
      <c r="D702" s="1"/>
      <c r="E702" s="1"/>
      <c r="F702" s="1"/>
      <c r="G702" s="1"/>
      <c r="H702" s="1"/>
    </row>
    <row r="703" spans="2:8">
      <c r="B703" s="1"/>
      <c r="C703" s="1"/>
      <c r="D703" s="1"/>
      <c r="E703" s="1"/>
      <c r="F703" s="1"/>
      <c r="G703" s="1"/>
      <c r="H703" s="1"/>
    </row>
    <row r="704" spans="2:8">
      <c r="B704" s="1"/>
      <c r="C704" s="1"/>
      <c r="D704" s="1"/>
      <c r="E704" s="1"/>
      <c r="F704" s="1"/>
      <c r="G704" s="1"/>
      <c r="H704" s="1"/>
    </row>
    <row r="705" spans="2:8">
      <c r="B705" s="1"/>
      <c r="C705" s="1"/>
      <c r="D705" s="1"/>
      <c r="E705" s="1"/>
      <c r="F705" s="1"/>
      <c r="G705" s="1"/>
      <c r="H705" s="1"/>
    </row>
    <row r="706" spans="2:8">
      <c r="B706" s="1"/>
      <c r="C706" s="1"/>
      <c r="D706" s="1"/>
      <c r="E706" s="1"/>
      <c r="F706" s="1"/>
      <c r="G706" s="1"/>
      <c r="H706" s="1"/>
    </row>
    <row r="707" spans="2:8">
      <c r="B707" s="1"/>
      <c r="C707" s="1"/>
      <c r="D707" s="1"/>
      <c r="E707" s="1"/>
      <c r="F707" s="1"/>
      <c r="G707" s="1"/>
      <c r="H707" s="1"/>
    </row>
    <row r="708" spans="2:8">
      <c r="B708" s="1"/>
      <c r="C708" s="1"/>
      <c r="D708" s="1"/>
      <c r="E708" s="1"/>
      <c r="F708" s="1"/>
      <c r="G708" s="1"/>
      <c r="H708" s="1"/>
    </row>
    <row r="709" spans="2:8">
      <c r="B709" s="1"/>
      <c r="C709" s="1"/>
      <c r="D709" s="1"/>
      <c r="E709" s="1"/>
      <c r="F709" s="1"/>
      <c r="G709" s="1"/>
      <c r="H709" s="1"/>
    </row>
    <row r="710" spans="2:8">
      <c r="B710" s="1"/>
      <c r="C710" s="1"/>
      <c r="D710" s="1"/>
      <c r="E710" s="1"/>
      <c r="F710" s="1"/>
      <c r="G710" s="1"/>
      <c r="H710" s="1"/>
    </row>
    <row r="711" spans="2:8">
      <c r="B711" s="1"/>
      <c r="C711" s="1"/>
      <c r="D711" s="1"/>
      <c r="E711" s="1"/>
      <c r="F711" s="1"/>
      <c r="G711" s="1"/>
      <c r="H711" s="1"/>
    </row>
    <row r="712" spans="2:8">
      <c r="B712" s="1"/>
      <c r="C712" s="1"/>
      <c r="D712" s="1"/>
      <c r="E712" s="1"/>
      <c r="F712" s="1"/>
      <c r="G712" s="1"/>
      <c r="H712" s="1"/>
    </row>
    <row r="713" spans="2:8">
      <c r="B713" s="1"/>
      <c r="C713" s="1"/>
      <c r="D713" s="1"/>
      <c r="E713" s="1"/>
      <c r="F713" s="1"/>
      <c r="G713" s="1"/>
      <c r="H713" s="1"/>
    </row>
    <row r="714" spans="2:8">
      <c r="B714" s="1"/>
      <c r="C714" s="1"/>
      <c r="D714" s="1"/>
      <c r="E714" s="1"/>
      <c r="F714" s="1"/>
      <c r="G714" s="1"/>
      <c r="H714" s="1"/>
    </row>
    <row r="715" spans="2:8">
      <c r="B715" s="1"/>
      <c r="C715" s="1"/>
      <c r="D715" s="1"/>
      <c r="E715" s="1"/>
      <c r="F715" s="1"/>
      <c r="G715" s="1"/>
      <c r="H715" s="1"/>
    </row>
    <row r="716" spans="2:8">
      <c r="B716" s="1"/>
      <c r="C716" s="1"/>
      <c r="D716" s="1"/>
      <c r="E716" s="1"/>
      <c r="F716" s="1"/>
      <c r="G716" s="1"/>
      <c r="H716" s="1"/>
    </row>
    <row r="717" spans="2:8">
      <c r="B717" s="1"/>
      <c r="C717" s="1"/>
      <c r="D717" s="1"/>
      <c r="E717" s="1"/>
      <c r="F717" s="1"/>
      <c r="G717" s="1"/>
      <c r="H717" s="1"/>
    </row>
    <row r="718" spans="2:8">
      <c r="B718" s="1"/>
      <c r="C718" s="1"/>
      <c r="D718" s="1"/>
      <c r="E718" s="1"/>
      <c r="F718" s="1"/>
      <c r="G718" s="1"/>
      <c r="H718" s="1"/>
    </row>
    <row r="719" spans="2:8">
      <c r="B719" s="1"/>
      <c r="C719" s="1"/>
      <c r="D719" s="1"/>
      <c r="E719" s="1"/>
      <c r="F719" s="1"/>
      <c r="G719" s="1"/>
      <c r="H719" s="1"/>
    </row>
    <row r="720" spans="2:8">
      <c r="B720" s="1"/>
      <c r="C720" s="1"/>
      <c r="D720" s="1"/>
      <c r="E720" s="1"/>
      <c r="F720" s="1"/>
      <c r="G720" s="1"/>
      <c r="H720" s="1"/>
    </row>
    <row r="721" spans="2:8">
      <c r="B721" s="1"/>
      <c r="C721" s="1"/>
      <c r="D721" s="1"/>
      <c r="E721" s="1"/>
      <c r="F721" s="1"/>
      <c r="G721" s="1"/>
      <c r="H721" s="1"/>
    </row>
    <row r="722" spans="2:8">
      <c r="B722" s="1"/>
      <c r="C722" s="1"/>
      <c r="D722" s="1"/>
      <c r="E722" s="1"/>
      <c r="F722" s="1"/>
      <c r="G722" s="1"/>
      <c r="H722" s="1"/>
    </row>
    <row r="723" spans="2:8">
      <c r="B723" s="1"/>
      <c r="C723" s="1"/>
      <c r="D723" s="1"/>
      <c r="E723" s="1"/>
      <c r="F723" s="1"/>
      <c r="G723" s="1"/>
      <c r="H723" s="1"/>
    </row>
    <row r="724" spans="2:8">
      <c r="B724" s="1"/>
      <c r="C724" s="1"/>
      <c r="D724" s="1"/>
      <c r="E724" s="1"/>
      <c r="F724" s="1"/>
      <c r="G724" s="1"/>
      <c r="H724" s="1"/>
    </row>
    <row r="725" spans="2:8">
      <c r="B725" s="1"/>
      <c r="C725" s="1"/>
      <c r="D725" s="1"/>
      <c r="E725" s="1"/>
      <c r="F725" s="1"/>
      <c r="G725" s="1"/>
      <c r="H725" s="1"/>
    </row>
    <row r="726" spans="2:8">
      <c r="B726" s="1"/>
      <c r="C726" s="1"/>
      <c r="D726" s="1"/>
      <c r="E726" s="1"/>
      <c r="F726" s="1"/>
      <c r="G726" s="1"/>
      <c r="H726" s="1"/>
    </row>
    <row r="727" spans="2:8">
      <c r="B727" s="1"/>
      <c r="C727" s="1"/>
      <c r="D727" s="1"/>
      <c r="E727" s="1"/>
      <c r="F727" s="1"/>
      <c r="G727" s="1"/>
      <c r="H727" s="1"/>
    </row>
    <row r="728" spans="2:8">
      <c r="B728" s="1"/>
      <c r="C728" s="1"/>
      <c r="D728" s="1"/>
      <c r="E728" s="1"/>
      <c r="F728" s="1"/>
      <c r="G728" s="1"/>
      <c r="H728" s="1"/>
    </row>
    <row r="729" spans="2:8">
      <c r="B729" s="1"/>
      <c r="C729" s="1"/>
      <c r="D729" s="1"/>
      <c r="E729" s="1"/>
      <c r="F729" s="1"/>
      <c r="G729" s="1"/>
      <c r="H729" s="1"/>
    </row>
    <row r="730" spans="2:8">
      <c r="B730" s="1"/>
      <c r="C730" s="1"/>
      <c r="D730" s="1"/>
      <c r="E730" s="1"/>
      <c r="F730" s="1"/>
      <c r="G730" s="1"/>
      <c r="H730" s="1"/>
    </row>
    <row r="731" spans="2:8">
      <c r="B731" s="1"/>
      <c r="C731" s="1"/>
      <c r="D731" s="1"/>
      <c r="E731" s="1"/>
      <c r="F731" s="1"/>
      <c r="G731" s="1"/>
      <c r="H731" s="1"/>
    </row>
    <row r="732" spans="2:8">
      <c r="B732" s="1"/>
      <c r="C732" s="1"/>
      <c r="D732" s="1"/>
      <c r="E732" s="1"/>
      <c r="F732" s="1"/>
      <c r="G732" s="1"/>
      <c r="H732" s="1"/>
    </row>
    <row r="733" spans="2:8">
      <c r="B733" s="1"/>
      <c r="C733" s="1"/>
      <c r="D733" s="1"/>
      <c r="E733" s="1"/>
      <c r="F733" s="1"/>
      <c r="G733" s="1"/>
      <c r="H733" s="1"/>
    </row>
    <row r="734" spans="2:8">
      <c r="B734" s="1"/>
      <c r="C734" s="1"/>
      <c r="D734" s="1"/>
      <c r="E734" s="1"/>
      <c r="F734" s="1"/>
      <c r="G734" s="1"/>
      <c r="H734" s="1"/>
    </row>
    <row r="735" spans="2:8">
      <c r="B735" s="1"/>
      <c r="C735" s="1"/>
      <c r="D735" s="1"/>
      <c r="E735" s="1"/>
      <c r="F735" s="1"/>
      <c r="G735" s="1"/>
      <c r="H735" s="1"/>
    </row>
    <row r="736" spans="2:8">
      <c r="B736" s="1"/>
      <c r="C736" s="1"/>
      <c r="D736" s="1"/>
      <c r="E736" s="1"/>
      <c r="F736" s="1"/>
      <c r="G736" s="1"/>
      <c r="H736" s="1"/>
    </row>
    <row r="737" spans="2:8">
      <c r="B737" s="1"/>
      <c r="C737" s="1"/>
      <c r="D737" s="1"/>
      <c r="E737" s="1"/>
      <c r="F737" s="1"/>
      <c r="G737" s="1"/>
      <c r="H737" s="1"/>
    </row>
    <row r="738" spans="2:8">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85"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84" priority="9" stopIfTrue="1">
      <formula>$A$16=0</formula>
    </cfRule>
  </conditionalFormatting>
  <conditionalFormatting sqref="B29:C29">
    <cfRule type="expression" dxfId="283" priority="24">
      <formula>LEFT($C$29,3)="Let"</formula>
    </cfRule>
  </conditionalFormatting>
  <conditionalFormatting sqref="B33:C33 B36:G52">
    <cfRule type="expression" dxfId="282" priority="19">
      <formula>$A$33="nvt"</formula>
    </cfRule>
  </conditionalFormatting>
  <conditionalFormatting sqref="B55:C55 B58:G74">
    <cfRule type="expression" dxfId="281" priority="20">
      <formula>$A$55="nvt"</formula>
    </cfRule>
  </conditionalFormatting>
  <conditionalFormatting sqref="B94:C94 B97:E108">
    <cfRule type="expression" dxfId="280" priority="17">
      <formula>$A$94="nvt"</formula>
    </cfRule>
  </conditionalFormatting>
  <conditionalFormatting sqref="B111:C111 B114:E125">
    <cfRule type="expression" dxfId="279" priority="5">
      <formula>$A$111="nvt"</formula>
    </cfRule>
  </conditionalFormatting>
  <conditionalFormatting sqref="B128:C128">
    <cfRule type="expression" dxfId="278" priority="16">
      <formula>$A$128="nvt"</formula>
    </cfRule>
  </conditionalFormatting>
  <conditionalFormatting sqref="B144:C144">
    <cfRule type="expression" dxfId="277" priority="15">
      <formula>$A$144="nvt"</formula>
    </cfRule>
  </conditionalFormatting>
  <conditionalFormatting sqref="B168:C168">
    <cfRule type="expression" dxfId="276" priority="14">
      <formula>$A$168="nvt"</formula>
    </cfRule>
  </conditionalFormatting>
  <conditionalFormatting sqref="B17:D26">
    <cfRule type="expression" dxfId="275" priority="22">
      <formula>$A17=0</formula>
    </cfRule>
  </conditionalFormatting>
  <conditionalFormatting sqref="B77:D77 B80:C91">
    <cfRule type="expression" dxfId="274" priority="18">
      <formula>$A$77="nvt"</formula>
    </cfRule>
  </conditionalFormatting>
  <conditionalFormatting sqref="B206:D206 B209:C220">
    <cfRule type="expression" dxfId="273" priority="12">
      <formula>$A$206="nvt"</formula>
    </cfRule>
  </conditionalFormatting>
  <conditionalFormatting sqref="B186:F203 B183:C183">
    <cfRule type="expression" dxfId="272" priority="13">
      <formula>$A$183="nvt"</formula>
    </cfRule>
  </conditionalFormatting>
  <conditionalFormatting sqref="B131:I141">
    <cfRule type="expression" dxfId="271" priority="10">
      <formula>$A$128="nvt"</formula>
    </cfRule>
  </conditionalFormatting>
  <conditionalFormatting sqref="B147:I165">
    <cfRule type="expression" dxfId="270" priority="8">
      <formula>$A$144="nvt"</formula>
    </cfRule>
  </conditionalFormatting>
  <conditionalFormatting sqref="B171:I180">
    <cfRule type="expression" dxfId="269" priority="23">
      <formula>$A$168="nvt"</formula>
    </cfRule>
  </conditionalFormatting>
  <conditionalFormatting sqref="C240">
    <cfRule type="cellIs" dxfId="268" priority="21" operator="notEqual">
      <formula>"JA"</formula>
    </cfRule>
  </conditionalFormatting>
  <conditionalFormatting sqref="D236">
    <cfRule type="expression" dxfId="267" priority="11">
      <formula>C240&lt;&gt;"JA"</formula>
    </cfRule>
  </conditionalFormatting>
  <conditionalFormatting sqref="G186:G203">
    <cfRule type="expression" dxfId="266" priority="4">
      <formula>$A$183="nvt"</formula>
    </cfRule>
  </conditionalFormatting>
  <conditionalFormatting sqref="H186:I202">
    <cfRule type="expression" dxfId="265" priority="2">
      <formula>$A$144="nvt"</formula>
    </cfRule>
  </conditionalFormatting>
  <conditionalFormatting sqref="H203:I203">
    <cfRule type="expression" dxfId="264" priority="3">
      <formula>$A$183="nvt"</formula>
    </cfRule>
  </conditionalFormatting>
  <conditionalFormatting sqref="I186:J202">
    <cfRule type="expression" dxfId="263" priority="1" stopIfTrue="1">
      <formula>$A$16=0</formula>
    </cfRule>
  </conditionalFormatting>
  <dataValidations count="4">
    <dataValidation type="list" allowBlank="1" showInputMessage="1" showErrorMessage="1" sqref="B187:B202 B37:B51 B148:B164 B132:B140 B59:B73 B172:B179 B98:B107 B115:B124" xr:uid="{778B5D24-52B4-4BFA-94E4-C215A0F7BE64}">
      <formula1>K_Werkpakket</formula1>
    </dataValidation>
    <dataValidation type="list" allowBlank="1" showInputMessage="1" showErrorMessage="1" sqref="C6" xr:uid="{09AC6CF2-4779-4661-B612-01343CD4BB77}">
      <formula1>K_Type</formula1>
    </dataValidation>
    <dataValidation type="list" allowBlank="1" showInputMessage="1" showErrorMessage="1" sqref="C7" xr:uid="{8651D0FA-53E1-47D9-914C-A76719A38E7F}">
      <formula1>K_Omvang</formula1>
    </dataValidation>
    <dataValidation type="list" allowBlank="1" showInputMessage="1" showErrorMessage="1" sqref="C167" xr:uid="{F8821A5E-8C45-4435-B168-BE1E9915F02C}">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CE77-75D5-436D-8D89-92E85A7777B9}">
  <sheetPr>
    <tabColor rgb="FF92D050"/>
    <pageSetUpPr fitToPage="1"/>
  </sheetPr>
  <dimension ref="A1:L738"/>
  <sheetViews>
    <sheetView showGridLines="0" workbookViewId="0">
      <selection activeCell="C29" sqref="C29:H29"/>
    </sheetView>
  </sheetViews>
  <sheetFormatPr defaultColWidth="9.140625" defaultRowHeight="15.75"/>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c r="D1" s="1"/>
      <c r="I1" s="40" t="s">
        <v>28</v>
      </c>
    </row>
    <row r="2" spans="1:9" ht="18.75">
      <c r="B2" s="24" t="s">
        <v>126</v>
      </c>
      <c r="C2" s="252"/>
      <c r="D2" s="252"/>
      <c r="E2" s="252"/>
      <c r="I2" s="41" t="s">
        <v>30</v>
      </c>
    </row>
    <row r="3" spans="1:9">
      <c r="B3" s="22"/>
      <c r="C3" s="23"/>
      <c r="D3" s="23"/>
      <c r="E3" s="1"/>
      <c r="I3" s="55" t="s">
        <v>31</v>
      </c>
    </row>
    <row r="4" spans="1:9" ht="16.5">
      <c r="B4" s="26" t="s">
        <v>84</v>
      </c>
      <c r="C4" s="70"/>
      <c r="D4"/>
      <c r="H4" s="54"/>
    </row>
    <row r="5" spans="1:9" ht="16.5">
      <c r="B5" s="26" t="s">
        <v>86</v>
      </c>
      <c r="C5" s="71"/>
      <c r="D5"/>
      <c r="H5" s="54"/>
    </row>
    <row r="6" spans="1:9" ht="16.5">
      <c r="B6" s="26" t="s">
        <v>87</v>
      </c>
      <c r="C6" s="255"/>
      <c r="D6" s="255"/>
      <c r="F6"/>
      <c r="G6"/>
      <c r="H6"/>
    </row>
    <row r="7" spans="1:9" ht="16.5">
      <c r="B7" s="26" t="s">
        <v>88</v>
      </c>
      <c r="C7" s="72"/>
      <c r="D7"/>
      <c r="E7"/>
      <c r="F7"/>
      <c r="G7"/>
      <c r="H7"/>
    </row>
    <row r="8" spans="1:9" ht="16.5">
      <c r="B8" s="26"/>
      <c r="C8" s="107"/>
      <c r="D8" s="107"/>
      <c r="E8" s="107"/>
      <c r="F8"/>
      <c r="G8"/>
      <c r="H8"/>
    </row>
    <row r="9" spans="1:9">
      <c r="B9" s="3"/>
      <c r="C9" s="4"/>
      <c r="D9"/>
      <c r="E9"/>
      <c r="F9"/>
      <c r="G9"/>
      <c r="H9"/>
    </row>
    <row r="10" spans="1:9" ht="9" customHeight="1">
      <c r="B10" s="17"/>
      <c r="C10" s="4"/>
      <c r="D10"/>
      <c r="E10"/>
      <c r="F10"/>
      <c r="G10"/>
      <c r="H10"/>
    </row>
    <row r="11" spans="1:9" ht="75" customHeight="1">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c r="B12" s="30"/>
      <c r="C12" s="30"/>
      <c r="D12" s="30"/>
      <c r="E12" s="30"/>
      <c r="F12" s="30"/>
      <c r="G12" s="30"/>
      <c r="H12" s="30"/>
      <c r="I12" s="30"/>
    </row>
    <row r="13" spans="1:9" ht="6.75" customHeight="1" thickTop="1">
      <c r="B13" s="67"/>
      <c r="C13" s="67"/>
      <c r="D13" s="67"/>
      <c r="E13" s="67"/>
      <c r="F13" s="67"/>
      <c r="G13" s="67"/>
      <c r="H13" s="65"/>
      <c r="I13" s="65"/>
    </row>
    <row r="14" spans="1:9" ht="42.75" customHeight="1">
      <c r="B14" s="253" t="s">
        <v>90</v>
      </c>
      <c r="C14" s="253"/>
      <c r="D14" s="253"/>
      <c r="E14" s="253"/>
      <c r="F14" s="253"/>
      <c r="G14" s="253"/>
      <c r="H14" s="253"/>
      <c r="I14" s="65"/>
    </row>
    <row r="15" spans="1:9" ht="9.75" customHeight="1" thickBot="1">
      <c r="B15" s="68"/>
      <c r="C15" s="69"/>
      <c r="D15" s="65"/>
      <c r="E15" s="65"/>
      <c r="F15" s="65"/>
      <c r="G15" s="65"/>
      <c r="H15" s="65"/>
      <c r="I15" s="65"/>
    </row>
    <row r="16" spans="1:9" ht="18.75">
      <c r="A16" s="119">
        <f>IF(OR(COUNTA(C2:D8)&lt;5,Projectinformatie!B24=""),0,1)</f>
        <v>0</v>
      </c>
      <c r="B16" s="46" t="s">
        <v>91</v>
      </c>
      <c r="C16" s="47"/>
      <c r="D16" s="48" t="s">
        <v>81</v>
      </c>
      <c r="E16" s="65"/>
      <c r="F16" s="46" t="s">
        <v>58</v>
      </c>
      <c r="G16" s="47"/>
      <c r="H16" s="48" t="s">
        <v>81</v>
      </c>
      <c r="I16" s="65"/>
    </row>
    <row r="17" spans="1:12">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c r="B27" s="52" t="s">
        <v>92</v>
      </c>
      <c r="C27" s="53"/>
      <c r="D27" s="128">
        <f>SUM(D17:D26)</f>
        <v>0</v>
      </c>
      <c r="E27" s="65"/>
      <c r="F27" s="52" t="s">
        <v>92</v>
      </c>
      <c r="G27" s="53"/>
      <c r="H27" s="128">
        <f>SUM(H17:H26)</f>
        <v>0</v>
      </c>
      <c r="I27" s="65"/>
    </row>
    <row r="28" spans="1:12" ht="9" customHeight="1">
      <c r="B28" s="62"/>
      <c r="C28" s="63"/>
      <c r="D28" s="64"/>
      <c r="E28" s="65"/>
      <c r="F28" s="62"/>
      <c r="G28" s="63"/>
      <c r="H28" s="64"/>
      <c r="I28" s="65"/>
    </row>
    <row r="29" spans="1:12" ht="49.5" customHeight="1" thickBot="1">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c r="B30" s="32"/>
      <c r="C30" s="32"/>
      <c r="D30" s="32"/>
      <c r="E30" s="32"/>
      <c r="F30" s="32"/>
      <c r="G30" s="32"/>
      <c r="H30" s="32"/>
    </row>
    <row r="31" spans="1:12" ht="25.5" customHeight="1">
      <c r="B31" s="251" t="s">
        <v>94</v>
      </c>
      <c r="C31" s="251"/>
      <c r="D31" s="251"/>
      <c r="E31" s="251"/>
      <c r="F31" s="251"/>
      <c r="G31" s="251"/>
      <c r="H31" s="251"/>
    </row>
    <row r="32" spans="1:12" ht="18.75">
      <c r="B32" s="27"/>
      <c r="C32" s="28"/>
      <c r="D32" s="29"/>
      <c r="E32"/>
      <c r="F32" s="27"/>
      <c r="G32" s="28"/>
      <c r="H32" s="29"/>
    </row>
    <row r="33" spans="1:9" ht="21">
      <c r="A33" s="119" t="str">
        <f>IF($A$16=0,"",IF(COUNTIFS($A$17:$A$26,B33)=1,1,"nvt"))</f>
        <v/>
      </c>
      <c r="B33" s="129" t="str">
        <f>B17</f>
        <v>Loonkosten plus vast % (44,2% + 15%)</v>
      </c>
      <c r="C33" s="37"/>
      <c r="D33"/>
      <c r="E33"/>
      <c r="F33"/>
      <c r="G33"/>
      <c r="H33"/>
    </row>
    <row r="34" spans="1:9" ht="15" customHeight="1">
      <c r="B34" s="249" t="str">
        <f>IF(A33="nvt",VLOOKUP(A33,Alle_Kostensoorten[],2,FALSE),VLOOKUP(B33,Alle_Kostensoorten[],2,FALSE))</f>
        <v>Toelichting: Zie voor berekening tabblad 'Instructie'</v>
      </c>
      <c r="C34" s="249"/>
      <c r="D34" s="249"/>
      <c r="E34" s="249"/>
      <c r="F34" s="249"/>
      <c r="G34" s="249"/>
      <c r="H34"/>
    </row>
    <row r="35" spans="1:9" ht="11.25" customHeight="1">
      <c r="B35" s="3"/>
      <c r="C35" s="4"/>
      <c r="D35"/>
      <c r="E35"/>
      <c r="F35"/>
      <c r="G35"/>
      <c r="H35"/>
    </row>
    <row r="36" spans="1:9" ht="31.5" customHeight="1" thickBot="1">
      <c r="B36" s="158" t="s">
        <v>58</v>
      </c>
      <c r="C36" s="110" t="s">
        <v>95</v>
      </c>
      <c r="D36" s="110" t="s">
        <v>96</v>
      </c>
      <c r="E36" s="110" t="s">
        <v>97</v>
      </c>
      <c r="F36" s="110" t="s">
        <v>98</v>
      </c>
      <c r="G36" s="157" t="s">
        <v>81</v>
      </c>
      <c r="H36"/>
      <c r="I36" s="10"/>
    </row>
    <row r="37" spans="1:9" ht="15.75" customHeight="1" thickTop="1">
      <c r="B37" s="203"/>
      <c r="C37" s="186"/>
      <c r="D37" s="217"/>
      <c r="E37" s="187"/>
      <c r="F37" s="189"/>
      <c r="G37" s="159">
        <f>IF($A$33=1,$F37*$E37,0)</f>
        <v>0</v>
      </c>
      <c r="H37"/>
    </row>
    <row r="38" spans="1:9" ht="15.75" customHeight="1">
      <c r="B38" s="173"/>
      <c r="C38" s="86"/>
      <c r="D38" s="218"/>
      <c r="E38" s="166"/>
      <c r="F38" s="164"/>
      <c r="G38" s="160">
        <f t="shared" ref="G38:G51" si="1">IF($A$33=1,$F38*$E38,0)</f>
        <v>0</v>
      </c>
      <c r="H38"/>
    </row>
    <row r="39" spans="1:9" ht="15.75" customHeight="1">
      <c r="B39" s="173"/>
      <c r="C39" s="86"/>
      <c r="D39" s="218"/>
      <c r="E39" s="166"/>
      <c r="F39" s="164"/>
      <c r="G39" s="160">
        <f t="shared" si="1"/>
        <v>0</v>
      </c>
      <c r="H39"/>
    </row>
    <row r="40" spans="1:9" ht="15.75" customHeight="1">
      <c r="B40" s="173"/>
      <c r="C40" s="86"/>
      <c r="D40" s="218"/>
      <c r="E40" s="166"/>
      <c r="F40" s="164"/>
      <c r="G40" s="160">
        <f t="shared" si="1"/>
        <v>0</v>
      </c>
      <c r="H40"/>
    </row>
    <row r="41" spans="1:9" ht="15.75" customHeight="1">
      <c r="B41" s="173"/>
      <c r="C41" s="86"/>
      <c r="D41" s="218"/>
      <c r="E41" s="166"/>
      <c r="F41" s="164"/>
      <c r="G41" s="160">
        <f t="shared" si="1"/>
        <v>0</v>
      </c>
      <c r="H41"/>
    </row>
    <row r="42" spans="1:9" ht="15.75" customHeight="1">
      <c r="B42" s="173"/>
      <c r="C42" s="86"/>
      <c r="D42" s="218"/>
      <c r="E42" s="166"/>
      <c r="F42" s="164"/>
      <c r="G42" s="160">
        <f t="shared" si="1"/>
        <v>0</v>
      </c>
      <c r="H42"/>
    </row>
    <row r="43" spans="1:9" ht="15.75" customHeight="1">
      <c r="B43" s="173"/>
      <c r="C43" s="86"/>
      <c r="D43" s="218"/>
      <c r="E43" s="166"/>
      <c r="F43" s="164"/>
      <c r="G43" s="160">
        <f t="shared" si="1"/>
        <v>0</v>
      </c>
      <c r="H43"/>
    </row>
    <row r="44" spans="1:9" ht="15.75" customHeight="1">
      <c r="B44" s="173"/>
      <c r="C44" s="86"/>
      <c r="D44" s="218"/>
      <c r="E44" s="166"/>
      <c r="F44" s="164"/>
      <c r="G44" s="160">
        <f t="shared" si="1"/>
        <v>0</v>
      </c>
      <c r="H44"/>
    </row>
    <row r="45" spans="1:9" ht="15.75" customHeight="1">
      <c r="B45" s="173"/>
      <c r="C45" s="86"/>
      <c r="D45" s="218"/>
      <c r="E45" s="166"/>
      <c r="F45" s="164"/>
      <c r="G45" s="160">
        <f t="shared" si="1"/>
        <v>0</v>
      </c>
      <c r="H45"/>
    </row>
    <row r="46" spans="1:9" ht="15.75" customHeight="1">
      <c r="B46" s="173"/>
      <c r="C46" s="86"/>
      <c r="D46" s="218"/>
      <c r="E46" s="166"/>
      <c r="F46" s="164"/>
      <c r="G46" s="160">
        <f t="shared" si="1"/>
        <v>0</v>
      </c>
      <c r="H46"/>
    </row>
    <row r="47" spans="1:9" ht="15.75" customHeight="1">
      <c r="B47" s="173"/>
      <c r="C47" s="86"/>
      <c r="D47" s="218"/>
      <c r="E47" s="166"/>
      <c r="F47" s="164"/>
      <c r="G47" s="160">
        <f t="shared" si="1"/>
        <v>0</v>
      </c>
      <c r="H47"/>
    </row>
    <row r="48" spans="1:9" ht="15.75" customHeight="1">
      <c r="B48" s="173"/>
      <c r="C48" s="86"/>
      <c r="D48" s="218"/>
      <c r="E48" s="166"/>
      <c r="F48" s="164"/>
      <c r="G48" s="160">
        <f t="shared" si="1"/>
        <v>0</v>
      </c>
      <c r="H48"/>
    </row>
    <row r="49" spans="1:8" ht="15.75" customHeight="1">
      <c r="B49" s="173"/>
      <c r="C49" s="86"/>
      <c r="D49" s="218"/>
      <c r="E49" s="166"/>
      <c r="F49" s="164"/>
      <c r="G49" s="160">
        <f t="shared" si="1"/>
        <v>0</v>
      </c>
      <c r="H49"/>
    </row>
    <row r="50" spans="1:8" ht="15.75" customHeight="1">
      <c r="B50" s="173"/>
      <c r="C50" s="86"/>
      <c r="D50" s="218"/>
      <c r="E50" s="166"/>
      <c r="F50" s="164"/>
      <c r="G50" s="160">
        <f t="shared" si="1"/>
        <v>0</v>
      </c>
      <c r="H50"/>
    </row>
    <row r="51" spans="1:8" ht="15.75" customHeight="1" thickBot="1">
      <c r="B51" s="73"/>
      <c r="C51" s="74"/>
      <c r="D51" s="219"/>
      <c r="E51" s="76"/>
      <c r="F51" s="117"/>
      <c r="G51" s="131">
        <f t="shared" si="1"/>
        <v>0</v>
      </c>
      <c r="H51"/>
    </row>
    <row r="52" spans="1:8" ht="16.5" thickTop="1">
      <c r="B52" s="58" t="s">
        <v>92</v>
      </c>
      <c r="C52" s="58"/>
      <c r="D52" s="58"/>
      <c r="E52" s="58"/>
      <c r="F52" s="177"/>
      <c r="G52" s="137">
        <f>SUM(G37:G51)</f>
        <v>0</v>
      </c>
      <c r="H52" s="8"/>
    </row>
    <row r="53" spans="1:8">
      <c r="B53" s="1"/>
      <c r="C53" s="1"/>
      <c r="D53" s="1"/>
      <c r="E53" s="1"/>
      <c r="F53" s="7"/>
      <c r="G53" s="8"/>
      <c r="H53"/>
    </row>
    <row r="54" spans="1:8">
      <c r="B54" s="1"/>
      <c r="C54" s="1"/>
      <c r="D54" s="1"/>
      <c r="E54" s="1"/>
      <c r="F54" s="7"/>
      <c r="G54" s="8"/>
      <c r="H54"/>
    </row>
    <row r="55" spans="1:8" ht="21">
      <c r="A55" s="119" t="str">
        <f>IF($A$16=0,"",IF(COUNTIFS($A$17:$A$26,B55)=1,1,"nvt"))</f>
        <v/>
      </c>
      <c r="B55" s="129" t="str">
        <f>B18</f>
        <v>Loonkosten plus vast % (44,2%)</v>
      </c>
      <c r="C55" s="37"/>
      <c r="D55" s="1"/>
      <c r="E55" s="1"/>
      <c r="F55" s="7"/>
      <c r="G55" s="8"/>
      <c r="H55"/>
    </row>
    <row r="56" spans="1:8" ht="15" customHeight="1">
      <c r="B56" s="249" t="str">
        <f>IF(A55="nvt",VLOOKUP(A55,Alle_Kostensoorten[],2,FALSE),VLOOKUP(B55,Alle_Kostensoorten[],2,FALSE))</f>
        <v>Toelichting: Zie voor berekening tabblad 'Instructie'</v>
      </c>
      <c r="C56" s="249"/>
      <c r="D56" s="249"/>
      <c r="E56" s="249"/>
      <c r="F56" s="249"/>
      <c r="G56" s="249"/>
      <c r="H56"/>
    </row>
    <row r="57" spans="1:8" ht="9" customHeight="1">
      <c r="B57" s="1"/>
      <c r="C57" s="1"/>
      <c r="D57" s="1"/>
      <c r="E57" s="1"/>
      <c r="F57" s="7"/>
      <c r="G57" s="8"/>
      <c r="H57"/>
    </row>
    <row r="58" spans="1:8" ht="16.5" thickBot="1">
      <c r="B58" s="158" t="s">
        <v>58</v>
      </c>
      <c r="C58" s="110" t="s">
        <v>95</v>
      </c>
      <c r="D58" s="110" t="s">
        <v>96</v>
      </c>
      <c r="E58" s="110" t="s">
        <v>99</v>
      </c>
      <c r="F58" s="110" t="s">
        <v>98</v>
      </c>
      <c r="G58" s="157" t="s">
        <v>81</v>
      </c>
      <c r="H58"/>
    </row>
    <row r="59" spans="1:8" ht="15.75" customHeight="1" thickTop="1">
      <c r="B59" s="185"/>
      <c r="C59" s="186"/>
      <c r="D59" s="217"/>
      <c r="E59" s="187"/>
      <c r="F59" s="189"/>
      <c r="G59" s="159">
        <f>IF($A$55=1,$F59*$E59,0)</f>
        <v>0</v>
      </c>
      <c r="H59"/>
    </row>
    <row r="60" spans="1:8" ht="15.75" customHeight="1">
      <c r="B60" s="161"/>
      <c r="C60" s="86"/>
      <c r="D60" s="218"/>
      <c r="E60" s="166"/>
      <c r="F60" s="164"/>
      <c r="G60" s="160">
        <f t="shared" ref="G60:G73" si="2">IF($A$55=1,$F60*55,0)</f>
        <v>0</v>
      </c>
      <c r="H60"/>
    </row>
    <row r="61" spans="1:8" ht="15.75" customHeight="1">
      <c r="B61" s="161"/>
      <c r="C61" s="86"/>
      <c r="D61" s="218"/>
      <c r="E61" s="166"/>
      <c r="F61" s="164"/>
      <c r="G61" s="160">
        <f t="shared" si="2"/>
        <v>0</v>
      </c>
      <c r="H61"/>
    </row>
    <row r="62" spans="1:8" ht="15.75" customHeight="1">
      <c r="B62" s="161"/>
      <c r="C62" s="86"/>
      <c r="D62" s="218"/>
      <c r="E62" s="166"/>
      <c r="F62" s="164"/>
      <c r="G62" s="160">
        <f t="shared" si="2"/>
        <v>0</v>
      </c>
      <c r="H62"/>
    </row>
    <row r="63" spans="1:8" ht="15.75" customHeight="1">
      <c r="B63" s="161"/>
      <c r="C63" s="86"/>
      <c r="D63" s="218"/>
      <c r="E63" s="166"/>
      <c r="F63" s="164"/>
      <c r="G63" s="160">
        <f t="shared" si="2"/>
        <v>0</v>
      </c>
      <c r="H63"/>
    </row>
    <row r="64" spans="1:8" ht="15.75" customHeight="1">
      <c r="B64" s="161"/>
      <c r="C64" s="86"/>
      <c r="D64" s="218"/>
      <c r="E64" s="166"/>
      <c r="F64" s="164"/>
      <c r="G64" s="160">
        <f t="shared" si="2"/>
        <v>0</v>
      </c>
      <c r="H64"/>
    </row>
    <row r="65" spans="1:8" ht="15.75" customHeight="1">
      <c r="B65" s="161"/>
      <c r="C65" s="86"/>
      <c r="D65" s="218"/>
      <c r="E65" s="166"/>
      <c r="F65" s="164"/>
      <c r="G65" s="160">
        <f t="shared" si="2"/>
        <v>0</v>
      </c>
      <c r="H65"/>
    </row>
    <row r="66" spans="1:8" ht="15.75" customHeight="1">
      <c r="B66" s="161"/>
      <c r="C66" s="86"/>
      <c r="D66" s="218"/>
      <c r="E66" s="166"/>
      <c r="F66" s="164"/>
      <c r="G66" s="160">
        <f t="shared" si="2"/>
        <v>0</v>
      </c>
      <c r="H66"/>
    </row>
    <row r="67" spans="1:8" ht="15.75" customHeight="1">
      <c r="B67" s="161"/>
      <c r="C67" s="86"/>
      <c r="D67" s="218"/>
      <c r="E67" s="166"/>
      <c r="F67" s="164"/>
      <c r="G67" s="160">
        <f t="shared" si="2"/>
        <v>0</v>
      </c>
      <c r="H67"/>
    </row>
    <row r="68" spans="1:8" ht="15.75" customHeight="1">
      <c r="B68" s="161"/>
      <c r="C68" s="86"/>
      <c r="D68" s="218"/>
      <c r="E68" s="166"/>
      <c r="F68" s="164"/>
      <c r="G68" s="160">
        <f t="shared" si="2"/>
        <v>0</v>
      </c>
      <c r="H68"/>
    </row>
    <row r="69" spans="1:8" ht="15.75" customHeight="1">
      <c r="B69" s="161"/>
      <c r="C69" s="86"/>
      <c r="D69" s="218"/>
      <c r="E69" s="166"/>
      <c r="F69" s="164"/>
      <c r="G69" s="160">
        <f t="shared" si="2"/>
        <v>0</v>
      </c>
      <c r="H69"/>
    </row>
    <row r="70" spans="1:8" ht="15.75" customHeight="1">
      <c r="B70" s="161"/>
      <c r="C70" s="86"/>
      <c r="D70" s="218"/>
      <c r="E70" s="166"/>
      <c r="F70" s="164"/>
      <c r="G70" s="160">
        <f t="shared" si="2"/>
        <v>0</v>
      </c>
      <c r="H70"/>
    </row>
    <row r="71" spans="1:8" ht="15.75" customHeight="1">
      <c r="B71" s="161"/>
      <c r="C71" s="86"/>
      <c r="D71" s="218"/>
      <c r="E71" s="166"/>
      <c r="F71" s="164"/>
      <c r="G71" s="160">
        <f t="shared" si="2"/>
        <v>0</v>
      </c>
      <c r="H71"/>
    </row>
    <row r="72" spans="1:8" ht="15.75" customHeight="1">
      <c r="B72" s="161"/>
      <c r="C72" s="86"/>
      <c r="D72" s="218"/>
      <c r="E72" s="166"/>
      <c r="F72" s="164"/>
      <c r="G72" s="160">
        <f t="shared" si="2"/>
        <v>0</v>
      </c>
      <c r="H72"/>
    </row>
    <row r="73" spans="1:8" ht="15.75" customHeight="1" thickBot="1">
      <c r="B73" s="75"/>
      <c r="C73" s="171"/>
      <c r="D73" s="221"/>
      <c r="E73" s="220"/>
      <c r="F73" s="172"/>
      <c r="G73" s="131">
        <f t="shared" si="2"/>
        <v>0</v>
      </c>
      <c r="H73"/>
    </row>
    <row r="74" spans="1:8" ht="16.5" thickTop="1">
      <c r="B74" s="58" t="s">
        <v>92</v>
      </c>
      <c r="C74" s="58"/>
      <c r="D74" s="222"/>
      <c r="E74" s="58"/>
      <c r="F74" s="177"/>
      <c r="G74" s="137">
        <f>SUM(G59:G73)</f>
        <v>0</v>
      </c>
      <c r="H74"/>
    </row>
    <row r="75" spans="1:8">
      <c r="B75" s="6"/>
      <c r="C75" s="6"/>
      <c r="D75" s="6"/>
      <c r="E75" s="16"/>
      <c r="F75" s="16"/>
      <c r="G75" s="16"/>
      <c r="H75"/>
    </row>
    <row r="76" spans="1:8">
      <c r="B76" s="1"/>
      <c r="C76" s="1"/>
      <c r="D76" s="1"/>
      <c r="E76" s="1"/>
      <c r="F76" s="7"/>
      <c r="G76" s="8"/>
      <c r="H76"/>
    </row>
    <row r="77" spans="1:8" ht="21">
      <c r="A77" s="119" t="str">
        <f>IF($A$16=0,"",IF(COUNTIFS($A$17:$A$26,B77)=1,1,"nvt"))</f>
        <v/>
      </c>
      <c r="B77" s="129" t="str">
        <f>B19</f>
        <v>Forfait van 23% voor loonkosten en eigen arbeid</v>
      </c>
      <c r="C77" s="37"/>
      <c r="D77" s="37"/>
      <c r="E77" s="1"/>
      <c r="F77" s="7"/>
      <c r="G77" s="8"/>
      <c r="H77"/>
    </row>
    <row r="78" spans="1:8" ht="15" customHeight="1">
      <c r="B78" s="249" t="e">
        <f>IF(A77=1,VLOOKUP(B77,Alle_Kostensoorten[],2,FALSE),VLOOKUP(A77,Alle_Kostensoorten[],2,FALSE))</f>
        <v>#N/A</v>
      </c>
      <c r="C78" s="249"/>
      <c r="D78" s="249"/>
      <c r="E78" s="249"/>
      <c r="F78" s="249"/>
      <c r="G78" s="249"/>
      <c r="H78"/>
    </row>
    <row r="79" spans="1:8" ht="11.25" customHeight="1">
      <c r="B79" s="1"/>
      <c r="C79" s="1"/>
      <c r="D79" s="1"/>
      <c r="E79" s="1"/>
      <c r="F79" s="7"/>
      <c r="G79" s="8"/>
      <c r="H79"/>
    </row>
    <row r="80" spans="1:8" s="5" customFormat="1" ht="16.5" thickBot="1">
      <c r="B80" s="158" t="s">
        <v>58</v>
      </c>
      <c r="C80" s="157" t="s">
        <v>81</v>
      </c>
    </row>
    <row r="81" spans="1:8" ht="15.75" customHeight="1" thickTop="1">
      <c r="B81" s="226" t="str">
        <f>Hulpblad!V2</f>
        <v xml:space="preserve"> </v>
      </c>
      <c r="C81" s="159">
        <f>IF(AND($A$77=1,$B81&lt;&gt;"",$B81&lt;&gt;" "),(SUMIFS($E$148:$E$164,$B$148:$B$164,$B81)+SUMIFS($I$172:$I$179,$B$172:$B$179,$B81)+SUMIFS($F$187:$F$202,$B$187:$B$202,$B81))*0.23,0)</f>
        <v>0</v>
      </c>
      <c r="D81"/>
      <c r="E81"/>
      <c r="F81"/>
      <c r="G81"/>
      <c r="H81"/>
    </row>
    <row r="82" spans="1:8" ht="15.75" customHeight="1">
      <c r="B82" s="227" t="str">
        <f>Hulpblad!V3</f>
        <v xml:space="preserve"> </v>
      </c>
      <c r="C82" s="160">
        <f t="shared" ref="C82:C90" si="3">IF(AND($A$77=1,$B82&lt;&gt;"",$B82&lt;&gt;" "),(SUMIFS($E$148:$E$164,$B$148:$B$164,$B82)+SUMIFS($I$172:$I$179,$B$172:$B$179,$B82)+SUMIFS($F$187:$F$202,$B$187:$B$202,$B82))*0.23,0)</f>
        <v>0</v>
      </c>
      <c r="D82"/>
      <c r="E82"/>
      <c r="F82"/>
      <c r="G82"/>
      <c r="H82"/>
    </row>
    <row r="83" spans="1:8" ht="15.75" customHeight="1">
      <c r="B83" s="227" t="str">
        <f>Hulpblad!V4</f>
        <v xml:space="preserve"> </v>
      </c>
      <c r="C83" s="160">
        <f t="shared" si="3"/>
        <v>0</v>
      </c>
      <c r="D83"/>
      <c r="E83"/>
      <c r="F83"/>
      <c r="G83"/>
      <c r="H83"/>
    </row>
    <row r="84" spans="1:8" ht="15.75" customHeight="1">
      <c r="B84" s="227" t="str">
        <f>Hulpblad!V5</f>
        <v xml:space="preserve"> </v>
      </c>
      <c r="C84" s="160">
        <f t="shared" si="3"/>
        <v>0</v>
      </c>
      <c r="D84"/>
      <c r="E84"/>
      <c r="F84"/>
      <c r="G84"/>
      <c r="H84"/>
    </row>
    <row r="85" spans="1:8" ht="15.75" customHeight="1">
      <c r="B85" s="227" t="str">
        <f>Hulpblad!V6</f>
        <v xml:space="preserve"> </v>
      </c>
      <c r="C85" s="160">
        <f t="shared" si="3"/>
        <v>0</v>
      </c>
      <c r="D85"/>
      <c r="E85"/>
      <c r="F85"/>
      <c r="G85"/>
      <c r="H85"/>
    </row>
    <row r="86" spans="1:8" ht="15.75" customHeight="1">
      <c r="B86" s="227" t="str">
        <f>Hulpblad!V7</f>
        <v xml:space="preserve"> </v>
      </c>
      <c r="C86" s="160">
        <f t="shared" si="3"/>
        <v>0</v>
      </c>
      <c r="D86"/>
      <c r="E86"/>
      <c r="F86"/>
      <c r="G86"/>
      <c r="H86"/>
    </row>
    <row r="87" spans="1:8" ht="15.75" customHeight="1">
      <c r="B87" s="227" t="str">
        <f>Hulpblad!V8</f>
        <v xml:space="preserve"> </v>
      </c>
      <c r="C87" s="160">
        <f t="shared" si="3"/>
        <v>0</v>
      </c>
      <c r="D87"/>
      <c r="E87"/>
      <c r="F87"/>
      <c r="G87"/>
      <c r="H87"/>
    </row>
    <row r="88" spans="1:8" ht="15.75" customHeight="1">
      <c r="B88" s="227" t="str">
        <f>Hulpblad!V9</f>
        <v xml:space="preserve"> </v>
      </c>
      <c r="C88" s="160">
        <f t="shared" si="3"/>
        <v>0</v>
      </c>
      <c r="D88"/>
      <c r="E88"/>
      <c r="F88"/>
      <c r="G88"/>
      <c r="H88"/>
    </row>
    <row r="89" spans="1:8" ht="15.75" customHeight="1">
      <c r="B89" s="227" t="str">
        <f>Hulpblad!V10</f>
        <v xml:space="preserve"> </v>
      </c>
      <c r="C89" s="160">
        <f t="shared" si="3"/>
        <v>0</v>
      </c>
      <c r="D89"/>
      <c r="E89"/>
      <c r="F89"/>
      <c r="G89"/>
      <c r="H89"/>
    </row>
    <row r="90" spans="1:8" ht="15.75" customHeight="1" thickBot="1">
      <c r="B90" s="227" t="str">
        <f>Hulpblad!V11</f>
        <v xml:space="preserve"> </v>
      </c>
      <c r="C90" s="160">
        <f t="shared" si="3"/>
        <v>0</v>
      </c>
      <c r="D90"/>
      <c r="E90"/>
      <c r="F90"/>
      <c r="G90"/>
      <c r="H90"/>
    </row>
    <row r="91" spans="1:8" ht="16.5" thickTop="1">
      <c r="B91" s="228" t="s">
        <v>92</v>
      </c>
      <c r="C91" s="137">
        <f>SUM(C81:C90)</f>
        <v>0</v>
      </c>
      <c r="D91"/>
      <c r="E91"/>
      <c r="F91"/>
      <c r="G91"/>
      <c r="H91"/>
    </row>
    <row r="92" spans="1:8">
      <c r="B92" s="1"/>
      <c r="C92" s="1"/>
      <c r="D92" s="1"/>
      <c r="E92" s="1"/>
      <c r="F92" s="7"/>
      <c r="G92" s="8"/>
      <c r="H92"/>
    </row>
    <row r="93" spans="1:8">
      <c r="B93" s="1"/>
      <c r="C93" s="1"/>
      <c r="D93" s="1"/>
      <c r="E93" s="1"/>
      <c r="F93" s="7"/>
      <c r="G93" s="8"/>
      <c r="H93"/>
    </row>
    <row r="94" spans="1:8" ht="21">
      <c r="A94" s="119" t="str">
        <f>IF($A$16=0,"",IF(COUNTIFS($A$17:$A$26,B94)=1,1,"nvt"))</f>
        <v/>
      </c>
      <c r="B94" s="129" t="str">
        <f>B20</f>
        <v>Vast uurtarief eigen arbeid - € 50</v>
      </c>
      <c r="C94" s="37"/>
      <c r="D94" s="1"/>
      <c r="E94" s="1"/>
      <c r="F94" s="7"/>
      <c r="G94" s="8"/>
      <c r="H94"/>
    </row>
    <row r="95" spans="1:8" ht="15">
      <c r="B95" s="249" t="e">
        <f>IF(A94=1,VLOOKUP(B94,Alle_Kostensoorten[],2,FALSE),VLOOKUP(A94,Alle_Kostensoorten[],2,FALSE))</f>
        <v>#N/A</v>
      </c>
      <c r="C95" s="249"/>
      <c r="D95" s="249"/>
      <c r="E95" s="249"/>
      <c r="F95" s="249"/>
      <c r="G95" s="249"/>
      <c r="H95"/>
    </row>
    <row r="96" spans="1:8" ht="9.75" customHeight="1">
      <c r="B96" s="1"/>
      <c r="C96" s="1"/>
      <c r="D96" s="1"/>
      <c r="E96" s="1"/>
      <c r="F96" s="7"/>
      <c r="G96" s="8"/>
      <c r="H96"/>
    </row>
    <row r="97" spans="1:9" ht="16.5" thickBot="1">
      <c r="B97" s="56" t="s">
        <v>58</v>
      </c>
      <c r="C97" s="200" t="s">
        <v>95</v>
      </c>
      <c r="D97" s="200" t="s">
        <v>100</v>
      </c>
      <c r="E97" s="57" t="s">
        <v>81</v>
      </c>
      <c r="F97" s="1"/>
      <c r="G97" s="7"/>
      <c r="H97" s="8"/>
    </row>
    <row r="98" spans="1:9" ht="15.75" customHeight="1" thickTop="1">
      <c r="B98" s="224"/>
      <c r="C98" s="186"/>
      <c r="D98" s="164"/>
      <c r="E98" s="130">
        <f>IF($A$94=1,$D98*50,0)</f>
        <v>0</v>
      </c>
      <c r="F98" s="1"/>
      <c r="G98" s="7"/>
      <c r="H98" s="8"/>
    </row>
    <row r="99" spans="1:9" ht="15.75" customHeight="1">
      <c r="B99" s="225"/>
      <c r="C99" s="186"/>
      <c r="D99" s="164"/>
      <c r="E99" s="131">
        <f t="shared" ref="E99:E107" si="4">IF($A$94=1,$D99*50,0)</f>
        <v>0</v>
      </c>
      <c r="F99" s="1"/>
      <c r="G99" s="7"/>
      <c r="H99" s="8"/>
    </row>
    <row r="100" spans="1:9" ht="15.75" customHeight="1">
      <c r="B100" s="225"/>
      <c r="C100" s="186"/>
      <c r="D100" s="164"/>
      <c r="E100" s="131">
        <f t="shared" si="4"/>
        <v>0</v>
      </c>
      <c r="F100" s="1"/>
      <c r="G100" s="7"/>
      <c r="H100" s="8"/>
    </row>
    <row r="101" spans="1:9" ht="15.75" customHeight="1">
      <c r="B101" s="225"/>
      <c r="C101" s="186"/>
      <c r="D101" s="164"/>
      <c r="E101" s="131">
        <f t="shared" si="4"/>
        <v>0</v>
      </c>
      <c r="F101" s="1"/>
      <c r="G101" s="7"/>
      <c r="H101" s="8"/>
    </row>
    <row r="102" spans="1:9" ht="15.75" customHeight="1">
      <c r="B102" s="225"/>
      <c r="C102" s="186"/>
      <c r="D102" s="164"/>
      <c r="E102" s="131">
        <f t="shared" si="4"/>
        <v>0</v>
      </c>
      <c r="F102" s="1"/>
      <c r="G102" s="7"/>
      <c r="H102" s="8"/>
    </row>
    <row r="103" spans="1:9" ht="15.75" customHeight="1">
      <c r="B103" s="225"/>
      <c r="C103" s="186"/>
      <c r="D103" s="164"/>
      <c r="E103" s="131">
        <f t="shared" si="4"/>
        <v>0</v>
      </c>
      <c r="F103" s="1"/>
      <c r="G103" s="7"/>
      <c r="H103" s="8"/>
    </row>
    <row r="104" spans="1:9" ht="15.75" customHeight="1">
      <c r="B104" s="225"/>
      <c r="C104" s="186"/>
      <c r="D104" s="164"/>
      <c r="E104" s="131">
        <f t="shared" si="4"/>
        <v>0</v>
      </c>
      <c r="F104" s="1"/>
      <c r="G104" s="7"/>
      <c r="H104" s="8"/>
    </row>
    <row r="105" spans="1:9" ht="15.75" customHeight="1">
      <c r="B105" s="225"/>
      <c r="C105" s="186"/>
      <c r="D105" s="164"/>
      <c r="E105" s="131">
        <f t="shared" si="4"/>
        <v>0</v>
      </c>
      <c r="F105" s="1"/>
      <c r="G105" s="7"/>
      <c r="H105" s="8"/>
    </row>
    <row r="106" spans="1:9" ht="15.75" customHeight="1">
      <c r="B106" s="225"/>
      <c r="C106" s="186"/>
      <c r="D106" s="164"/>
      <c r="E106" s="131">
        <f t="shared" si="4"/>
        <v>0</v>
      </c>
      <c r="F106" s="1"/>
      <c r="G106" s="7"/>
      <c r="H106" s="8"/>
    </row>
    <row r="107" spans="1:9" ht="15.75" customHeight="1" thickBot="1">
      <c r="B107" s="225"/>
      <c r="C107" s="186"/>
      <c r="D107" s="164"/>
      <c r="E107" s="131">
        <f t="shared" si="4"/>
        <v>0</v>
      </c>
      <c r="F107" s="1"/>
      <c r="G107" s="7"/>
      <c r="H107" s="8"/>
    </row>
    <row r="108" spans="1:9" ht="16.5" thickTop="1">
      <c r="B108" s="58" t="s">
        <v>92</v>
      </c>
      <c r="C108" s="58"/>
      <c r="D108" s="58"/>
      <c r="E108" s="137">
        <f>SUM(E98:E107)</f>
        <v>0</v>
      </c>
      <c r="F108" s="1"/>
      <c r="G108" s="1"/>
      <c r="H108" s="7"/>
      <c r="I108" s="8"/>
    </row>
    <row r="109" spans="1:9">
      <c r="B109" s="1"/>
      <c r="C109" s="1"/>
      <c r="D109" s="1"/>
      <c r="E109" s="1"/>
      <c r="F109" s="7"/>
      <c r="G109" s="8"/>
      <c r="H109"/>
    </row>
    <row r="110" spans="1:9">
      <c r="B110" s="1"/>
      <c r="C110" s="1"/>
      <c r="D110" s="1"/>
      <c r="E110" s="1"/>
      <c r="F110" s="7"/>
      <c r="G110" s="8"/>
      <c r="H110"/>
    </row>
    <row r="111" spans="1:9" ht="21">
      <c r="A111" s="119" t="str">
        <f>IF($A$16=0,"",IF(COUNTIFS($A$17:$A$26,B111)=1,1,"nvt"))</f>
        <v/>
      </c>
      <c r="B111" s="216" t="str">
        <f>B21</f>
        <v>Vast uurtarief eigen arbeid - € 43</v>
      </c>
      <c r="C111" s="37"/>
      <c r="D111" s="1"/>
      <c r="E111" s="1"/>
      <c r="F111" s="7"/>
      <c r="G111" s="8"/>
      <c r="H111"/>
    </row>
    <row r="112" spans="1:9" ht="15">
      <c r="B112" s="249" t="e">
        <f>IF(A111=1,VLOOKUP(B111,Alle_Kostensoorten[],2,FALSE),VLOOKUP(A111,Alle_Kostensoorten[],2,FALSE))</f>
        <v>#N/A</v>
      </c>
      <c r="C112" s="249"/>
      <c r="D112" s="249"/>
      <c r="E112" s="249"/>
      <c r="F112" s="249"/>
      <c r="G112" s="249"/>
      <c r="H112"/>
    </row>
    <row r="113" spans="1:9" ht="9.75" customHeight="1">
      <c r="B113" s="1"/>
      <c r="C113" s="1"/>
      <c r="D113" s="1"/>
      <c r="E113" s="1"/>
      <c r="F113" s="7"/>
      <c r="G113" s="8"/>
      <c r="H113"/>
    </row>
    <row r="114" spans="1:9" ht="16.5" thickBot="1">
      <c r="B114" s="56" t="s">
        <v>58</v>
      </c>
      <c r="C114" s="200" t="s">
        <v>95</v>
      </c>
      <c r="D114" s="200" t="s">
        <v>100</v>
      </c>
      <c r="E114" s="57" t="s">
        <v>81</v>
      </c>
      <c r="F114" s="1"/>
      <c r="G114" s="7"/>
      <c r="H114" s="8"/>
    </row>
    <row r="115" spans="1:9" ht="15.75" customHeight="1" thickTop="1">
      <c r="B115" s="224"/>
      <c r="C115" s="186"/>
      <c r="D115" s="164"/>
      <c r="E115" s="130">
        <f>IF($A$111=1,$D115*43,0)</f>
        <v>0</v>
      </c>
      <c r="F115" s="1"/>
      <c r="G115" s="7"/>
      <c r="H115" s="8"/>
    </row>
    <row r="116" spans="1:9" ht="15.75" customHeight="1">
      <c r="B116" s="225"/>
      <c r="C116" s="186"/>
      <c r="D116" s="164"/>
      <c r="E116" s="131">
        <f t="shared" ref="E116:E124" si="5">IF($A$111=1,$D116*43,0)</f>
        <v>0</v>
      </c>
      <c r="F116" s="1"/>
      <c r="G116" s="7"/>
      <c r="H116" s="8"/>
    </row>
    <row r="117" spans="1:9" ht="15.75" customHeight="1">
      <c r="B117" s="225"/>
      <c r="C117" s="186"/>
      <c r="D117" s="164"/>
      <c r="E117" s="131">
        <f t="shared" si="5"/>
        <v>0</v>
      </c>
      <c r="F117" s="1"/>
      <c r="G117" s="7"/>
      <c r="H117" s="8"/>
    </row>
    <row r="118" spans="1:9" ht="15.75" customHeight="1">
      <c r="B118" s="225"/>
      <c r="C118" s="186"/>
      <c r="D118" s="164"/>
      <c r="E118" s="131">
        <f t="shared" si="5"/>
        <v>0</v>
      </c>
      <c r="F118" s="1"/>
      <c r="G118" s="7"/>
      <c r="H118" s="8"/>
    </row>
    <row r="119" spans="1:9" ht="15.75" customHeight="1">
      <c r="B119" s="225"/>
      <c r="C119" s="186"/>
      <c r="D119" s="164"/>
      <c r="E119" s="131">
        <f t="shared" si="5"/>
        <v>0</v>
      </c>
      <c r="F119" s="1"/>
      <c r="G119" s="7"/>
      <c r="H119" s="8"/>
    </row>
    <row r="120" spans="1:9" ht="15.75" customHeight="1">
      <c r="B120" s="225"/>
      <c r="C120" s="186"/>
      <c r="D120" s="164"/>
      <c r="E120" s="131">
        <f t="shared" si="5"/>
        <v>0</v>
      </c>
      <c r="F120" s="1"/>
      <c r="G120" s="7"/>
      <c r="H120" s="8"/>
    </row>
    <row r="121" spans="1:9" ht="15.75" customHeight="1">
      <c r="B121" s="225"/>
      <c r="C121" s="186"/>
      <c r="D121" s="164"/>
      <c r="E121" s="131">
        <f t="shared" si="5"/>
        <v>0</v>
      </c>
      <c r="F121" s="1"/>
      <c r="G121" s="7"/>
      <c r="H121" s="8"/>
    </row>
    <row r="122" spans="1:9" ht="15.75" customHeight="1">
      <c r="B122" s="225"/>
      <c r="C122" s="186"/>
      <c r="D122" s="164"/>
      <c r="E122" s="131">
        <f t="shared" si="5"/>
        <v>0</v>
      </c>
      <c r="F122" s="1"/>
      <c r="G122" s="7"/>
      <c r="H122" s="8"/>
    </row>
    <row r="123" spans="1:9" ht="15.75" customHeight="1">
      <c r="B123" s="225"/>
      <c r="C123" s="186"/>
      <c r="D123" s="164"/>
      <c r="E123" s="131">
        <f t="shared" si="5"/>
        <v>0</v>
      </c>
      <c r="F123" s="1"/>
      <c r="G123" s="7"/>
      <c r="H123" s="8"/>
    </row>
    <row r="124" spans="1:9" ht="15.75" customHeight="1" thickBot="1">
      <c r="B124" s="225"/>
      <c r="C124" s="186"/>
      <c r="D124" s="164"/>
      <c r="E124" s="131">
        <f t="shared" si="5"/>
        <v>0</v>
      </c>
      <c r="F124" s="1"/>
      <c r="G124" s="7"/>
      <c r="H124" s="8"/>
    </row>
    <row r="125" spans="1:9" ht="16.5" thickTop="1">
      <c r="B125" s="58" t="s">
        <v>92</v>
      </c>
      <c r="C125" s="58"/>
      <c r="D125" s="58"/>
      <c r="E125" s="137">
        <f>SUM(E115:E124)</f>
        <v>0</v>
      </c>
      <c r="F125" s="1"/>
      <c r="G125" s="1"/>
      <c r="H125" s="7"/>
      <c r="I125" s="8"/>
    </row>
    <row r="126" spans="1:9">
      <c r="B126" s="1"/>
      <c r="C126" s="1"/>
      <c r="D126" s="1"/>
      <c r="E126" s="1"/>
      <c r="F126" s="7"/>
      <c r="G126" s="8"/>
      <c r="H126"/>
    </row>
    <row r="127" spans="1:9">
      <c r="B127" s="1"/>
      <c r="C127" s="1"/>
      <c r="D127" s="1"/>
      <c r="E127" s="1"/>
      <c r="F127" s="7"/>
      <c r="G127" s="8"/>
      <c r="H127"/>
    </row>
    <row r="128" spans="1:9" ht="21">
      <c r="A128" s="119" t="str">
        <f>IF($A$16=0,"",IF(COUNTIFS($A$17:$A$26,B128)=1,1,"nvt"))</f>
        <v/>
      </c>
      <c r="B128" s="129" t="str">
        <f>B22</f>
        <v>IKS voor kennisinstellingen</v>
      </c>
      <c r="C128" s="37"/>
      <c r="D128" s="12"/>
      <c r="E128" s="12"/>
      <c r="F128" s="9"/>
      <c r="G128"/>
      <c r="H128"/>
    </row>
    <row r="129" spans="1:9" ht="18" customHeight="1">
      <c r="B129" s="249" t="e">
        <f>IF(A128=1,VLOOKUP(B128,Alle_Kostensoorten[],2,FALSE),VLOOKUP(A128,Alle_Kostensoorten[],2,FALSE))</f>
        <v>#N/A</v>
      </c>
      <c r="C129" s="249"/>
      <c r="D129" s="249"/>
      <c r="E129" s="249"/>
      <c r="F129" s="249"/>
      <c r="G129" s="249"/>
      <c r="H129" s="249"/>
      <c r="I129" s="249"/>
    </row>
    <row r="130" spans="1:9" ht="9.75" customHeight="1">
      <c r="B130" s="3"/>
      <c r="C130" s="4"/>
      <c r="D130" s="12"/>
      <c r="E130" s="12"/>
      <c r="F130" s="9"/>
      <c r="G130"/>
      <c r="H130"/>
    </row>
    <row r="131" spans="1:9" ht="16.5" customHeight="1" thickBot="1">
      <c r="B131" s="199" t="s">
        <v>58</v>
      </c>
      <c r="C131" s="200" t="s">
        <v>101</v>
      </c>
      <c r="D131" s="200" t="s">
        <v>102</v>
      </c>
      <c r="E131" s="201" t="s">
        <v>81</v>
      </c>
      <c r="F131" s="201" t="s">
        <v>103</v>
      </c>
      <c r="G131" s="202"/>
      <c r="H131" s="202"/>
      <c r="I131" s="202"/>
    </row>
    <row r="132" spans="1:9" ht="15.75" customHeight="1" thickTop="1">
      <c r="B132" s="185"/>
      <c r="C132" s="186"/>
      <c r="D132" s="187"/>
      <c r="E132" s="159">
        <f t="shared" ref="E132:E140" si="6">IF($A$128=1,$D132,0)</f>
        <v>0</v>
      </c>
      <c r="F132" s="186"/>
      <c r="G132" s="188"/>
      <c r="H132" s="188"/>
      <c r="I132" s="188"/>
    </row>
    <row r="133" spans="1:9" ht="15.75" customHeight="1">
      <c r="B133" s="161"/>
      <c r="C133" s="86"/>
      <c r="D133" s="187"/>
      <c r="E133" s="160">
        <f t="shared" si="6"/>
        <v>0</v>
      </c>
      <c r="F133" s="169"/>
      <c r="G133" s="170"/>
      <c r="H133" s="170"/>
      <c r="I133" s="170"/>
    </row>
    <row r="134" spans="1:9" ht="15.75" customHeight="1">
      <c r="B134" s="161"/>
      <c r="C134" s="86"/>
      <c r="D134" s="187"/>
      <c r="E134" s="160">
        <f t="shared" si="6"/>
        <v>0</v>
      </c>
      <c r="F134" s="169"/>
      <c r="G134" s="170"/>
      <c r="H134" s="170"/>
      <c r="I134" s="170"/>
    </row>
    <row r="135" spans="1:9" ht="15.75" customHeight="1">
      <c r="B135" s="161"/>
      <c r="C135" s="86"/>
      <c r="D135" s="187"/>
      <c r="E135" s="160">
        <f t="shared" si="6"/>
        <v>0</v>
      </c>
      <c r="F135" s="169"/>
      <c r="G135" s="170"/>
      <c r="H135" s="170"/>
      <c r="I135" s="170"/>
    </row>
    <row r="136" spans="1:9" ht="15.75" customHeight="1">
      <c r="B136" s="161"/>
      <c r="C136" s="86"/>
      <c r="D136" s="187"/>
      <c r="E136" s="160">
        <f t="shared" si="6"/>
        <v>0</v>
      </c>
      <c r="F136" s="169"/>
      <c r="G136" s="170"/>
      <c r="H136" s="170"/>
      <c r="I136" s="170"/>
    </row>
    <row r="137" spans="1:9" ht="15.75" customHeight="1">
      <c r="B137" s="161"/>
      <c r="C137" s="86"/>
      <c r="D137" s="166"/>
      <c r="E137" s="160">
        <f t="shared" si="6"/>
        <v>0</v>
      </c>
      <c r="F137" s="169"/>
      <c r="G137" s="170"/>
      <c r="H137" s="170"/>
      <c r="I137" s="170"/>
    </row>
    <row r="138" spans="1:9" ht="15.75" customHeight="1">
      <c r="B138" s="161"/>
      <c r="C138" s="86"/>
      <c r="D138" s="166"/>
      <c r="E138" s="160">
        <f t="shared" si="6"/>
        <v>0</v>
      </c>
      <c r="F138" s="169"/>
      <c r="G138" s="170"/>
      <c r="H138" s="170"/>
      <c r="I138" s="170"/>
    </row>
    <row r="139" spans="1:9" ht="15.75" customHeight="1">
      <c r="B139" s="161"/>
      <c r="C139" s="86"/>
      <c r="D139" s="166"/>
      <c r="E139" s="160">
        <f t="shared" si="6"/>
        <v>0</v>
      </c>
      <c r="F139" s="169"/>
      <c r="G139" s="170"/>
      <c r="H139" s="170"/>
      <c r="I139" s="170"/>
    </row>
    <row r="140" spans="1:9" ht="15.75" customHeight="1" thickBot="1">
      <c r="B140" s="75"/>
      <c r="C140" s="74"/>
      <c r="D140" s="76"/>
      <c r="E140" s="131">
        <f t="shared" si="6"/>
        <v>0</v>
      </c>
      <c r="F140" s="77"/>
      <c r="G140" s="78"/>
      <c r="H140" s="78"/>
      <c r="I140" s="78"/>
    </row>
    <row r="141" spans="1:9" ht="16.5" thickTop="1">
      <c r="B141" s="58" t="s">
        <v>92</v>
      </c>
      <c r="C141" s="58"/>
      <c r="D141" s="58"/>
      <c r="E141" s="137">
        <f>SUM(E132:E140)</f>
        <v>0</v>
      </c>
      <c r="F141" s="176"/>
      <c r="G141" s="176"/>
      <c r="H141" s="176"/>
      <c r="I141" s="176"/>
    </row>
    <row r="142" spans="1:9">
      <c r="B142" s="6"/>
      <c r="C142" s="6"/>
      <c r="D142" s="6"/>
      <c r="E142" s="16"/>
      <c r="F142" s="16"/>
      <c r="G142" s="10"/>
      <c r="H142"/>
    </row>
    <row r="143" spans="1:9">
      <c r="B143" s="1"/>
      <c r="C143" s="1"/>
      <c r="D143" s="1"/>
      <c r="E143" s="1"/>
      <c r="F143" s="9"/>
      <c r="G143" s="10"/>
      <c r="H143"/>
    </row>
    <row r="144" spans="1:9" ht="21">
      <c r="A144" s="119" t="str">
        <f>IF($A$16=0,"",IF(COUNTIFS($A$17:$A$26,B144)=1,1,"nvt"))</f>
        <v/>
      </c>
      <c r="B144" s="129" t="str">
        <f>B23</f>
        <v>Bijdragen in natura</v>
      </c>
      <c r="C144" s="37"/>
      <c r="D144" s="1"/>
      <c r="E144" s="1"/>
      <c r="F144" s="9"/>
      <c r="G144" s="10"/>
      <c r="H144"/>
    </row>
    <row r="145" spans="2:9" ht="18" customHeight="1">
      <c r="B145" s="249" t="e">
        <f>IF(A144=1,VLOOKUP(B144,Alle_Kostensoorten[],2,FALSE),VLOOKUP(A144,Alle_Kostensoorten[],2,FALSE))</f>
        <v>#N/A</v>
      </c>
      <c r="C145" s="249"/>
      <c r="D145" s="249"/>
      <c r="E145" s="249"/>
      <c r="F145" s="249"/>
      <c r="G145" s="249"/>
      <c r="H145" s="249"/>
      <c r="I145" s="249"/>
    </row>
    <row r="146" spans="2:9" ht="9.75" customHeight="1">
      <c r="B146" s="3"/>
      <c r="C146" s="1"/>
      <c r="D146" s="1"/>
      <c r="E146" s="1"/>
      <c r="F146" s="9"/>
      <c r="G146" s="10"/>
      <c r="H146"/>
    </row>
    <row r="147" spans="2:9" ht="16.5" customHeight="1" thickBot="1">
      <c r="B147" s="195" t="s">
        <v>58</v>
      </c>
      <c r="C147" s="197" t="s">
        <v>101</v>
      </c>
      <c r="D147" s="196" t="s">
        <v>102</v>
      </c>
      <c r="E147" s="197" t="s">
        <v>81</v>
      </c>
      <c r="F147" s="196" t="s">
        <v>3</v>
      </c>
      <c r="G147" s="198"/>
      <c r="H147" s="198"/>
      <c r="I147" s="198"/>
    </row>
    <row r="148" spans="2:9" ht="15.75" customHeight="1" thickTop="1">
      <c r="B148" s="185"/>
      <c r="C148" s="186"/>
      <c r="D148" s="187"/>
      <c r="E148" s="159">
        <f>IF($A$144=1,$D148,0)</f>
        <v>0</v>
      </c>
      <c r="F148" s="190"/>
      <c r="G148" s="191"/>
      <c r="H148" s="191"/>
      <c r="I148" s="191"/>
    </row>
    <row r="149" spans="2:9" ht="15.75" customHeight="1">
      <c r="B149" s="161"/>
      <c r="C149" s="86"/>
      <c r="D149" s="166"/>
      <c r="E149" s="159">
        <f t="shared" ref="E149:E164" si="7">IF($A$144=1,$D149,0)</f>
        <v>0</v>
      </c>
      <c r="F149" s="167"/>
      <c r="G149" s="168"/>
      <c r="H149" s="168"/>
      <c r="I149" s="168"/>
    </row>
    <row r="150" spans="2:9" ht="15.75" customHeight="1">
      <c r="B150" s="161"/>
      <c r="C150" s="86"/>
      <c r="D150" s="166"/>
      <c r="E150" s="159">
        <f t="shared" si="7"/>
        <v>0</v>
      </c>
      <c r="F150" s="167"/>
      <c r="G150" s="168"/>
      <c r="H150" s="168"/>
      <c r="I150" s="168"/>
    </row>
    <row r="151" spans="2:9" ht="15.75" customHeight="1">
      <c r="B151" s="161"/>
      <c r="C151" s="86"/>
      <c r="D151" s="166"/>
      <c r="E151" s="159">
        <f t="shared" si="7"/>
        <v>0</v>
      </c>
      <c r="F151" s="167"/>
      <c r="G151" s="168"/>
      <c r="H151" s="168"/>
      <c r="I151" s="168"/>
    </row>
    <row r="152" spans="2:9" ht="15.75" customHeight="1">
      <c r="B152" s="161"/>
      <c r="C152" s="86"/>
      <c r="D152" s="166"/>
      <c r="E152" s="159">
        <f t="shared" si="7"/>
        <v>0</v>
      </c>
      <c r="F152" s="167"/>
      <c r="G152" s="168"/>
      <c r="H152" s="168"/>
      <c r="I152" s="168"/>
    </row>
    <row r="153" spans="2:9" ht="15.75" customHeight="1">
      <c r="B153" s="161"/>
      <c r="C153" s="86"/>
      <c r="D153" s="166"/>
      <c r="E153" s="159">
        <f t="shared" si="7"/>
        <v>0</v>
      </c>
      <c r="F153" s="167"/>
      <c r="G153" s="168"/>
      <c r="H153" s="168"/>
      <c r="I153" s="168"/>
    </row>
    <row r="154" spans="2:9" ht="15.75" customHeight="1">
      <c r="B154" s="161"/>
      <c r="C154" s="86"/>
      <c r="D154" s="166"/>
      <c r="E154" s="159">
        <f t="shared" si="7"/>
        <v>0</v>
      </c>
      <c r="F154" s="167"/>
      <c r="G154" s="168"/>
      <c r="H154" s="168"/>
      <c r="I154" s="168"/>
    </row>
    <row r="155" spans="2:9" ht="15.75" customHeight="1">
      <c r="B155" s="161"/>
      <c r="C155" s="86"/>
      <c r="D155" s="166"/>
      <c r="E155" s="159">
        <f t="shared" si="7"/>
        <v>0</v>
      </c>
      <c r="F155" s="167"/>
      <c r="G155" s="168"/>
      <c r="H155" s="168"/>
      <c r="I155" s="168"/>
    </row>
    <row r="156" spans="2:9" ht="15.75" customHeight="1">
      <c r="B156" s="161"/>
      <c r="C156" s="86"/>
      <c r="D156" s="166"/>
      <c r="E156" s="159">
        <f t="shared" si="7"/>
        <v>0</v>
      </c>
      <c r="F156" s="167"/>
      <c r="G156" s="168"/>
      <c r="H156" s="168"/>
      <c r="I156" s="168"/>
    </row>
    <row r="157" spans="2:9" ht="15.75" customHeight="1">
      <c r="B157" s="161"/>
      <c r="C157" s="86"/>
      <c r="D157" s="166"/>
      <c r="E157" s="159">
        <f t="shared" si="7"/>
        <v>0</v>
      </c>
      <c r="F157" s="167"/>
      <c r="G157" s="168"/>
      <c r="H157" s="168"/>
      <c r="I157" s="168"/>
    </row>
    <row r="158" spans="2:9" ht="15.75" customHeight="1">
      <c r="B158" s="161"/>
      <c r="C158" s="86"/>
      <c r="D158" s="166"/>
      <c r="E158" s="159">
        <f t="shared" si="7"/>
        <v>0</v>
      </c>
      <c r="F158" s="167"/>
      <c r="G158" s="168"/>
      <c r="H158" s="168"/>
      <c r="I158" s="168"/>
    </row>
    <row r="159" spans="2:9" ht="15.75" customHeight="1">
      <c r="B159" s="161"/>
      <c r="C159" s="86"/>
      <c r="D159" s="166"/>
      <c r="E159" s="159">
        <f t="shared" si="7"/>
        <v>0</v>
      </c>
      <c r="F159" s="167"/>
      <c r="G159" s="168"/>
      <c r="H159" s="168"/>
      <c r="I159" s="168"/>
    </row>
    <row r="160" spans="2:9" ht="15.75" customHeight="1">
      <c r="B160" s="161"/>
      <c r="C160" s="86"/>
      <c r="D160" s="166"/>
      <c r="E160" s="159">
        <f t="shared" si="7"/>
        <v>0</v>
      </c>
      <c r="F160" s="167"/>
      <c r="G160" s="168"/>
      <c r="H160" s="168"/>
      <c r="I160" s="168"/>
    </row>
    <row r="161" spans="1:9" ht="15.75" customHeight="1">
      <c r="B161" s="161"/>
      <c r="C161" s="86"/>
      <c r="D161" s="166"/>
      <c r="E161" s="159">
        <f t="shared" si="7"/>
        <v>0</v>
      </c>
      <c r="F161" s="167"/>
      <c r="G161" s="168"/>
      <c r="H161" s="168"/>
      <c r="I161" s="168"/>
    </row>
    <row r="162" spans="1:9" ht="15.75" customHeight="1">
      <c r="B162" s="161"/>
      <c r="C162" s="86"/>
      <c r="D162" s="166"/>
      <c r="E162" s="159">
        <f t="shared" si="7"/>
        <v>0</v>
      </c>
      <c r="F162" s="167"/>
      <c r="G162" s="168"/>
      <c r="H162" s="168"/>
      <c r="I162" s="168"/>
    </row>
    <row r="163" spans="1:9" ht="15.75" customHeight="1">
      <c r="B163" s="161"/>
      <c r="C163" s="86"/>
      <c r="D163" s="166"/>
      <c r="E163" s="159">
        <f t="shared" si="7"/>
        <v>0</v>
      </c>
      <c r="F163" s="167"/>
      <c r="G163" s="168"/>
      <c r="H163" s="168"/>
      <c r="I163" s="168"/>
    </row>
    <row r="164" spans="1:9" ht="15.75" customHeight="1" thickBot="1">
      <c r="B164" s="75"/>
      <c r="C164" s="74"/>
      <c r="D164" s="76"/>
      <c r="E164" s="159">
        <f t="shared" si="7"/>
        <v>0</v>
      </c>
      <c r="F164" s="111"/>
      <c r="G164" s="112"/>
      <c r="H164" s="112"/>
      <c r="I164" s="112"/>
    </row>
    <row r="165" spans="1:9" ht="16.350000000000001" customHeight="1" thickTop="1">
      <c r="B165" s="58" t="s">
        <v>92</v>
      </c>
      <c r="C165" s="58"/>
      <c r="D165" s="58"/>
      <c r="E165" s="137">
        <f>SUM(E148:E164)</f>
        <v>0</v>
      </c>
      <c r="F165" s="176"/>
      <c r="G165" s="176"/>
      <c r="H165" s="176"/>
      <c r="I165" s="176"/>
    </row>
    <row r="166" spans="1:9" ht="16.350000000000001" customHeight="1">
      <c r="B166" s="1"/>
      <c r="C166" s="4"/>
      <c r="D166" s="7"/>
      <c r="E166" s="7"/>
      <c r="F166" s="11"/>
      <c r="G166"/>
      <c r="H166"/>
    </row>
    <row r="167" spans="1:9">
      <c r="B167" s="1"/>
      <c r="C167" s="1"/>
      <c r="D167" s="4"/>
      <c r="E167" s="13"/>
      <c r="F167" s="13"/>
      <c r="G167" s="9"/>
      <c r="H167"/>
    </row>
    <row r="168" spans="1:9" ht="21">
      <c r="A168" s="119" t="str">
        <f>IF($A$16=0,"",IF(COUNTIFS($A$17:$A$26,B168)=1,1,"nvt"))</f>
        <v/>
      </c>
      <c r="B168" s="37" t="str">
        <f>B24</f>
        <v>Afschrijvingskosten</v>
      </c>
      <c r="C168" s="37"/>
      <c r="D168" s="1"/>
      <c r="E168" s="1"/>
      <c r="F168" s="9"/>
      <c r="G168" s="8"/>
      <c r="H168"/>
    </row>
    <row r="169" spans="1:9" ht="15" customHeight="1">
      <c r="B169" s="249" t="e">
        <f>IF(A168=1,VLOOKUP(B168,Alle_Kostensoorten[],2,FALSE),VLOOKUP(A168,Alle_Kostensoorten[],2,FALSE))</f>
        <v>#N/A</v>
      </c>
      <c r="C169" s="249"/>
      <c r="D169" s="249"/>
      <c r="E169" s="249"/>
      <c r="F169" s="249"/>
      <c r="G169" s="249"/>
      <c r="H169" s="249"/>
      <c r="I169" s="249"/>
    </row>
    <row r="170" spans="1:9" ht="9.75" customHeight="1">
      <c r="B170" s="3"/>
      <c r="C170" s="1"/>
      <c r="D170" s="1"/>
      <c r="E170" s="1"/>
      <c r="F170" s="9"/>
      <c r="G170" s="8"/>
      <c r="H170"/>
    </row>
    <row r="171" spans="1:9" ht="48.75" customHeight="1" thickBot="1">
      <c r="B171" s="195" t="s">
        <v>58</v>
      </c>
      <c r="C171" s="196" t="s">
        <v>104</v>
      </c>
      <c r="D171" s="196" t="s">
        <v>105</v>
      </c>
      <c r="E171" s="196" t="s">
        <v>106</v>
      </c>
      <c r="F171" s="196" t="s">
        <v>107</v>
      </c>
      <c r="G171" s="196" t="s">
        <v>108</v>
      </c>
      <c r="H171" s="196" t="s">
        <v>109</v>
      </c>
      <c r="I171" s="196" t="s">
        <v>81</v>
      </c>
    </row>
    <row r="172" spans="1:9" ht="15.75" customHeight="1" thickTop="1">
      <c r="B172" s="185"/>
      <c r="C172" s="192"/>
      <c r="D172" s="193"/>
      <c r="E172" s="193"/>
      <c r="F172" s="189"/>
      <c r="G172" s="189"/>
      <c r="H172" s="194"/>
      <c r="I172" s="159">
        <f>IFERROR(IF($A$168=1,(D172-E172)*(G172/F172)*H172,0),0)</f>
        <v>0</v>
      </c>
    </row>
    <row r="173" spans="1:9" ht="15.75" customHeight="1">
      <c r="B173" s="161"/>
      <c r="C173" s="162"/>
      <c r="D173" s="163"/>
      <c r="E173" s="163"/>
      <c r="F173" s="164"/>
      <c r="G173" s="164"/>
      <c r="H173" s="165"/>
      <c r="I173" s="160">
        <f t="shared" ref="I173:I179" si="8">IFERROR(IF($A$168=1,(D173-E173)*(G173/F173)*H173,0),0)</f>
        <v>0</v>
      </c>
    </row>
    <row r="174" spans="1:9" ht="15.75" customHeight="1">
      <c r="B174" s="161"/>
      <c r="C174" s="162"/>
      <c r="D174" s="163"/>
      <c r="E174" s="163"/>
      <c r="F174" s="164"/>
      <c r="G174" s="164"/>
      <c r="H174" s="165"/>
      <c r="I174" s="160">
        <f t="shared" si="8"/>
        <v>0</v>
      </c>
    </row>
    <row r="175" spans="1:9" ht="15.75" customHeight="1">
      <c r="B175" s="161"/>
      <c r="C175" s="162"/>
      <c r="D175" s="163"/>
      <c r="E175" s="163"/>
      <c r="F175" s="164"/>
      <c r="G175" s="164"/>
      <c r="H175" s="165"/>
      <c r="I175" s="160">
        <f t="shared" si="8"/>
        <v>0</v>
      </c>
    </row>
    <row r="176" spans="1:9" ht="15.75" customHeight="1">
      <c r="B176" s="161"/>
      <c r="C176" s="162"/>
      <c r="D176" s="163"/>
      <c r="E176" s="163"/>
      <c r="F176" s="164"/>
      <c r="G176" s="164"/>
      <c r="H176" s="165"/>
      <c r="I176" s="160">
        <f t="shared" si="8"/>
        <v>0</v>
      </c>
    </row>
    <row r="177" spans="1:9" ht="15.75" customHeight="1">
      <c r="B177" s="161"/>
      <c r="C177" s="162"/>
      <c r="D177" s="163"/>
      <c r="E177" s="163"/>
      <c r="F177" s="164"/>
      <c r="G177" s="164"/>
      <c r="H177" s="165"/>
      <c r="I177" s="160">
        <f t="shared" si="8"/>
        <v>0</v>
      </c>
    </row>
    <row r="178" spans="1:9" ht="15.75" customHeight="1">
      <c r="B178" s="161"/>
      <c r="C178" s="162"/>
      <c r="D178" s="163"/>
      <c r="E178" s="163"/>
      <c r="F178" s="164"/>
      <c r="G178" s="164"/>
      <c r="H178" s="165"/>
      <c r="I178" s="160">
        <f t="shared" si="8"/>
        <v>0</v>
      </c>
    </row>
    <row r="179" spans="1:9" ht="15.75" customHeight="1" thickBot="1">
      <c r="B179" s="75"/>
      <c r="C179" s="79"/>
      <c r="D179" s="80"/>
      <c r="E179" s="80"/>
      <c r="F179" s="117"/>
      <c r="G179" s="117"/>
      <c r="H179" s="109"/>
      <c r="I179" s="131">
        <f t="shared" si="8"/>
        <v>0</v>
      </c>
    </row>
    <row r="180" spans="1:9" ht="16.5" thickTop="1">
      <c r="B180" s="58" t="s">
        <v>92</v>
      </c>
      <c r="C180" s="58"/>
      <c r="D180" s="58"/>
      <c r="E180" s="58"/>
      <c r="F180" s="58"/>
      <c r="G180" s="58"/>
      <c r="H180" s="176"/>
      <c r="I180" s="137">
        <f>SUM(I172:I179)</f>
        <v>0</v>
      </c>
    </row>
    <row r="181" spans="1:9">
      <c r="B181" s="1"/>
      <c r="C181" s="1"/>
      <c r="D181" s="1"/>
      <c r="E181" s="1"/>
      <c r="F181" s="14"/>
      <c r="G181" s="14"/>
      <c r="H181" s="8"/>
    </row>
    <row r="182" spans="1:9">
      <c r="B182" s="3"/>
      <c r="C182" s="1"/>
      <c r="D182" s="1"/>
      <c r="E182" s="1"/>
      <c r="F182" s="9"/>
      <c r="G182" s="10"/>
      <c r="H182"/>
    </row>
    <row r="183" spans="1:9" ht="21">
      <c r="A183" s="119" t="str">
        <f>IF($A$16=0,"",IF(COUNTIFS($A$17:$A$26,B183)=1,1,"nvt"))</f>
        <v/>
      </c>
      <c r="B183" s="129" t="str">
        <f>B25</f>
        <v>Overige kosten</v>
      </c>
      <c r="C183" s="37"/>
      <c r="D183"/>
      <c r="E183"/>
      <c r="F183"/>
      <c r="G183"/>
      <c r="H183"/>
    </row>
    <row r="184" spans="1:9" ht="14.25" customHeight="1">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c r="B185" s="3"/>
      <c r="C185" s="4"/>
      <c r="D185"/>
      <c r="E185"/>
      <c r="F185"/>
      <c r="G185"/>
      <c r="H185"/>
    </row>
    <row r="186" spans="1:9" ht="16.5" thickBot="1">
      <c r="B186" s="158" t="s">
        <v>58</v>
      </c>
      <c r="C186" s="110" t="s">
        <v>101</v>
      </c>
      <c r="D186" s="110" t="s">
        <v>110</v>
      </c>
      <c r="E186" s="110" t="s">
        <v>111</v>
      </c>
      <c r="F186" s="157" t="s">
        <v>81</v>
      </c>
      <c r="G186" s="110" t="s">
        <v>3</v>
      </c>
      <c r="H186" s="198"/>
      <c r="I186" s="198"/>
    </row>
    <row r="187" spans="1:9" ht="15.75" customHeight="1" thickTop="1">
      <c r="B187" s="203"/>
      <c r="C187" s="186"/>
      <c r="D187" s="186"/>
      <c r="E187" s="189"/>
      <c r="F187" s="159">
        <f>IF($A$183=1,$E187*$D187,0)</f>
        <v>0</v>
      </c>
      <c r="G187" s="186"/>
      <c r="H187" s="191"/>
      <c r="I187" s="191"/>
    </row>
    <row r="188" spans="1:9" ht="15.75" customHeight="1">
      <c r="B188" s="173"/>
      <c r="C188" s="86"/>
      <c r="D188" s="186"/>
      <c r="E188" s="189"/>
      <c r="F188" s="160">
        <f t="shared" ref="F188:F202" si="9">IF($A$183=1,$E188*$D188,0)</f>
        <v>0</v>
      </c>
      <c r="G188" s="186"/>
      <c r="H188" s="168"/>
      <c r="I188" s="168"/>
    </row>
    <row r="189" spans="1:9" ht="15.75" customHeight="1">
      <c r="B189" s="173"/>
      <c r="C189" s="86"/>
      <c r="D189" s="186"/>
      <c r="E189" s="189"/>
      <c r="F189" s="160">
        <f t="shared" si="9"/>
        <v>0</v>
      </c>
      <c r="G189" s="186"/>
      <c r="H189" s="168"/>
      <c r="I189" s="168"/>
    </row>
    <row r="190" spans="1:9" ht="15.75" customHeight="1">
      <c r="B190" s="173"/>
      <c r="C190" s="86"/>
      <c r="D190" s="186"/>
      <c r="E190" s="189"/>
      <c r="F190" s="160">
        <f t="shared" si="9"/>
        <v>0</v>
      </c>
      <c r="G190" s="186"/>
      <c r="H190" s="168"/>
      <c r="I190" s="168"/>
    </row>
    <row r="191" spans="1:9" ht="15.75" customHeight="1">
      <c r="B191" s="173"/>
      <c r="C191" s="86"/>
      <c r="D191" s="186"/>
      <c r="E191" s="189"/>
      <c r="F191" s="160">
        <f t="shared" si="9"/>
        <v>0</v>
      </c>
      <c r="G191" s="186"/>
      <c r="H191" s="168"/>
      <c r="I191" s="168"/>
    </row>
    <row r="192" spans="1:9" ht="15.75" customHeight="1">
      <c r="B192" s="173"/>
      <c r="C192" s="86"/>
      <c r="D192" s="186"/>
      <c r="E192" s="189"/>
      <c r="F192" s="160">
        <f t="shared" si="9"/>
        <v>0</v>
      </c>
      <c r="G192" s="186"/>
      <c r="H192" s="168"/>
      <c r="I192" s="168"/>
    </row>
    <row r="193" spans="1:9" ht="15.75" customHeight="1">
      <c r="B193" s="173"/>
      <c r="C193" s="86"/>
      <c r="D193" s="86"/>
      <c r="E193" s="164"/>
      <c r="F193" s="160">
        <f t="shared" si="9"/>
        <v>0</v>
      </c>
      <c r="G193" s="86"/>
      <c r="H193" s="168"/>
      <c r="I193" s="168"/>
    </row>
    <row r="194" spans="1:9" ht="15.75" customHeight="1">
      <c r="B194" s="173"/>
      <c r="C194" s="86"/>
      <c r="D194" s="86"/>
      <c r="E194" s="164"/>
      <c r="F194" s="160">
        <f t="shared" si="9"/>
        <v>0</v>
      </c>
      <c r="G194" s="86"/>
      <c r="H194" s="168"/>
      <c r="I194" s="168"/>
    </row>
    <row r="195" spans="1:9" ht="15.75" customHeight="1">
      <c r="B195" s="173"/>
      <c r="C195" s="86"/>
      <c r="D195" s="86"/>
      <c r="E195" s="164"/>
      <c r="F195" s="160">
        <f t="shared" si="9"/>
        <v>0</v>
      </c>
      <c r="G195" s="86"/>
      <c r="H195" s="168"/>
      <c r="I195" s="168"/>
    </row>
    <row r="196" spans="1:9" ht="15.75" customHeight="1">
      <c r="B196" s="173"/>
      <c r="C196" s="86"/>
      <c r="D196" s="86"/>
      <c r="E196" s="164"/>
      <c r="F196" s="160">
        <f t="shared" si="9"/>
        <v>0</v>
      </c>
      <c r="G196" s="86"/>
      <c r="H196" s="168"/>
      <c r="I196" s="168"/>
    </row>
    <row r="197" spans="1:9" ht="15.75" customHeight="1">
      <c r="B197" s="173"/>
      <c r="C197" s="86"/>
      <c r="D197" s="86"/>
      <c r="E197" s="164"/>
      <c r="F197" s="160">
        <f t="shared" si="9"/>
        <v>0</v>
      </c>
      <c r="G197" s="86"/>
      <c r="H197" s="168"/>
      <c r="I197" s="168"/>
    </row>
    <row r="198" spans="1:9" ht="15.75" customHeight="1">
      <c r="B198" s="173"/>
      <c r="C198" s="86"/>
      <c r="D198" s="86"/>
      <c r="E198" s="164"/>
      <c r="F198" s="160">
        <f t="shared" si="9"/>
        <v>0</v>
      </c>
      <c r="G198" s="86"/>
      <c r="H198" s="168"/>
      <c r="I198" s="168"/>
    </row>
    <row r="199" spans="1:9" ht="15.75" customHeight="1">
      <c r="B199" s="173"/>
      <c r="C199" s="86"/>
      <c r="D199" s="86"/>
      <c r="E199" s="164"/>
      <c r="F199" s="160">
        <f t="shared" si="9"/>
        <v>0</v>
      </c>
      <c r="G199" s="86"/>
      <c r="H199" s="168"/>
      <c r="I199" s="168"/>
    </row>
    <row r="200" spans="1:9" ht="15.75" customHeight="1">
      <c r="B200" s="173"/>
      <c r="C200" s="86"/>
      <c r="D200" s="86"/>
      <c r="E200" s="164"/>
      <c r="F200" s="160">
        <f t="shared" si="9"/>
        <v>0</v>
      </c>
      <c r="G200" s="86"/>
      <c r="H200" s="168"/>
      <c r="I200" s="168"/>
    </row>
    <row r="201" spans="1:9" ht="15.75" customHeight="1">
      <c r="B201" s="173"/>
      <c r="C201" s="86"/>
      <c r="D201" s="86"/>
      <c r="E201" s="164"/>
      <c r="F201" s="160">
        <f t="shared" si="9"/>
        <v>0</v>
      </c>
      <c r="G201" s="86"/>
      <c r="H201" s="168"/>
      <c r="I201" s="168"/>
    </row>
    <row r="202" spans="1:9" ht="15.75" customHeight="1" thickBot="1">
      <c r="B202" s="73"/>
      <c r="C202" s="74"/>
      <c r="D202" s="74"/>
      <c r="E202" s="117"/>
      <c r="F202" s="131">
        <f t="shared" si="9"/>
        <v>0</v>
      </c>
      <c r="G202" s="74"/>
      <c r="H202" s="168"/>
      <c r="I202" s="168"/>
    </row>
    <row r="203" spans="1:9" ht="16.5" thickTop="1">
      <c r="B203" s="174" t="s">
        <v>92</v>
      </c>
      <c r="C203" s="174"/>
      <c r="D203" s="174"/>
      <c r="E203" s="175"/>
      <c r="F203" s="137">
        <f>SUM(F187:F202)</f>
        <v>0</v>
      </c>
      <c r="G203" s="174"/>
      <c r="H203" s="174"/>
      <c r="I203" s="174"/>
    </row>
    <row r="204" spans="1:9">
      <c r="B204" s="1"/>
      <c r="C204" s="1"/>
      <c r="D204" s="1"/>
      <c r="E204" s="1"/>
      <c r="F204" s="7"/>
      <c r="G204" s="8"/>
      <c r="H204"/>
    </row>
    <row r="205" spans="1:9">
      <c r="B205" s="1"/>
      <c r="C205" s="1"/>
      <c r="D205" s="1"/>
      <c r="E205" s="1"/>
      <c r="F205" s="7"/>
      <c r="G205" s="8"/>
      <c r="H205"/>
    </row>
    <row r="206" spans="1:9" ht="21">
      <c r="A206" s="119" t="str">
        <f>IF($A$16=0,"",IF(COUNTIFS($A$17:$A$26,B206)=1,1,"nvt"))</f>
        <v/>
      </c>
      <c r="B206" s="129" t="str">
        <f>B26</f>
        <v>Forfait 40% voor overige kosten</v>
      </c>
      <c r="C206" s="37"/>
      <c r="D206" s="37"/>
      <c r="E206" s="1"/>
      <c r="F206" s="7"/>
      <c r="G206" s="8"/>
      <c r="H206"/>
    </row>
    <row r="207" spans="1:9" ht="14.25" customHeight="1">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c r="B208" s="1"/>
      <c r="C208" s="1"/>
      <c r="D208" s="1"/>
      <c r="E208" s="1"/>
      <c r="F208" s="7"/>
      <c r="G208" s="8"/>
      <c r="H208"/>
    </row>
    <row r="209" spans="2:9" ht="16.5" thickBot="1">
      <c r="B209" s="158" t="s">
        <v>58</v>
      </c>
      <c r="C209" s="157" t="s">
        <v>81</v>
      </c>
      <c r="D209"/>
      <c r="E209"/>
      <c r="F209"/>
      <c r="G209"/>
      <c r="H209"/>
    </row>
    <row r="210" spans="2:9" ht="15.75" customHeight="1" thickTop="1">
      <c r="B210" s="226" t="str">
        <f>Hulpblad!V2</f>
        <v xml:space="preserve"> </v>
      </c>
      <c r="C210" s="159">
        <f>IF(AND($A$206=1,B210&lt;&gt;"",B210&lt;&gt;" "),(SUMIFS($G$59:$G$73,$B$59:$B$73,$B210)+SUMIFS($E$115:$E$124,$B$115:$B$124,$B210))*0.4,0)</f>
        <v>0</v>
      </c>
      <c r="D210"/>
      <c r="E210"/>
      <c r="F210"/>
      <c r="G210"/>
      <c r="H210"/>
    </row>
    <row r="211" spans="2:9" ht="15.75" customHeight="1">
      <c r="B211" s="227" t="str">
        <f>Hulpblad!V3</f>
        <v xml:space="preserve"> </v>
      </c>
      <c r="C211" s="160">
        <f t="shared" ref="C211:C219" si="10">IF(AND($A$206=1,B211&lt;&gt;"",B211&lt;&gt;" "),(SUMIFS($G$59:$G$73,$B$59:$B$73,$B211)+SUMIFS($E$115:$E$124,$B$115:$B$124,$B211))*0.4,0)</f>
        <v>0</v>
      </c>
      <c r="D211"/>
      <c r="E211"/>
      <c r="F211"/>
      <c r="G211"/>
      <c r="H211"/>
    </row>
    <row r="212" spans="2:9" ht="15.75" customHeight="1">
      <c r="B212" s="227" t="str">
        <f>Hulpblad!V4</f>
        <v xml:space="preserve"> </v>
      </c>
      <c r="C212" s="160">
        <f t="shared" si="10"/>
        <v>0</v>
      </c>
      <c r="D212"/>
      <c r="E212"/>
      <c r="F212"/>
      <c r="G212"/>
      <c r="H212"/>
    </row>
    <row r="213" spans="2:9" ht="15.75" customHeight="1">
      <c r="B213" s="227" t="str">
        <f>Hulpblad!V5</f>
        <v xml:space="preserve"> </v>
      </c>
      <c r="C213" s="160">
        <f t="shared" si="10"/>
        <v>0</v>
      </c>
      <c r="D213"/>
      <c r="E213"/>
      <c r="F213"/>
      <c r="G213"/>
      <c r="H213"/>
    </row>
    <row r="214" spans="2:9" ht="15.75" customHeight="1">
      <c r="B214" s="227" t="str">
        <f>Hulpblad!V6</f>
        <v xml:space="preserve"> </v>
      </c>
      <c r="C214" s="160">
        <f t="shared" si="10"/>
        <v>0</v>
      </c>
      <c r="D214"/>
      <c r="E214"/>
      <c r="F214"/>
      <c r="G214"/>
      <c r="H214"/>
    </row>
    <row r="215" spans="2:9" ht="15.75" customHeight="1">
      <c r="B215" s="227" t="str">
        <f>Hulpblad!V7</f>
        <v xml:space="preserve"> </v>
      </c>
      <c r="C215" s="160">
        <f t="shared" si="10"/>
        <v>0</v>
      </c>
      <c r="D215"/>
      <c r="E215"/>
      <c r="F215"/>
      <c r="G215"/>
      <c r="H215"/>
    </row>
    <row r="216" spans="2:9" ht="15.75" customHeight="1">
      <c r="B216" s="227" t="str">
        <f>Hulpblad!V8</f>
        <v xml:space="preserve"> </v>
      </c>
      <c r="C216" s="160">
        <f t="shared" si="10"/>
        <v>0</v>
      </c>
      <c r="D216"/>
      <c r="E216"/>
      <c r="F216"/>
      <c r="G216"/>
      <c r="H216"/>
    </row>
    <row r="217" spans="2:9" ht="15.75" customHeight="1">
      <c r="B217" s="227" t="str">
        <f>Hulpblad!V9</f>
        <v xml:space="preserve"> </v>
      </c>
      <c r="C217" s="160">
        <f t="shared" si="10"/>
        <v>0</v>
      </c>
      <c r="D217"/>
      <c r="E217"/>
      <c r="F217"/>
      <c r="G217"/>
      <c r="H217"/>
    </row>
    <row r="218" spans="2:9" ht="15.75" customHeight="1">
      <c r="B218" s="227" t="str">
        <f>Hulpblad!V10</f>
        <v xml:space="preserve"> </v>
      </c>
      <c r="C218" s="160">
        <f t="shared" si="10"/>
        <v>0</v>
      </c>
      <c r="D218"/>
      <c r="E218"/>
      <c r="F218"/>
      <c r="G218"/>
      <c r="H218"/>
    </row>
    <row r="219" spans="2:9" ht="15.75" customHeight="1" thickBot="1">
      <c r="B219" s="227" t="str">
        <f>Hulpblad!V11</f>
        <v xml:space="preserve"> </v>
      </c>
      <c r="C219" s="160">
        <f t="shared" si="10"/>
        <v>0</v>
      </c>
      <c r="D219"/>
      <c r="E219"/>
      <c r="F219"/>
      <c r="G219"/>
      <c r="H219"/>
    </row>
    <row r="220" spans="2:9" ht="16.5" thickTop="1">
      <c r="B220" s="228" t="s">
        <v>92</v>
      </c>
      <c r="C220" s="137">
        <f>SUM(C210:C219)</f>
        <v>0</v>
      </c>
      <c r="D220"/>
      <c r="E220"/>
      <c r="F220"/>
      <c r="G220"/>
      <c r="H220"/>
    </row>
    <row r="221" spans="2:9">
      <c r="B221" s="3"/>
      <c r="C221" s="1"/>
      <c r="D221" s="1"/>
      <c r="E221" s="1"/>
      <c r="F221" s="9"/>
      <c r="G221" s="10"/>
      <c r="H221"/>
    </row>
    <row r="222" spans="2:9" ht="16.5" thickBot="1">
      <c r="B222" s="33"/>
      <c r="C222" s="34"/>
      <c r="D222" s="34"/>
      <c r="E222" s="34"/>
      <c r="F222" s="35"/>
      <c r="G222" s="36"/>
      <c r="H222" s="36"/>
      <c r="I222" s="36"/>
    </row>
    <row r="223" spans="2:9" ht="7.5" customHeight="1" thickTop="1">
      <c r="B223" s="3"/>
      <c r="C223" s="1"/>
      <c r="D223" s="1"/>
      <c r="E223" s="1"/>
      <c r="F223" s="9"/>
      <c r="G223" s="10"/>
      <c r="H223"/>
    </row>
    <row r="224" spans="2:9" ht="23.25">
      <c r="B224" s="251" t="s">
        <v>112</v>
      </c>
      <c r="C224" s="251"/>
      <c r="D224" s="251"/>
      <c r="E224" s="251"/>
      <c r="F224" s="251"/>
      <c r="G224" s="251"/>
      <c r="H224" s="251"/>
    </row>
    <row r="225" spans="2:9">
      <c r="B225" s="3"/>
      <c r="C225" s="1"/>
      <c r="D225" s="1"/>
      <c r="E225" s="1"/>
      <c r="F225" s="9"/>
      <c r="G225" s="10"/>
      <c r="H225"/>
    </row>
    <row r="226" spans="2:9" ht="21">
      <c r="B226" s="37" t="s">
        <v>113</v>
      </c>
      <c r="C226" s="10"/>
      <c r="D226" s="10"/>
      <c r="E226" s="10"/>
      <c r="F226" s="9"/>
      <c r="G226" s="10"/>
      <c r="H226"/>
    </row>
    <row r="227" spans="2:9" ht="158.25" customHeight="1">
      <c r="B227" s="250" t="s">
        <v>120</v>
      </c>
      <c r="C227" s="250"/>
      <c r="D227" s="250"/>
      <c r="E227" s="250"/>
      <c r="F227" s="250"/>
      <c r="G227" s="250"/>
      <c r="H227" s="250"/>
      <c r="I227" s="250"/>
    </row>
    <row r="228" spans="2:9">
      <c r="B228" s="3"/>
      <c r="C228" s="10"/>
      <c r="D228" s="10"/>
      <c r="E228" s="10"/>
      <c r="F228" s="9"/>
      <c r="G228" s="10"/>
      <c r="H228"/>
    </row>
    <row r="229" spans="2:9" ht="15.6" customHeight="1" thickBot="1">
      <c r="B229" s="38" t="s">
        <v>74</v>
      </c>
      <c r="C229" s="39" t="s">
        <v>102</v>
      </c>
      <c r="D229" s="39" t="s">
        <v>60</v>
      </c>
      <c r="E229" s="115" t="s">
        <v>115</v>
      </c>
      <c r="F229" s="114"/>
      <c r="G229" s="114"/>
      <c r="H229" s="114"/>
      <c r="I229" s="114"/>
    </row>
    <row r="230" spans="2:9" ht="15.75" customHeight="1" thickTop="1">
      <c r="B230" s="44" t="s">
        <v>75</v>
      </c>
      <c r="C230" s="81"/>
      <c r="D230" s="132">
        <f>IFERROR(C230/$C$238,0)</f>
        <v>0</v>
      </c>
      <c r="E230" s="83"/>
      <c r="F230" s="84"/>
      <c r="G230" s="84"/>
      <c r="H230" s="84"/>
      <c r="I230" s="85"/>
    </row>
    <row r="231" spans="2:9" ht="31.5" customHeight="1">
      <c r="B231" s="206" t="s">
        <v>76</v>
      </c>
      <c r="C231" s="81"/>
      <c r="D231" s="132">
        <f>IFERROR(C231/$C$238,0)</f>
        <v>0</v>
      </c>
      <c r="E231" s="186"/>
      <c r="F231" s="188"/>
      <c r="G231" s="188"/>
      <c r="H231" s="188"/>
      <c r="I231" s="205"/>
    </row>
    <row r="232" spans="2:9" ht="15.75" customHeight="1">
      <c r="B232" s="44" t="s">
        <v>77</v>
      </c>
      <c r="C232" s="81"/>
      <c r="D232" s="132">
        <f t="shared" ref="D232:D236" si="11">IFERROR(C232/$C$238,0)</f>
        <v>0</v>
      </c>
      <c r="E232" s="86"/>
      <c r="F232" s="87"/>
      <c r="G232" s="87"/>
      <c r="H232" s="87"/>
      <c r="I232" s="88"/>
    </row>
    <row r="233" spans="2:9" ht="15.75" customHeight="1">
      <c r="B233" s="44" t="s">
        <v>78</v>
      </c>
      <c r="C233" s="81"/>
      <c r="D233" s="132">
        <f t="shared" si="11"/>
        <v>0</v>
      </c>
      <c r="E233" s="86"/>
      <c r="F233" s="87"/>
      <c r="G233" s="87"/>
      <c r="H233" s="87"/>
      <c r="I233" s="88"/>
    </row>
    <row r="234" spans="2:9" ht="15.75" customHeight="1">
      <c r="B234" s="44" t="s">
        <v>79</v>
      </c>
      <c r="C234" s="81"/>
      <c r="D234" s="132">
        <f t="shared" si="11"/>
        <v>0</v>
      </c>
      <c r="E234" s="86"/>
      <c r="F234" s="87"/>
      <c r="G234" s="87"/>
      <c r="H234" s="87"/>
      <c r="I234" s="88"/>
    </row>
    <row r="235" spans="2:9" ht="15.75" customHeight="1" thickBot="1">
      <c r="B235" s="45" t="s">
        <v>80</v>
      </c>
      <c r="C235" s="82"/>
      <c r="D235" s="133">
        <f t="shared" si="11"/>
        <v>0</v>
      </c>
      <c r="E235" s="89"/>
      <c r="F235" s="90"/>
      <c r="G235" s="90"/>
      <c r="H235" s="90"/>
      <c r="I235" s="91"/>
    </row>
    <row r="236" spans="2:9" ht="17.25" thickTop="1" thickBot="1">
      <c r="B236" s="59" t="s">
        <v>59</v>
      </c>
      <c r="C236" s="134">
        <f>SUM(C230:C235)</f>
        <v>0</v>
      </c>
      <c r="D236" s="135">
        <f t="shared" si="11"/>
        <v>0</v>
      </c>
      <c r="E236" s="60"/>
      <c r="F236" s="60"/>
      <c r="G236" s="60"/>
      <c r="H236" s="59"/>
      <c r="I236" s="61"/>
    </row>
    <row r="237" spans="2:9" ht="13.5" customHeight="1" thickTop="1">
      <c r="B237" s="10"/>
      <c r="C237" s="10"/>
      <c r="D237" s="10"/>
      <c r="E237" s="10"/>
      <c r="F237" s="9"/>
      <c r="G237" s="10"/>
      <c r="H237"/>
    </row>
    <row r="238" spans="2:9" ht="16.5" thickBot="1">
      <c r="B238" s="38" t="s">
        <v>81</v>
      </c>
      <c r="C238" s="136">
        <f>D27</f>
        <v>0</v>
      </c>
      <c r="D238" s="10"/>
      <c r="E238" s="10"/>
      <c r="F238" s="9"/>
      <c r="G238" s="10"/>
      <c r="H238"/>
    </row>
    <row r="239" spans="2:9" ht="16.5" thickTop="1">
      <c r="B239" s="3"/>
      <c r="C239" s="1"/>
      <c r="D239" s="1"/>
      <c r="E239" s="1"/>
      <c r="F239" s="9"/>
      <c r="G239" s="10"/>
      <c r="H239"/>
    </row>
    <row r="240" spans="2:9" ht="16.5" thickBot="1">
      <c r="B240" s="38" t="s">
        <v>116</v>
      </c>
      <c r="C240" s="136" t="str">
        <f>IF(ROUND(C236,2)-ROUND(C238,2)=0,"JA",C236-C238)</f>
        <v>JA</v>
      </c>
      <c r="D240" s="1"/>
      <c r="E240" s="1"/>
      <c r="F240" s="9"/>
      <c r="G240" s="10"/>
      <c r="H240"/>
    </row>
    <row r="241" spans="2:8" thickTop="1">
      <c r="B241" s="10"/>
      <c r="C241" s="10"/>
      <c r="D241" s="10"/>
      <c r="E241" s="10"/>
      <c r="F241" s="10"/>
      <c r="G241" s="10"/>
      <c r="H241" s="10"/>
    </row>
    <row r="242" spans="2:8" ht="15">
      <c r="B242" s="10"/>
      <c r="C242" s="10"/>
      <c r="D242" s="10"/>
      <c r="E242" s="10"/>
      <c r="F242" s="10"/>
      <c r="G242" s="10"/>
      <c r="H242" s="10"/>
    </row>
    <row r="243" spans="2:8" ht="15">
      <c r="B243" s="10"/>
      <c r="C243" s="10"/>
      <c r="D243" s="10"/>
      <c r="E243" s="10"/>
      <c r="F243" s="10"/>
      <c r="G243" s="10"/>
      <c r="H243" s="10"/>
    </row>
    <row r="244" spans="2:8" ht="15">
      <c r="B244" s="10"/>
      <c r="C244" s="10"/>
      <c r="D244" s="10"/>
      <c r="E244" s="10"/>
      <c r="F244" s="10"/>
      <c r="G244" s="10"/>
      <c r="H244" s="10"/>
    </row>
    <row r="245" spans="2:8" ht="15">
      <c r="B245" s="10"/>
      <c r="C245" s="10"/>
      <c r="D245" s="10"/>
      <c r="E245" s="10"/>
      <c r="F245" s="10"/>
      <c r="G245" s="10"/>
      <c r="H245" s="10"/>
    </row>
    <row r="246" spans="2:8" ht="15">
      <c r="B246" s="10"/>
      <c r="C246" s="10"/>
      <c r="D246" s="10"/>
      <c r="E246" s="10"/>
      <c r="F246" s="10"/>
      <c r="G246" s="10"/>
      <c r="H246" s="10"/>
    </row>
    <row r="247" spans="2:8" ht="15">
      <c r="B247" s="10"/>
      <c r="C247" s="10"/>
      <c r="D247" s="10"/>
      <c r="E247" s="10"/>
      <c r="F247" s="10"/>
      <c r="G247" s="10"/>
      <c r="H247" s="10"/>
    </row>
    <row r="248" spans="2:8" ht="15">
      <c r="B248" s="10"/>
      <c r="C248" s="10"/>
      <c r="D248" s="10"/>
      <c r="E248" s="10"/>
      <c r="F248" s="10"/>
      <c r="G248" s="10"/>
      <c r="H248" s="10"/>
    </row>
    <row r="249" spans="2:8" ht="15">
      <c r="B249" s="10"/>
      <c r="C249" s="10"/>
      <c r="D249" s="10"/>
      <c r="E249" s="10"/>
      <c r="F249" s="10"/>
      <c r="G249" s="10"/>
      <c r="H249" s="10"/>
    </row>
    <row r="250" spans="2:8" ht="15">
      <c r="B250" s="10"/>
      <c r="C250" s="10"/>
      <c r="D250" s="10"/>
      <c r="E250" s="10"/>
      <c r="F250" s="10"/>
      <c r="G250" s="10"/>
      <c r="H250" s="10"/>
    </row>
    <row r="251" spans="2:8" ht="15">
      <c r="B251" s="10"/>
      <c r="C251" s="10"/>
      <c r="D251" s="10"/>
      <c r="E251" s="10"/>
      <c r="F251" s="10"/>
      <c r="G251" s="10"/>
      <c r="H251" s="10"/>
    </row>
    <row r="252" spans="2:8" ht="15">
      <c r="B252" s="10"/>
      <c r="C252" s="10"/>
      <c r="D252" s="10"/>
      <c r="E252" s="10"/>
      <c r="F252" s="10"/>
      <c r="G252" s="10"/>
      <c r="H252" s="10"/>
    </row>
    <row r="253" spans="2:8" ht="15">
      <c r="B253" s="10"/>
      <c r="C253" s="10"/>
      <c r="D253" s="10"/>
      <c r="E253" s="10"/>
      <c r="F253" s="10"/>
      <c r="G253" s="10"/>
      <c r="H253" s="10"/>
    </row>
    <row r="254" spans="2:8" ht="15">
      <c r="B254" s="10"/>
      <c r="C254" s="10"/>
      <c r="D254" s="10"/>
      <c r="E254" s="10"/>
      <c r="F254" s="10"/>
      <c r="G254" s="10"/>
      <c r="H254" s="10"/>
    </row>
    <row r="255" spans="2:8" ht="15">
      <c r="B255" s="10"/>
      <c r="C255" s="10"/>
      <c r="D255" s="10"/>
      <c r="E255" s="10"/>
      <c r="F255" s="10"/>
      <c r="G255" s="10"/>
      <c r="H255" s="10"/>
    </row>
    <row r="256" spans="2:8" ht="15">
      <c r="B256" s="10"/>
      <c r="C256" s="10"/>
      <c r="D256" s="10"/>
      <c r="E256" s="10"/>
      <c r="F256" s="10"/>
      <c r="G256" s="10"/>
      <c r="H256" s="10"/>
    </row>
    <row r="257" spans="2:8" ht="15">
      <c r="B257" s="10"/>
      <c r="C257" s="10"/>
      <c r="D257" s="10"/>
      <c r="E257" s="10"/>
      <c r="F257" s="10"/>
      <c r="G257" s="10"/>
      <c r="H257" s="10"/>
    </row>
    <row r="258" spans="2:8" ht="15">
      <c r="B258" s="10"/>
      <c r="C258" s="10"/>
      <c r="D258" s="10"/>
      <c r="E258" s="10"/>
      <c r="F258" s="10"/>
      <c r="G258" s="10"/>
      <c r="H258" s="10"/>
    </row>
    <row r="259" spans="2:8" ht="15">
      <c r="B259" s="10"/>
      <c r="C259" s="10"/>
      <c r="D259" s="10"/>
      <c r="E259" s="10"/>
      <c r="F259" s="10"/>
      <c r="G259" s="10"/>
      <c r="H259" s="10"/>
    </row>
    <row r="260" spans="2:8" ht="15">
      <c r="B260" s="10"/>
      <c r="C260" s="10"/>
      <c r="D260" s="10"/>
      <c r="E260" s="10"/>
      <c r="F260" s="10"/>
      <c r="G260" s="10"/>
      <c r="H260" s="10"/>
    </row>
    <row r="261" spans="2:8" ht="15">
      <c r="B261" s="10"/>
      <c r="C261" s="10"/>
      <c r="D261" s="10"/>
      <c r="E261" s="10"/>
      <c r="F261" s="10"/>
      <c r="G261" s="10"/>
      <c r="H261" s="10"/>
    </row>
    <row r="262" spans="2:8" ht="15">
      <c r="B262" s="10"/>
      <c r="C262" s="10"/>
      <c r="D262" s="10"/>
      <c r="E262" s="10"/>
      <c r="F262" s="10"/>
      <c r="G262" s="10"/>
      <c r="H262" s="10"/>
    </row>
    <row r="263" spans="2:8" ht="15">
      <c r="B263" s="10"/>
      <c r="C263" s="10"/>
      <c r="D263" s="10"/>
      <c r="E263" s="10"/>
      <c r="F263" s="10"/>
      <c r="G263" s="10"/>
      <c r="H263" s="10"/>
    </row>
    <row r="264" spans="2:8" ht="15">
      <c r="B264" s="10"/>
      <c r="C264" s="10"/>
      <c r="D264" s="10"/>
      <c r="E264" s="10"/>
      <c r="F264" s="10"/>
      <c r="G264" s="10"/>
      <c r="H264" s="10"/>
    </row>
    <row r="265" spans="2:8" ht="15">
      <c r="B265" s="10"/>
      <c r="C265" s="10"/>
      <c r="D265" s="10"/>
      <c r="E265" s="10"/>
      <c r="F265" s="10"/>
      <c r="G265" s="10"/>
      <c r="H265" s="10"/>
    </row>
    <row r="266" spans="2:8" ht="15">
      <c r="B266" s="10"/>
      <c r="C266" s="10"/>
      <c r="D266" s="10"/>
      <c r="E266" s="10"/>
      <c r="F266" s="10"/>
      <c r="G266" s="10"/>
      <c r="H266" s="10"/>
    </row>
    <row r="267" spans="2:8" ht="15">
      <c r="B267" s="10"/>
      <c r="C267" s="10"/>
      <c r="D267" s="10"/>
      <c r="E267" s="10"/>
      <c r="F267" s="10"/>
      <c r="G267" s="10"/>
      <c r="H267" s="10"/>
    </row>
    <row r="268" spans="2:8" ht="15">
      <c r="B268" s="10"/>
      <c r="C268" s="10"/>
      <c r="D268" s="10"/>
      <c r="E268" s="10"/>
      <c r="F268" s="10"/>
      <c r="G268" s="10"/>
      <c r="H268" s="10"/>
    </row>
    <row r="269" spans="2:8" ht="15">
      <c r="B269" s="10"/>
      <c r="C269" s="10"/>
      <c r="D269" s="10"/>
      <c r="E269" s="10"/>
      <c r="F269" s="10"/>
      <c r="G269" s="10"/>
      <c r="H269" s="10"/>
    </row>
    <row r="270" spans="2:8" ht="15">
      <c r="B270" s="10"/>
      <c r="C270" s="10"/>
      <c r="D270" s="10"/>
      <c r="E270" s="10"/>
      <c r="F270" s="10"/>
      <c r="G270" s="10"/>
      <c r="H270" s="10"/>
    </row>
    <row r="271" spans="2:8" ht="15">
      <c r="B271" s="10"/>
      <c r="C271" s="10"/>
      <c r="D271" s="10"/>
      <c r="E271" s="10"/>
      <c r="F271" s="10"/>
      <c r="G271" s="10"/>
      <c r="H271" s="10"/>
    </row>
    <row r="272" spans="2:8" ht="15">
      <c r="B272" s="10"/>
      <c r="C272" s="10"/>
      <c r="D272" s="10"/>
      <c r="E272" s="10"/>
      <c r="F272" s="10"/>
      <c r="G272" s="10"/>
      <c r="H272" s="10"/>
    </row>
    <row r="273" spans="2:8" ht="15">
      <c r="B273" s="10"/>
      <c r="C273" s="10"/>
      <c r="D273" s="10"/>
      <c r="E273" s="10"/>
      <c r="F273" s="10"/>
      <c r="G273" s="10"/>
      <c r="H273" s="10"/>
    </row>
    <row r="274" spans="2:8" ht="15">
      <c r="B274" s="10"/>
      <c r="C274" s="10"/>
      <c r="D274" s="10"/>
      <c r="E274" s="10"/>
      <c r="F274" s="10"/>
      <c r="G274" s="10"/>
      <c r="H274" s="10"/>
    </row>
    <row r="275" spans="2:8" ht="15">
      <c r="B275" s="10"/>
      <c r="C275" s="10"/>
      <c r="D275" s="10"/>
      <c r="E275" s="10"/>
      <c r="F275" s="10"/>
      <c r="G275" s="10"/>
      <c r="H275" s="10"/>
    </row>
    <row r="276" spans="2:8" ht="15">
      <c r="B276" s="10"/>
      <c r="C276" s="10"/>
      <c r="D276" s="10"/>
      <c r="E276" s="10"/>
      <c r="F276" s="10"/>
      <c r="G276" s="10"/>
      <c r="H276" s="10"/>
    </row>
    <row r="277" spans="2:8" ht="15">
      <c r="B277" s="10"/>
      <c r="C277" s="10"/>
      <c r="D277" s="10"/>
      <c r="E277" s="10"/>
      <c r="F277" s="10"/>
      <c r="G277" s="10"/>
      <c r="H277" s="10"/>
    </row>
    <row r="278" spans="2:8" ht="15">
      <c r="B278" s="10"/>
      <c r="C278" s="10"/>
      <c r="D278" s="10"/>
      <c r="E278" s="10"/>
      <c r="F278" s="10"/>
      <c r="G278" s="10"/>
      <c r="H278" s="10"/>
    </row>
    <row r="279" spans="2:8" ht="15">
      <c r="B279" s="10"/>
      <c r="C279" s="10"/>
      <c r="D279" s="10"/>
      <c r="E279" s="10"/>
      <c r="F279" s="10"/>
      <c r="G279" s="10"/>
      <c r="H279" s="10"/>
    </row>
    <row r="280" spans="2:8" ht="15">
      <c r="B280" s="10"/>
      <c r="C280" s="10"/>
      <c r="D280" s="10"/>
      <c r="E280" s="10"/>
      <c r="F280" s="10"/>
      <c r="G280" s="10"/>
      <c r="H280" s="10"/>
    </row>
    <row r="281" spans="2:8" ht="15">
      <c r="B281" s="10"/>
      <c r="C281" s="10"/>
      <c r="D281" s="10"/>
      <c r="E281" s="10"/>
      <c r="F281" s="10"/>
      <c r="G281" s="10"/>
      <c r="H281" s="10"/>
    </row>
    <row r="282" spans="2:8" ht="15">
      <c r="B282" s="10"/>
      <c r="C282" s="10"/>
      <c r="D282" s="10"/>
      <c r="E282" s="10"/>
      <c r="F282" s="10"/>
      <c r="G282" s="10"/>
      <c r="H282" s="10"/>
    </row>
    <row r="283" spans="2:8" ht="15">
      <c r="B283" s="10"/>
      <c r="C283" s="10"/>
      <c r="D283" s="10"/>
      <c r="E283" s="10"/>
      <c r="F283" s="10"/>
      <c r="G283" s="10"/>
      <c r="H283" s="10"/>
    </row>
    <row r="284" spans="2:8" ht="15">
      <c r="B284" s="10"/>
      <c r="C284" s="10"/>
      <c r="D284" s="10"/>
      <c r="E284" s="10"/>
      <c r="F284" s="10"/>
      <c r="G284" s="10"/>
      <c r="H284" s="10"/>
    </row>
    <row r="285" spans="2:8" ht="15">
      <c r="B285" s="10"/>
      <c r="C285" s="10"/>
      <c r="D285" s="10"/>
      <c r="E285" s="10"/>
      <c r="F285" s="10"/>
      <c r="G285" s="10"/>
      <c r="H285" s="10"/>
    </row>
    <row r="286" spans="2:8" ht="15">
      <c r="B286" s="10"/>
      <c r="C286" s="10"/>
      <c r="D286" s="10"/>
      <c r="E286" s="10"/>
      <c r="F286" s="10"/>
      <c r="G286" s="10"/>
      <c r="H286" s="10"/>
    </row>
    <row r="287" spans="2:8" ht="15">
      <c r="B287" s="10"/>
      <c r="C287" s="10"/>
      <c r="D287" s="10"/>
      <c r="E287" s="10"/>
      <c r="F287" s="10"/>
      <c r="G287" s="10"/>
      <c r="H287" s="10"/>
    </row>
    <row r="288" spans="2:8" ht="15">
      <c r="B288" s="10"/>
      <c r="C288" s="10"/>
      <c r="D288" s="10"/>
      <c r="E288" s="10"/>
      <c r="F288" s="10"/>
      <c r="G288" s="10"/>
      <c r="H288" s="10"/>
    </row>
    <row r="289" spans="2:8" ht="15">
      <c r="B289" s="10"/>
      <c r="C289" s="10"/>
      <c r="D289" s="10"/>
      <c r="E289" s="10"/>
      <c r="F289" s="10"/>
      <c r="G289" s="10"/>
      <c r="H289" s="10"/>
    </row>
    <row r="290" spans="2:8" ht="15">
      <c r="B290" s="10"/>
      <c r="C290" s="10"/>
      <c r="D290" s="10"/>
      <c r="E290" s="10"/>
      <c r="F290" s="10"/>
      <c r="G290" s="10"/>
      <c r="H290" s="10"/>
    </row>
    <row r="291" spans="2:8" ht="15">
      <c r="B291" s="10"/>
      <c r="C291" s="10"/>
      <c r="D291" s="10"/>
      <c r="E291" s="10"/>
      <c r="F291" s="10"/>
      <c r="G291" s="10"/>
      <c r="H291" s="10"/>
    </row>
    <row r="292" spans="2:8" ht="15">
      <c r="B292" s="10"/>
      <c r="C292" s="10"/>
      <c r="D292" s="10"/>
      <c r="E292" s="10"/>
      <c r="F292" s="10"/>
      <c r="G292" s="10"/>
      <c r="H292" s="10"/>
    </row>
    <row r="293" spans="2:8" ht="15">
      <c r="B293" s="10"/>
      <c r="C293" s="10"/>
      <c r="D293" s="10"/>
      <c r="E293" s="10"/>
      <c r="F293" s="10"/>
      <c r="G293" s="10"/>
      <c r="H293" s="10"/>
    </row>
    <row r="294" spans="2:8" ht="15">
      <c r="B294" s="10"/>
      <c r="C294" s="10"/>
      <c r="D294" s="10"/>
      <c r="E294" s="10"/>
      <c r="F294" s="10"/>
      <c r="G294" s="10"/>
      <c r="H294" s="10"/>
    </row>
    <row r="295" spans="2:8" ht="15">
      <c r="B295" s="10"/>
      <c r="C295" s="10"/>
      <c r="D295" s="10"/>
      <c r="E295" s="10"/>
      <c r="F295" s="10"/>
      <c r="G295" s="10"/>
      <c r="H295" s="10"/>
    </row>
    <row r="296" spans="2:8" ht="15">
      <c r="B296" s="10"/>
      <c r="C296" s="10"/>
      <c r="D296" s="10"/>
      <c r="E296" s="10"/>
      <c r="F296" s="10"/>
      <c r="G296" s="10"/>
      <c r="H296" s="10"/>
    </row>
    <row r="297" spans="2:8" ht="15">
      <c r="B297" s="10"/>
      <c r="C297" s="10"/>
      <c r="D297" s="10"/>
      <c r="E297" s="10"/>
      <c r="F297" s="10"/>
      <c r="G297" s="10"/>
      <c r="H297" s="10"/>
    </row>
    <row r="298" spans="2:8" ht="15">
      <c r="B298" s="10"/>
      <c r="C298" s="10"/>
      <c r="D298" s="10"/>
      <c r="E298" s="10"/>
      <c r="F298" s="10"/>
      <c r="G298" s="10"/>
      <c r="H298" s="10"/>
    </row>
    <row r="299" spans="2:8" ht="15">
      <c r="B299" s="10"/>
      <c r="C299" s="10"/>
      <c r="D299" s="10"/>
      <c r="E299" s="10"/>
      <c r="F299" s="10"/>
      <c r="G299" s="10"/>
      <c r="H299" s="10"/>
    </row>
    <row r="300" spans="2:8" ht="15">
      <c r="B300" s="10"/>
      <c r="C300" s="10"/>
      <c r="D300" s="10"/>
      <c r="E300" s="10"/>
      <c r="F300" s="10"/>
      <c r="G300" s="10"/>
      <c r="H300" s="10"/>
    </row>
    <row r="301" spans="2:8" ht="15">
      <c r="B301" s="10"/>
      <c r="C301" s="10"/>
      <c r="D301" s="10"/>
      <c r="E301" s="10"/>
      <c r="F301" s="10"/>
      <c r="G301" s="10"/>
      <c r="H301" s="10"/>
    </row>
    <row r="302" spans="2:8" ht="15">
      <c r="B302" s="10"/>
      <c r="C302" s="10"/>
      <c r="D302" s="10"/>
      <c r="E302" s="10"/>
      <c r="F302" s="10"/>
      <c r="G302" s="10"/>
      <c r="H302" s="10"/>
    </row>
    <row r="303" spans="2:8" ht="15">
      <c r="B303" s="10"/>
      <c r="C303" s="10"/>
      <c r="D303" s="10"/>
      <c r="E303" s="10"/>
      <c r="F303" s="10"/>
      <c r="G303" s="10"/>
      <c r="H303" s="10"/>
    </row>
    <row r="304" spans="2:8" ht="15">
      <c r="B304" s="10"/>
      <c r="C304" s="10"/>
      <c r="D304" s="10"/>
      <c r="E304" s="10"/>
      <c r="F304" s="10"/>
      <c r="G304" s="10"/>
      <c r="H304" s="10"/>
    </row>
    <row r="305" spans="2:8" ht="15">
      <c r="B305" s="10"/>
      <c r="C305" s="10"/>
      <c r="D305" s="10"/>
      <c r="E305" s="10"/>
      <c r="F305" s="10"/>
      <c r="G305" s="10"/>
      <c r="H305" s="10"/>
    </row>
    <row r="306" spans="2:8" ht="15">
      <c r="B306" s="10"/>
      <c r="C306" s="10"/>
      <c r="D306" s="10"/>
      <c r="E306" s="10"/>
      <c r="F306" s="10"/>
      <c r="G306" s="10"/>
      <c r="H306" s="10"/>
    </row>
    <row r="307" spans="2:8" ht="15">
      <c r="B307" s="10"/>
      <c r="C307" s="10"/>
      <c r="D307" s="10"/>
      <c r="E307" s="10"/>
      <c r="F307" s="10"/>
      <c r="G307" s="10"/>
      <c r="H307" s="10"/>
    </row>
    <row r="308" spans="2:8" ht="15">
      <c r="B308" s="10"/>
      <c r="C308" s="10"/>
      <c r="D308" s="10"/>
      <c r="E308" s="10"/>
      <c r="F308" s="10"/>
      <c r="G308" s="10"/>
      <c r="H308" s="10"/>
    </row>
    <row r="309" spans="2:8" ht="15">
      <c r="B309" s="10"/>
      <c r="C309" s="10"/>
      <c r="D309" s="10"/>
      <c r="E309" s="10"/>
      <c r="F309" s="10"/>
      <c r="G309" s="10"/>
      <c r="H309" s="10"/>
    </row>
    <row r="310" spans="2:8" ht="15">
      <c r="B310" s="10"/>
      <c r="C310" s="10"/>
      <c r="D310" s="10"/>
      <c r="E310" s="10"/>
      <c r="F310" s="10"/>
      <c r="G310" s="10"/>
      <c r="H310" s="10"/>
    </row>
    <row r="311" spans="2:8" ht="15">
      <c r="B311" s="10"/>
      <c r="C311" s="10"/>
      <c r="D311" s="10"/>
      <c r="E311" s="10"/>
      <c r="F311" s="10"/>
      <c r="G311" s="10"/>
      <c r="H311" s="10"/>
    </row>
    <row r="312" spans="2:8" ht="15">
      <c r="B312" s="10"/>
      <c r="C312" s="10"/>
      <c r="D312" s="10"/>
      <c r="E312" s="10"/>
      <c r="F312" s="10"/>
      <c r="G312" s="10"/>
      <c r="H312" s="10"/>
    </row>
    <row r="313" spans="2:8" ht="15">
      <c r="B313" s="10"/>
      <c r="C313" s="10"/>
      <c r="D313" s="10"/>
      <c r="E313" s="10"/>
      <c r="F313" s="10"/>
      <c r="G313" s="10"/>
      <c r="H313" s="10"/>
    </row>
    <row r="314" spans="2:8" ht="15">
      <c r="B314" s="10"/>
      <c r="C314" s="10"/>
      <c r="D314" s="10"/>
      <c r="E314" s="10"/>
      <c r="F314" s="10"/>
      <c r="G314" s="10"/>
      <c r="H314" s="10"/>
    </row>
    <row r="315" spans="2:8" ht="15">
      <c r="B315" s="10"/>
      <c r="C315" s="10"/>
      <c r="D315" s="10"/>
      <c r="E315" s="10"/>
      <c r="F315" s="10"/>
      <c r="G315" s="10"/>
      <c r="H315" s="10"/>
    </row>
    <row r="316" spans="2:8" ht="15">
      <c r="B316" s="10"/>
      <c r="C316" s="10"/>
      <c r="D316" s="10"/>
      <c r="E316" s="10"/>
      <c r="F316" s="10"/>
      <c r="G316" s="10"/>
      <c r="H316" s="10"/>
    </row>
    <row r="317" spans="2:8" ht="15">
      <c r="B317" s="10"/>
      <c r="C317" s="10"/>
      <c r="D317" s="10"/>
      <c r="E317" s="10"/>
      <c r="F317" s="10"/>
      <c r="G317" s="10"/>
      <c r="H317" s="10"/>
    </row>
    <row r="318" spans="2:8" ht="15">
      <c r="B318" s="10"/>
      <c r="C318" s="10"/>
      <c r="D318" s="10"/>
      <c r="E318" s="10"/>
      <c r="F318" s="10"/>
      <c r="G318" s="10"/>
      <c r="H318" s="10"/>
    </row>
    <row r="319" spans="2:8" ht="15">
      <c r="B319" s="10"/>
      <c r="C319" s="10"/>
      <c r="D319" s="10"/>
      <c r="E319" s="10"/>
      <c r="F319" s="10"/>
      <c r="G319" s="10"/>
      <c r="H319" s="10"/>
    </row>
    <row r="320" spans="2:8" ht="15">
      <c r="B320" s="10"/>
      <c r="C320" s="10"/>
      <c r="D320" s="10"/>
      <c r="E320" s="10"/>
      <c r="F320" s="10"/>
      <c r="G320" s="10"/>
      <c r="H320" s="10"/>
    </row>
    <row r="321" spans="2:8" ht="15">
      <c r="B321" s="10"/>
      <c r="C321" s="10"/>
      <c r="D321" s="10"/>
      <c r="E321" s="10"/>
      <c r="F321" s="10"/>
      <c r="G321" s="10"/>
      <c r="H321" s="10"/>
    </row>
    <row r="322" spans="2:8" ht="15">
      <c r="B322" s="10"/>
      <c r="C322" s="10"/>
      <c r="D322" s="10"/>
      <c r="E322" s="10"/>
      <c r="F322" s="10"/>
      <c r="G322" s="10"/>
      <c r="H322" s="10"/>
    </row>
    <row r="323" spans="2:8" ht="15">
      <c r="B323" s="10"/>
      <c r="C323" s="10"/>
      <c r="D323" s="10"/>
      <c r="E323" s="10"/>
      <c r="F323" s="10"/>
      <c r="G323" s="10"/>
      <c r="H323" s="10"/>
    </row>
    <row r="324" spans="2:8" ht="15">
      <c r="B324" s="10"/>
      <c r="C324" s="10"/>
      <c r="D324" s="10"/>
      <c r="E324" s="10"/>
      <c r="F324" s="10"/>
      <c r="G324" s="10"/>
      <c r="H324" s="10"/>
    </row>
    <row r="325" spans="2:8" ht="15">
      <c r="B325" s="10"/>
      <c r="C325" s="10"/>
      <c r="D325" s="10"/>
      <c r="E325" s="10"/>
      <c r="F325" s="10"/>
      <c r="G325" s="10"/>
      <c r="H325" s="10"/>
    </row>
    <row r="326" spans="2:8" ht="15">
      <c r="B326" s="10"/>
      <c r="C326" s="10"/>
      <c r="D326" s="10"/>
      <c r="E326" s="10"/>
      <c r="F326" s="10"/>
      <c r="G326" s="10"/>
      <c r="H326" s="10"/>
    </row>
    <row r="327" spans="2:8" ht="15">
      <c r="B327" s="10"/>
      <c r="C327" s="10"/>
      <c r="D327" s="10"/>
      <c r="E327" s="10"/>
      <c r="F327" s="10"/>
      <c r="G327" s="10"/>
      <c r="H327" s="10"/>
    </row>
    <row r="328" spans="2:8" ht="15">
      <c r="B328" s="10"/>
      <c r="C328" s="10"/>
      <c r="D328" s="10"/>
      <c r="E328" s="10"/>
      <c r="F328" s="10"/>
      <c r="G328" s="10"/>
      <c r="H328" s="10"/>
    </row>
    <row r="329" spans="2:8" ht="15">
      <c r="B329" s="10"/>
      <c r="C329" s="10"/>
      <c r="D329" s="10"/>
      <c r="E329" s="10"/>
      <c r="F329" s="10"/>
      <c r="G329" s="10"/>
      <c r="H329" s="10"/>
    </row>
    <row r="330" spans="2:8" ht="15">
      <c r="B330" s="10"/>
      <c r="C330" s="10"/>
      <c r="D330" s="10"/>
      <c r="E330" s="10"/>
      <c r="F330" s="10"/>
      <c r="G330" s="10"/>
      <c r="H330" s="10"/>
    </row>
    <row r="331" spans="2:8" ht="15">
      <c r="B331" s="10"/>
      <c r="C331" s="10"/>
      <c r="D331" s="10"/>
      <c r="E331" s="10"/>
      <c r="F331" s="10"/>
      <c r="G331" s="10"/>
      <c r="H331" s="10"/>
    </row>
    <row r="332" spans="2:8" ht="15">
      <c r="B332" s="10"/>
      <c r="C332" s="10"/>
      <c r="D332" s="10"/>
      <c r="E332" s="10"/>
      <c r="F332" s="10"/>
      <c r="G332" s="10"/>
      <c r="H332" s="10"/>
    </row>
    <row r="333" spans="2:8" ht="15">
      <c r="B333" s="10"/>
      <c r="C333" s="10"/>
      <c r="D333" s="10"/>
      <c r="E333" s="10"/>
      <c r="F333" s="10"/>
      <c r="G333" s="10"/>
      <c r="H333" s="10"/>
    </row>
    <row r="334" spans="2:8" ht="15">
      <c r="B334" s="10"/>
      <c r="C334" s="10"/>
      <c r="D334" s="10"/>
      <c r="E334" s="10"/>
      <c r="F334" s="10"/>
      <c r="G334" s="10"/>
      <c r="H334" s="10"/>
    </row>
    <row r="335" spans="2:8" ht="15">
      <c r="B335" s="10"/>
      <c r="C335" s="10"/>
      <c r="D335" s="10"/>
      <c r="E335" s="10"/>
      <c r="F335" s="10"/>
      <c r="G335" s="10"/>
      <c r="H335" s="10"/>
    </row>
    <row r="336" spans="2:8" ht="15">
      <c r="B336" s="10"/>
      <c r="C336" s="10"/>
      <c r="D336" s="10"/>
      <c r="E336" s="10"/>
      <c r="F336" s="10"/>
      <c r="G336" s="10"/>
      <c r="H336" s="10"/>
    </row>
    <row r="337" spans="2:8" ht="15">
      <c r="B337" s="10"/>
      <c r="C337" s="10"/>
      <c r="D337" s="10"/>
      <c r="E337" s="10"/>
      <c r="F337" s="10"/>
      <c r="G337" s="10"/>
      <c r="H337" s="10"/>
    </row>
    <row r="338" spans="2:8" ht="15">
      <c r="B338" s="10"/>
      <c r="C338" s="10"/>
      <c r="D338" s="10"/>
      <c r="E338" s="10"/>
      <c r="F338" s="10"/>
      <c r="G338" s="10"/>
      <c r="H338" s="10"/>
    </row>
    <row r="339" spans="2:8" ht="15">
      <c r="B339" s="10"/>
      <c r="C339" s="10"/>
      <c r="D339" s="10"/>
      <c r="E339" s="10"/>
      <c r="F339" s="10"/>
      <c r="G339" s="10"/>
      <c r="H339" s="10"/>
    </row>
    <row r="340" spans="2:8" ht="15">
      <c r="B340" s="10"/>
      <c r="C340" s="10"/>
      <c r="D340" s="10"/>
      <c r="E340" s="10"/>
      <c r="F340" s="10"/>
      <c r="G340" s="10"/>
      <c r="H340" s="10"/>
    </row>
    <row r="341" spans="2:8" ht="15">
      <c r="B341" s="10"/>
      <c r="C341" s="10"/>
      <c r="D341" s="10"/>
      <c r="E341" s="10"/>
      <c r="F341" s="10"/>
      <c r="G341" s="10"/>
      <c r="H341" s="10"/>
    </row>
    <row r="342" spans="2:8" ht="15">
      <c r="B342" s="10"/>
      <c r="C342" s="10"/>
      <c r="D342" s="10"/>
      <c r="E342" s="10"/>
      <c r="F342" s="10"/>
      <c r="G342" s="10"/>
      <c r="H342" s="10"/>
    </row>
    <row r="343" spans="2:8" ht="15">
      <c r="B343" s="10"/>
      <c r="C343" s="10"/>
      <c r="D343" s="10"/>
      <c r="E343" s="10"/>
      <c r="F343" s="10"/>
      <c r="G343" s="10"/>
      <c r="H343" s="10"/>
    </row>
    <row r="344" spans="2:8" ht="15">
      <c r="B344" s="10"/>
      <c r="C344" s="10"/>
      <c r="D344" s="10"/>
      <c r="E344" s="10"/>
      <c r="F344" s="10"/>
      <c r="G344" s="10"/>
      <c r="H344" s="10"/>
    </row>
    <row r="345" spans="2:8" ht="15">
      <c r="B345" s="10"/>
      <c r="C345" s="10"/>
      <c r="D345" s="10"/>
      <c r="E345" s="10"/>
      <c r="F345" s="10"/>
      <c r="G345" s="10"/>
      <c r="H345" s="10"/>
    </row>
    <row r="346" spans="2:8" ht="15">
      <c r="B346" s="10"/>
      <c r="C346" s="10"/>
      <c r="D346" s="10"/>
      <c r="E346" s="10"/>
      <c r="F346" s="10"/>
      <c r="G346" s="10"/>
      <c r="H346" s="10"/>
    </row>
    <row r="347" spans="2:8" ht="15">
      <c r="B347" s="10"/>
      <c r="C347" s="10"/>
      <c r="D347" s="10"/>
      <c r="E347" s="10"/>
      <c r="F347" s="10"/>
      <c r="G347" s="10"/>
      <c r="H347" s="10"/>
    </row>
    <row r="348" spans="2:8" ht="15">
      <c r="B348" s="10"/>
      <c r="C348" s="10"/>
      <c r="D348" s="10"/>
      <c r="E348" s="10"/>
      <c r="F348" s="10"/>
      <c r="G348" s="10"/>
      <c r="H348" s="10"/>
    </row>
    <row r="349" spans="2:8" ht="15">
      <c r="B349" s="10"/>
      <c r="C349" s="10"/>
      <c r="D349" s="10"/>
      <c r="E349" s="10"/>
      <c r="F349" s="10"/>
      <c r="G349" s="10"/>
      <c r="H349" s="10"/>
    </row>
    <row r="350" spans="2:8" ht="15">
      <c r="B350" s="10"/>
      <c r="C350" s="10"/>
      <c r="D350" s="10"/>
      <c r="E350" s="10"/>
      <c r="F350" s="10"/>
      <c r="G350" s="10"/>
      <c r="H350" s="10"/>
    </row>
    <row r="351" spans="2:8" ht="15">
      <c r="B351" s="10"/>
      <c r="C351" s="10"/>
      <c r="D351" s="10"/>
      <c r="E351" s="10"/>
      <c r="F351" s="10"/>
      <c r="G351" s="10"/>
      <c r="H351" s="10"/>
    </row>
    <row r="352" spans="2:8" ht="15">
      <c r="B352" s="10"/>
      <c r="C352" s="10"/>
      <c r="D352" s="10"/>
      <c r="E352" s="10"/>
      <c r="F352" s="10"/>
      <c r="G352" s="10"/>
      <c r="H352" s="10"/>
    </row>
    <row r="353" spans="2:8" ht="15">
      <c r="B353" s="10"/>
      <c r="C353" s="10"/>
      <c r="D353" s="10"/>
      <c r="E353" s="10"/>
      <c r="F353" s="10"/>
      <c r="G353" s="10"/>
      <c r="H353" s="10"/>
    </row>
    <row r="354" spans="2:8" ht="15">
      <c r="B354" s="10"/>
      <c r="C354" s="10"/>
      <c r="D354" s="10"/>
      <c r="E354" s="10"/>
      <c r="F354" s="10"/>
      <c r="G354" s="10"/>
      <c r="H354" s="10"/>
    </row>
    <row r="355" spans="2:8" ht="15">
      <c r="B355" s="10"/>
      <c r="C355" s="10"/>
      <c r="D355" s="10"/>
      <c r="E355" s="10"/>
      <c r="F355" s="10"/>
      <c r="G355" s="10"/>
      <c r="H355" s="10"/>
    </row>
    <row r="356" spans="2:8" ht="15">
      <c r="B356" s="10"/>
      <c r="C356" s="10"/>
      <c r="D356" s="10"/>
      <c r="E356" s="10"/>
      <c r="F356" s="10"/>
      <c r="G356" s="10"/>
      <c r="H356" s="10"/>
    </row>
    <row r="357" spans="2:8" ht="15">
      <c r="B357" s="10"/>
      <c r="C357" s="10"/>
      <c r="D357" s="10"/>
      <c r="E357" s="10"/>
      <c r="F357" s="10"/>
      <c r="G357" s="10"/>
      <c r="H357" s="10"/>
    </row>
    <row r="358" spans="2:8" ht="15">
      <c r="B358" s="10"/>
      <c r="C358" s="10"/>
      <c r="D358" s="10"/>
      <c r="E358" s="10"/>
      <c r="F358" s="10"/>
      <c r="G358" s="10"/>
      <c r="H358" s="10"/>
    </row>
    <row r="359" spans="2:8" ht="15">
      <c r="B359" s="10"/>
      <c r="C359" s="10"/>
      <c r="D359" s="10"/>
      <c r="E359" s="10"/>
      <c r="F359" s="10"/>
      <c r="G359" s="10"/>
      <c r="H359" s="10"/>
    </row>
    <row r="360" spans="2:8" ht="15">
      <c r="B360" s="10"/>
      <c r="C360" s="10"/>
      <c r="D360" s="10"/>
      <c r="E360" s="10"/>
      <c r="F360" s="10"/>
      <c r="G360" s="10"/>
      <c r="H360" s="10"/>
    </row>
    <row r="361" spans="2:8" ht="15">
      <c r="B361" s="10"/>
      <c r="C361" s="10"/>
      <c r="D361" s="10"/>
      <c r="E361" s="10"/>
      <c r="F361" s="10"/>
      <c r="G361" s="10"/>
      <c r="H361" s="10"/>
    </row>
    <row r="362" spans="2:8" ht="15">
      <c r="B362" s="10"/>
      <c r="C362" s="10"/>
      <c r="D362" s="10"/>
      <c r="E362" s="10"/>
      <c r="F362" s="10"/>
      <c r="G362" s="10"/>
      <c r="H362" s="10"/>
    </row>
    <row r="363" spans="2:8" ht="15">
      <c r="B363" s="10"/>
      <c r="C363" s="10"/>
      <c r="D363" s="10"/>
      <c r="E363" s="10"/>
      <c r="F363" s="10"/>
      <c r="G363" s="10"/>
      <c r="H363" s="10"/>
    </row>
    <row r="364" spans="2:8" ht="15">
      <c r="B364" s="10"/>
      <c r="C364" s="10"/>
      <c r="D364" s="10"/>
      <c r="E364" s="10"/>
      <c r="F364" s="10"/>
      <c r="G364" s="10"/>
      <c r="H364" s="10"/>
    </row>
    <row r="365" spans="2:8" ht="15">
      <c r="B365" s="10"/>
      <c r="C365" s="10"/>
      <c r="D365" s="10"/>
      <c r="E365" s="10"/>
      <c r="F365" s="10"/>
      <c r="G365" s="10"/>
      <c r="H365" s="10"/>
    </row>
    <row r="366" spans="2:8" ht="15">
      <c r="B366" s="10"/>
      <c r="C366" s="10"/>
      <c r="D366" s="10"/>
      <c r="E366" s="10"/>
      <c r="F366" s="10"/>
      <c r="G366" s="10"/>
      <c r="H366" s="10"/>
    </row>
    <row r="367" spans="2:8" ht="15">
      <c r="B367" s="10"/>
      <c r="C367" s="10"/>
      <c r="D367" s="10"/>
      <c r="E367" s="10"/>
      <c r="F367" s="10"/>
      <c r="G367" s="10"/>
      <c r="H367" s="10"/>
    </row>
    <row r="368" spans="2:8" ht="15">
      <c r="B368" s="10"/>
      <c r="C368" s="10"/>
      <c r="D368" s="10"/>
      <c r="E368" s="10"/>
      <c r="F368" s="10"/>
      <c r="G368" s="10"/>
      <c r="H368" s="10"/>
    </row>
    <row r="369" spans="2:8" ht="15">
      <c r="B369" s="10"/>
      <c r="C369" s="10"/>
      <c r="D369" s="10"/>
      <c r="E369" s="10"/>
      <c r="F369" s="10"/>
      <c r="G369" s="10"/>
      <c r="H369" s="10"/>
    </row>
    <row r="370" spans="2:8" ht="15">
      <c r="B370" s="10"/>
      <c r="C370" s="10"/>
      <c r="D370" s="10"/>
      <c r="E370" s="10"/>
      <c r="F370" s="10"/>
      <c r="G370" s="10"/>
      <c r="H370" s="10"/>
    </row>
    <row r="371" spans="2:8" ht="15">
      <c r="B371" s="10"/>
      <c r="C371" s="10"/>
      <c r="D371" s="10"/>
      <c r="E371" s="10"/>
      <c r="F371" s="10"/>
      <c r="G371" s="10"/>
      <c r="H371" s="10"/>
    </row>
    <row r="372" spans="2:8" ht="15">
      <c r="B372" s="10"/>
      <c r="C372" s="10"/>
      <c r="D372" s="10"/>
      <c r="E372" s="10"/>
      <c r="F372" s="10"/>
      <c r="G372" s="10"/>
      <c r="H372" s="10"/>
    </row>
    <row r="373" spans="2:8" ht="15">
      <c r="B373" s="10"/>
      <c r="C373" s="10"/>
      <c r="D373" s="10"/>
      <c r="E373" s="10"/>
      <c r="F373" s="10"/>
      <c r="G373" s="10"/>
      <c r="H373" s="10"/>
    </row>
    <row r="374" spans="2:8" ht="15">
      <c r="B374" s="10"/>
      <c r="C374" s="10"/>
      <c r="D374" s="10"/>
      <c r="E374" s="10"/>
      <c r="F374" s="10"/>
      <c r="G374" s="10"/>
      <c r="H374" s="10"/>
    </row>
    <row r="375" spans="2:8" ht="15">
      <c r="B375" s="10"/>
      <c r="C375" s="10"/>
      <c r="D375" s="10"/>
      <c r="E375" s="10"/>
      <c r="F375" s="10"/>
      <c r="G375" s="10"/>
      <c r="H375" s="10"/>
    </row>
    <row r="376" spans="2:8" ht="15">
      <c r="B376" s="10"/>
      <c r="C376" s="10"/>
      <c r="D376" s="10"/>
      <c r="E376" s="10"/>
      <c r="F376" s="10"/>
      <c r="G376" s="10"/>
      <c r="H376" s="10"/>
    </row>
    <row r="377" spans="2:8" ht="15">
      <c r="B377" s="10"/>
      <c r="C377" s="10"/>
      <c r="D377" s="10"/>
      <c r="E377" s="10"/>
      <c r="F377" s="10"/>
      <c r="G377" s="10"/>
      <c r="H377" s="10"/>
    </row>
    <row r="378" spans="2:8" ht="15">
      <c r="B378" s="10"/>
      <c r="C378" s="10"/>
      <c r="D378" s="10"/>
      <c r="E378" s="10"/>
      <c r="F378" s="10"/>
      <c r="G378" s="10"/>
      <c r="H378" s="10"/>
    </row>
    <row r="379" spans="2:8" ht="15">
      <c r="B379" s="10"/>
      <c r="C379" s="10"/>
      <c r="D379" s="10"/>
      <c r="E379" s="10"/>
      <c r="F379" s="10"/>
      <c r="G379" s="10"/>
      <c r="H379" s="10"/>
    </row>
    <row r="380" spans="2:8" ht="15">
      <c r="B380" s="10"/>
      <c r="C380" s="10"/>
      <c r="D380" s="10"/>
      <c r="E380" s="10"/>
      <c r="F380" s="10"/>
      <c r="G380" s="10"/>
      <c r="H380" s="10"/>
    </row>
    <row r="381" spans="2:8" ht="15">
      <c r="B381" s="10"/>
      <c r="C381" s="10"/>
      <c r="D381" s="10"/>
      <c r="E381" s="10"/>
      <c r="F381" s="10"/>
      <c r="G381" s="10"/>
      <c r="H381" s="10"/>
    </row>
    <row r="382" spans="2:8" ht="15">
      <c r="B382" s="10"/>
      <c r="C382" s="10"/>
      <c r="D382" s="10"/>
      <c r="E382" s="10"/>
      <c r="F382" s="10"/>
      <c r="G382" s="10"/>
      <c r="H382" s="10"/>
    </row>
    <row r="383" spans="2:8" ht="15">
      <c r="B383" s="10"/>
      <c r="C383" s="10"/>
      <c r="D383" s="10"/>
      <c r="E383" s="10"/>
      <c r="F383" s="10"/>
      <c r="G383" s="10"/>
      <c r="H383" s="10"/>
    </row>
    <row r="384" spans="2:8" ht="15">
      <c r="B384" s="10"/>
      <c r="C384" s="10"/>
      <c r="D384" s="10"/>
      <c r="E384" s="10"/>
      <c r="F384" s="10"/>
      <c r="G384" s="10"/>
      <c r="H384" s="10"/>
    </row>
    <row r="385" spans="2:8" ht="15">
      <c r="B385" s="10"/>
      <c r="C385" s="10"/>
      <c r="D385" s="10"/>
      <c r="E385" s="10"/>
      <c r="F385" s="10"/>
      <c r="G385" s="10"/>
      <c r="H385" s="10"/>
    </row>
    <row r="386" spans="2:8" ht="15">
      <c r="B386" s="10"/>
      <c r="C386" s="10"/>
      <c r="D386" s="10"/>
      <c r="E386" s="10"/>
      <c r="F386" s="10"/>
      <c r="G386" s="10"/>
      <c r="H386" s="10"/>
    </row>
    <row r="387" spans="2:8" ht="15">
      <c r="B387" s="10"/>
      <c r="C387" s="10"/>
      <c r="D387" s="10"/>
      <c r="E387" s="10"/>
      <c r="F387" s="10"/>
      <c r="G387" s="10"/>
      <c r="H387" s="10"/>
    </row>
    <row r="388" spans="2:8" ht="15">
      <c r="B388" s="10"/>
      <c r="C388" s="10"/>
      <c r="D388" s="10"/>
      <c r="E388" s="10"/>
      <c r="F388" s="10"/>
      <c r="G388" s="10"/>
      <c r="H388" s="10"/>
    </row>
    <row r="389" spans="2:8" ht="15">
      <c r="B389" s="10"/>
      <c r="C389" s="10"/>
      <c r="D389" s="10"/>
      <c r="E389" s="10"/>
      <c r="F389" s="10"/>
      <c r="G389" s="10"/>
      <c r="H389" s="10"/>
    </row>
    <row r="390" spans="2:8" ht="15">
      <c r="B390" s="10"/>
      <c r="C390" s="10"/>
      <c r="D390" s="10"/>
      <c r="E390" s="10"/>
      <c r="F390" s="10"/>
      <c r="G390" s="10"/>
      <c r="H390" s="10"/>
    </row>
    <row r="391" spans="2:8" ht="15">
      <c r="B391" s="10"/>
      <c r="C391" s="10"/>
      <c r="D391" s="10"/>
      <c r="E391" s="10"/>
      <c r="F391" s="10"/>
      <c r="G391" s="10"/>
      <c r="H391" s="10"/>
    </row>
    <row r="392" spans="2:8" ht="15">
      <c r="B392" s="10"/>
      <c r="C392" s="10"/>
      <c r="D392" s="10"/>
      <c r="E392" s="10"/>
      <c r="F392" s="10"/>
      <c r="G392" s="10"/>
      <c r="H392" s="10"/>
    </row>
    <row r="393" spans="2:8" ht="15">
      <c r="B393" s="10"/>
      <c r="C393" s="10"/>
      <c r="D393" s="10"/>
      <c r="E393" s="10"/>
      <c r="F393" s="10"/>
      <c r="G393" s="10"/>
      <c r="H393" s="10"/>
    </row>
    <row r="394" spans="2:8" ht="15">
      <c r="B394" s="10"/>
      <c r="C394" s="10"/>
      <c r="D394" s="10"/>
      <c r="E394" s="10"/>
      <c r="F394" s="10"/>
      <c r="G394" s="10"/>
      <c r="H394" s="10"/>
    </row>
    <row r="395" spans="2:8" ht="15">
      <c r="B395" s="10"/>
      <c r="C395" s="10"/>
      <c r="D395" s="10"/>
      <c r="E395" s="10"/>
      <c r="F395" s="10"/>
      <c r="G395" s="10"/>
      <c r="H395" s="10"/>
    </row>
    <row r="396" spans="2:8" ht="15">
      <c r="B396" s="10"/>
      <c r="C396" s="10"/>
      <c r="D396" s="10"/>
      <c r="E396" s="10"/>
      <c r="F396" s="10"/>
      <c r="G396" s="10"/>
      <c r="H396" s="10"/>
    </row>
    <row r="397" spans="2:8" ht="15">
      <c r="B397" s="10"/>
      <c r="C397" s="10"/>
      <c r="D397" s="10"/>
      <c r="E397" s="10"/>
      <c r="F397" s="10"/>
      <c r="G397" s="10"/>
      <c r="H397" s="10"/>
    </row>
    <row r="398" spans="2:8" ht="15">
      <c r="B398" s="10"/>
      <c r="C398" s="10"/>
      <c r="D398" s="10"/>
      <c r="E398" s="10"/>
      <c r="F398" s="10"/>
      <c r="G398" s="10"/>
      <c r="H398" s="10"/>
    </row>
    <row r="399" spans="2:8" ht="15">
      <c r="B399" s="10"/>
      <c r="C399" s="10"/>
      <c r="D399" s="10"/>
      <c r="E399" s="10"/>
      <c r="F399" s="10"/>
      <c r="G399" s="10"/>
      <c r="H399" s="10"/>
    </row>
    <row r="400" spans="2:8" ht="15">
      <c r="B400" s="10"/>
      <c r="C400" s="10"/>
      <c r="D400" s="10"/>
      <c r="E400" s="10"/>
      <c r="F400" s="10"/>
      <c r="G400" s="10"/>
      <c r="H400" s="10"/>
    </row>
    <row r="401" spans="2:8" ht="15">
      <c r="B401" s="10"/>
      <c r="C401" s="10"/>
      <c r="D401" s="10"/>
      <c r="E401" s="10"/>
      <c r="F401" s="10"/>
      <c r="G401" s="10"/>
      <c r="H401" s="10"/>
    </row>
    <row r="402" spans="2:8" ht="15">
      <c r="B402" s="10"/>
      <c r="C402" s="10"/>
      <c r="D402" s="10"/>
      <c r="E402" s="10"/>
      <c r="F402" s="10"/>
      <c r="G402" s="10"/>
      <c r="H402" s="10"/>
    </row>
    <row r="403" spans="2:8" ht="15">
      <c r="B403" s="10"/>
      <c r="C403" s="10"/>
      <c r="D403" s="10"/>
      <c r="E403" s="10"/>
      <c r="F403" s="10"/>
      <c r="G403" s="10"/>
      <c r="H403" s="10"/>
    </row>
    <row r="404" spans="2:8" ht="15">
      <c r="B404" s="10"/>
      <c r="C404" s="10"/>
      <c r="D404" s="10"/>
      <c r="E404" s="10"/>
      <c r="F404" s="10"/>
      <c r="G404" s="10"/>
      <c r="H404" s="10"/>
    </row>
    <row r="405" spans="2:8" ht="15">
      <c r="B405" s="10"/>
      <c r="C405" s="10"/>
      <c r="D405" s="10"/>
      <c r="E405" s="10"/>
      <c r="F405" s="10"/>
      <c r="G405" s="10"/>
      <c r="H405" s="10"/>
    </row>
    <row r="406" spans="2:8" ht="15">
      <c r="B406" s="10"/>
      <c r="C406" s="10"/>
      <c r="D406" s="10"/>
      <c r="E406" s="10"/>
      <c r="F406" s="10"/>
      <c r="G406" s="10"/>
      <c r="H406" s="10"/>
    </row>
    <row r="407" spans="2:8" ht="15">
      <c r="B407" s="10"/>
      <c r="C407" s="10"/>
      <c r="D407" s="10"/>
      <c r="E407" s="10"/>
      <c r="F407" s="10"/>
      <c r="G407" s="10"/>
      <c r="H407" s="10"/>
    </row>
    <row r="408" spans="2:8" ht="15">
      <c r="B408" s="10"/>
      <c r="C408" s="10"/>
      <c r="D408" s="10"/>
      <c r="E408" s="10"/>
      <c r="F408" s="10"/>
      <c r="G408" s="10"/>
      <c r="H408" s="10"/>
    </row>
    <row r="409" spans="2:8" ht="15">
      <c r="B409" s="10"/>
      <c r="C409" s="10"/>
      <c r="D409" s="10"/>
      <c r="E409" s="10"/>
      <c r="F409" s="10"/>
      <c r="G409" s="10"/>
      <c r="H409" s="10"/>
    </row>
    <row r="410" spans="2:8" ht="15">
      <c r="B410" s="10"/>
      <c r="C410" s="10"/>
      <c r="D410" s="10"/>
      <c r="E410" s="10"/>
      <c r="F410" s="10"/>
      <c r="G410" s="10"/>
      <c r="H410" s="10"/>
    </row>
    <row r="411" spans="2:8" ht="15">
      <c r="B411" s="10"/>
      <c r="C411" s="10"/>
      <c r="D411" s="10"/>
      <c r="E411" s="10"/>
      <c r="F411" s="10"/>
      <c r="G411" s="10"/>
      <c r="H411" s="10"/>
    </row>
    <row r="412" spans="2:8" ht="15">
      <c r="B412" s="10"/>
      <c r="C412" s="10"/>
      <c r="D412" s="10"/>
      <c r="E412" s="10"/>
      <c r="F412" s="10"/>
      <c r="G412" s="10"/>
      <c r="H412" s="10"/>
    </row>
    <row r="413" spans="2:8" ht="15">
      <c r="B413" s="10"/>
      <c r="C413" s="10"/>
      <c r="D413" s="10"/>
      <c r="E413" s="10"/>
      <c r="F413" s="10"/>
      <c r="G413" s="10"/>
      <c r="H413" s="10"/>
    </row>
    <row r="414" spans="2:8" ht="15">
      <c r="B414" s="10"/>
      <c r="C414" s="10"/>
      <c r="D414" s="10"/>
      <c r="E414" s="10"/>
      <c r="F414" s="10"/>
      <c r="G414" s="10"/>
      <c r="H414" s="10"/>
    </row>
    <row r="415" spans="2:8" ht="15">
      <c r="B415" s="10"/>
      <c r="C415" s="10"/>
      <c r="D415" s="10"/>
      <c r="E415" s="10"/>
      <c r="F415" s="10"/>
      <c r="G415" s="10"/>
      <c r="H415" s="10"/>
    </row>
    <row r="416" spans="2:8" ht="15">
      <c r="B416" s="10"/>
      <c r="C416" s="10"/>
      <c r="D416" s="10"/>
      <c r="E416" s="10"/>
      <c r="F416" s="10"/>
      <c r="G416" s="10"/>
      <c r="H416" s="10"/>
    </row>
    <row r="417" spans="2:8" ht="15">
      <c r="B417" s="10"/>
      <c r="C417" s="10"/>
      <c r="D417" s="10"/>
      <c r="E417" s="10"/>
      <c r="F417" s="10"/>
      <c r="G417" s="10"/>
      <c r="H417" s="10"/>
    </row>
    <row r="418" spans="2:8" ht="15">
      <c r="B418" s="10"/>
      <c r="C418" s="10"/>
      <c r="D418" s="10"/>
      <c r="E418" s="10"/>
      <c r="F418" s="10"/>
      <c r="G418" s="10"/>
      <c r="H418" s="10"/>
    </row>
    <row r="419" spans="2:8" ht="15">
      <c r="B419" s="10"/>
      <c r="C419" s="10"/>
      <c r="D419" s="10"/>
      <c r="E419" s="10"/>
      <c r="F419" s="10"/>
      <c r="G419" s="10"/>
      <c r="H419" s="10"/>
    </row>
    <row r="420" spans="2:8" ht="15">
      <c r="B420" s="10"/>
      <c r="C420" s="10"/>
      <c r="D420" s="10"/>
      <c r="E420" s="10"/>
      <c r="F420" s="10"/>
      <c r="G420" s="10"/>
      <c r="H420" s="10"/>
    </row>
    <row r="421" spans="2:8" ht="15">
      <c r="B421" s="10"/>
      <c r="C421" s="10"/>
      <c r="D421" s="10"/>
      <c r="E421" s="10"/>
      <c r="F421" s="10"/>
      <c r="G421" s="10"/>
      <c r="H421" s="10"/>
    </row>
    <row r="422" spans="2:8" ht="15">
      <c r="B422" s="10"/>
      <c r="C422" s="10"/>
      <c r="D422" s="10"/>
      <c r="E422" s="10"/>
      <c r="F422" s="10"/>
      <c r="G422" s="10"/>
      <c r="H422" s="10"/>
    </row>
    <row r="423" spans="2:8" ht="15">
      <c r="B423" s="10"/>
      <c r="C423" s="10"/>
      <c r="D423" s="10"/>
      <c r="E423" s="10"/>
      <c r="F423" s="10"/>
      <c r="G423" s="10"/>
      <c r="H423" s="10"/>
    </row>
    <row r="424" spans="2:8" ht="15">
      <c r="B424" s="10"/>
      <c r="C424" s="10"/>
      <c r="D424" s="10"/>
      <c r="E424" s="10"/>
      <c r="F424" s="10"/>
      <c r="G424" s="10"/>
      <c r="H424" s="10"/>
    </row>
    <row r="425" spans="2:8" ht="15">
      <c r="B425" s="10"/>
      <c r="C425" s="10"/>
      <c r="D425" s="10"/>
      <c r="E425" s="10"/>
      <c r="F425" s="10"/>
      <c r="G425" s="10"/>
      <c r="H425" s="10"/>
    </row>
    <row r="426" spans="2:8" ht="15">
      <c r="B426" s="10"/>
      <c r="C426" s="10"/>
      <c r="D426" s="10"/>
      <c r="E426" s="10"/>
      <c r="F426" s="10"/>
      <c r="G426" s="10"/>
      <c r="H426" s="10"/>
    </row>
    <row r="427" spans="2:8" ht="15">
      <c r="B427" s="10"/>
      <c r="C427" s="10"/>
      <c r="D427" s="10"/>
      <c r="E427" s="10"/>
      <c r="F427" s="10"/>
      <c r="G427" s="10"/>
      <c r="H427" s="10"/>
    </row>
    <row r="428" spans="2:8">
      <c r="B428" s="10"/>
      <c r="C428" s="10"/>
      <c r="D428" s="10"/>
      <c r="E428" s="10"/>
      <c r="F428" s="10"/>
      <c r="G428" s="10"/>
      <c r="H428" s="1"/>
    </row>
    <row r="429" spans="2:8">
      <c r="B429" s="1"/>
      <c r="C429" s="1"/>
      <c r="D429" s="1"/>
      <c r="E429" s="1"/>
      <c r="F429" s="1"/>
      <c r="G429" s="1"/>
      <c r="H429" s="1"/>
    </row>
    <row r="430" spans="2:8">
      <c r="B430" s="1"/>
      <c r="C430" s="1"/>
      <c r="D430" s="1"/>
      <c r="E430" s="1"/>
      <c r="F430" s="1"/>
      <c r="G430" s="1"/>
      <c r="H430" s="1"/>
    </row>
    <row r="431" spans="2:8">
      <c r="B431" s="1"/>
      <c r="C431" s="1"/>
      <c r="D431" s="1"/>
      <c r="E431" s="1"/>
      <c r="F431" s="1"/>
      <c r="G431" s="1"/>
      <c r="H431" s="1"/>
    </row>
    <row r="432" spans="2:8">
      <c r="B432" s="1"/>
      <c r="C432" s="1"/>
      <c r="D432" s="1"/>
      <c r="E432" s="1"/>
      <c r="F432" s="1"/>
      <c r="G432" s="1"/>
      <c r="H432" s="1"/>
    </row>
    <row r="433" spans="2:8">
      <c r="B433" s="1"/>
      <c r="C433" s="1"/>
      <c r="D433" s="1"/>
      <c r="E433" s="1"/>
      <c r="F433" s="1"/>
      <c r="G433" s="1"/>
      <c r="H433" s="1"/>
    </row>
    <row r="434" spans="2:8">
      <c r="B434" s="1"/>
      <c r="C434" s="1"/>
      <c r="D434" s="1"/>
      <c r="E434" s="1"/>
      <c r="F434" s="1"/>
      <c r="G434" s="1"/>
      <c r="H434" s="1"/>
    </row>
    <row r="435" spans="2:8">
      <c r="B435" s="1"/>
      <c r="C435" s="1"/>
      <c r="D435" s="1"/>
      <c r="E435" s="1"/>
      <c r="F435" s="1"/>
      <c r="G435" s="1"/>
      <c r="H435" s="1"/>
    </row>
    <row r="436" spans="2:8">
      <c r="B436" s="1"/>
      <c r="C436" s="1"/>
      <c r="D436" s="1"/>
      <c r="E436" s="1"/>
      <c r="F436" s="1"/>
      <c r="G436" s="1"/>
      <c r="H436" s="1"/>
    </row>
    <row r="437" spans="2:8">
      <c r="B437" s="1"/>
      <c r="C437" s="1"/>
      <c r="D437" s="1"/>
      <c r="E437" s="1"/>
      <c r="F437" s="1"/>
      <c r="G437" s="1"/>
      <c r="H437" s="1"/>
    </row>
    <row r="438" spans="2:8">
      <c r="B438" s="1"/>
      <c r="C438" s="1"/>
      <c r="D438" s="1"/>
      <c r="E438" s="1"/>
      <c r="F438" s="1"/>
      <c r="G438" s="1"/>
      <c r="H438" s="1"/>
    </row>
    <row r="439" spans="2:8">
      <c r="B439" s="1"/>
      <c r="C439" s="1"/>
      <c r="D439" s="1"/>
      <c r="E439" s="1"/>
      <c r="F439" s="1"/>
      <c r="G439" s="1"/>
      <c r="H439" s="1"/>
    </row>
    <row r="440" spans="2:8">
      <c r="B440" s="1"/>
      <c r="C440" s="1"/>
      <c r="D440" s="1"/>
      <c r="E440" s="1"/>
      <c r="F440" s="1"/>
      <c r="G440" s="1"/>
      <c r="H440" s="1"/>
    </row>
    <row r="441" spans="2:8">
      <c r="B441" s="1"/>
      <c r="C441" s="1"/>
      <c r="D441" s="1"/>
      <c r="E441" s="1"/>
      <c r="F441" s="1"/>
      <c r="G441" s="1"/>
      <c r="H441" s="1"/>
    </row>
    <row r="442" spans="2:8">
      <c r="B442" s="1"/>
      <c r="C442" s="1"/>
      <c r="D442" s="1"/>
      <c r="E442" s="1"/>
      <c r="F442" s="1"/>
      <c r="G442" s="1"/>
      <c r="H442" s="1"/>
    </row>
    <row r="443" spans="2:8">
      <c r="B443" s="1"/>
      <c r="C443" s="1"/>
      <c r="D443" s="1"/>
      <c r="E443" s="1"/>
      <c r="F443" s="1"/>
      <c r="G443" s="1"/>
      <c r="H443" s="1"/>
    </row>
    <row r="444" spans="2:8">
      <c r="B444" s="1"/>
      <c r="C444" s="1"/>
      <c r="D444" s="1"/>
      <c r="E444" s="1"/>
      <c r="F444" s="1"/>
      <c r="G444" s="1"/>
      <c r="H444" s="1"/>
    </row>
    <row r="445" spans="2:8">
      <c r="B445" s="1"/>
      <c r="C445" s="1"/>
      <c r="D445" s="1"/>
      <c r="E445" s="1"/>
      <c r="F445" s="1"/>
      <c r="G445" s="1"/>
      <c r="H445" s="1"/>
    </row>
    <row r="446" spans="2:8">
      <c r="B446" s="1"/>
      <c r="C446" s="1"/>
      <c r="D446" s="1"/>
      <c r="E446" s="1"/>
      <c r="F446" s="1"/>
      <c r="G446" s="1"/>
      <c r="H446" s="1"/>
    </row>
    <row r="447" spans="2:8">
      <c r="B447" s="1"/>
      <c r="C447" s="1"/>
      <c r="D447" s="1"/>
      <c r="E447" s="1"/>
      <c r="F447" s="1"/>
      <c r="G447" s="1"/>
      <c r="H447" s="1"/>
    </row>
    <row r="448" spans="2:8">
      <c r="B448" s="1"/>
      <c r="C448" s="1"/>
      <c r="D448" s="1"/>
      <c r="E448" s="1"/>
      <c r="F448" s="1"/>
      <c r="G448" s="1"/>
      <c r="H448" s="1"/>
    </row>
    <row r="449" spans="2:8">
      <c r="B449" s="1"/>
      <c r="C449" s="1"/>
      <c r="D449" s="1"/>
      <c r="E449" s="1"/>
      <c r="F449" s="1"/>
      <c r="G449" s="1"/>
      <c r="H449" s="1"/>
    </row>
    <row r="450" spans="2:8">
      <c r="B450" s="1"/>
      <c r="C450" s="1"/>
      <c r="D450" s="1"/>
      <c r="E450" s="1"/>
      <c r="F450" s="1"/>
      <c r="G450" s="1"/>
      <c r="H450" s="1"/>
    </row>
    <row r="451" spans="2:8">
      <c r="B451" s="1"/>
      <c r="C451" s="1"/>
      <c r="D451" s="1"/>
      <c r="E451" s="1"/>
      <c r="F451" s="1"/>
      <c r="G451" s="1"/>
      <c r="H451" s="1"/>
    </row>
    <row r="452" spans="2:8">
      <c r="B452" s="1"/>
      <c r="C452" s="1"/>
      <c r="D452" s="1"/>
      <c r="E452" s="1"/>
      <c r="F452" s="1"/>
      <c r="G452" s="1"/>
      <c r="H452" s="1"/>
    </row>
    <row r="453" spans="2:8">
      <c r="B453" s="1"/>
      <c r="C453" s="1"/>
      <c r="D453" s="1"/>
      <c r="E453" s="1"/>
      <c r="F453" s="1"/>
      <c r="G453" s="1"/>
      <c r="H453" s="1"/>
    </row>
    <row r="454" spans="2:8">
      <c r="B454" s="1"/>
      <c r="C454" s="1"/>
      <c r="D454" s="1"/>
      <c r="E454" s="1"/>
      <c r="F454" s="1"/>
      <c r="G454" s="1"/>
      <c r="H454" s="1"/>
    </row>
    <row r="455" spans="2:8">
      <c r="B455" s="1"/>
      <c r="C455" s="1"/>
      <c r="D455" s="1"/>
      <c r="E455" s="1"/>
      <c r="F455" s="1"/>
      <c r="G455" s="1"/>
      <c r="H455" s="1"/>
    </row>
    <row r="456" spans="2:8">
      <c r="B456" s="1"/>
      <c r="C456" s="1"/>
      <c r="D456" s="1"/>
      <c r="E456" s="1"/>
      <c r="F456" s="1"/>
      <c r="G456" s="1"/>
      <c r="H456" s="1"/>
    </row>
    <row r="457" spans="2:8">
      <c r="B457" s="1"/>
      <c r="C457" s="1"/>
      <c r="D457" s="1"/>
      <c r="E457" s="1"/>
      <c r="F457" s="1"/>
      <c r="G457" s="1"/>
      <c r="H457" s="1"/>
    </row>
    <row r="458" spans="2:8">
      <c r="B458" s="1"/>
      <c r="C458" s="1"/>
      <c r="D458" s="1"/>
      <c r="E458" s="1"/>
      <c r="F458" s="1"/>
      <c r="G458" s="1"/>
      <c r="H458" s="1"/>
    </row>
    <row r="459" spans="2:8">
      <c r="B459" s="1"/>
      <c r="C459" s="1"/>
      <c r="D459" s="1"/>
      <c r="E459" s="1"/>
      <c r="F459" s="1"/>
      <c r="G459" s="1"/>
      <c r="H459" s="1"/>
    </row>
    <row r="460" spans="2:8">
      <c r="B460" s="1"/>
      <c r="C460" s="1"/>
      <c r="D460" s="1"/>
      <c r="E460" s="1"/>
      <c r="F460" s="1"/>
      <c r="G460" s="1"/>
      <c r="H460" s="1"/>
    </row>
    <row r="461" spans="2:8">
      <c r="B461" s="1"/>
      <c r="C461" s="1"/>
      <c r="D461" s="1"/>
      <c r="E461" s="1"/>
      <c r="F461" s="1"/>
      <c r="G461" s="1"/>
      <c r="H461" s="1"/>
    </row>
    <row r="462" spans="2:8">
      <c r="B462" s="1"/>
      <c r="C462" s="1"/>
      <c r="D462" s="1"/>
      <c r="E462" s="1"/>
      <c r="F462" s="1"/>
      <c r="G462" s="1"/>
      <c r="H462" s="1"/>
    </row>
    <row r="463" spans="2:8">
      <c r="B463" s="1"/>
      <c r="C463" s="1"/>
      <c r="D463" s="1"/>
      <c r="E463" s="1"/>
      <c r="F463" s="1"/>
      <c r="G463" s="1"/>
      <c r="H463" s="1"/>
    </row>
    <row r="464" spans="2:8">
      <c r="B464" s="1"/>
      <c r="C464" s="1"/>
      <c r="D464" s="1"/>
      <c r="E464" s="1"/>
      <c r="F464" s="1"/>
      <c r="G464" s="1"/>
      <c r="H464" s="1"/>
    </row>
    <row r="465" spans="2:8">
      <c r="B465" s="1"/>
      <c r="C465" s="1"/>
      <c r="D465" s="1"/>
      <c r="E465" s="1"/>
      <c r="F465" s="1"/>
      <c r="G465" s="1"/>
      <c r="H465" s="1"/>
    </row>
    <row r="466" spans="2:8">
      <c r="B466" s="1"/>
      <c r="C466" s="1"/>
      <c r="D466" s="1"/>
      <c r="E466" s="1"/>
      <c r="F466" s="1"/>
      <c r="G466" s="1"/>
      <c r="H466" s="1"/>
    </row>
    <row r="467" spans="2:8">
      <c r="B467" s="1"/>
      <c r="C467" s="1"/>
      <c r="D467" s="1"/>
      <c r="E467" s="1"/>
      <c r="F467" s="1"/>
      <c r="G467" s="1"/>
      <c r="H467" s="1"/>
    </row>
    <row r="468" spans="2:8">
      <c r="B468" s="1"/>
      <c r="C468" s="1"/>
      <c r="D468" s="1"/>
      <c r="E468" s="1"/>
      <c r="F468" s="1"/>
      <c r="G468" s="1"/>
      <c r="H468" s="1"/>
    </row>
    <row r="469" spans="2:8">
      <c r="B469" s="1"/>
      <c r="C469" s="1"/>
      <c r="D469" s="1"/>
      <c r="E469" s="1"/>
      <c r="F469" s="1"/>
      <c r="G469" s="1"/>
      <c r="H469" s="1"/>
    </row>
    <row r="470" spans="2:8">
      <c r="B470" s="1"/>
      <c r="C470" s="1"/>
      <c r="D470" s="1"/>
      <c r="E470" s="1"/>
      <c r="F470" s="1"/>
      <c r="G470" s="1"/>
      <c r="H470" s="1"/>
    </row>
    <row r="471" spans="2:8">
      <c r="B471" s="1"/>
      <c r="C471" s="1"/>
      <c r="D471" s="1"/>
      <c r="E471" s="1"/>
      <c r="F471" s="1"/>
      <c r="G471" s="1"/>
      <c r="H471" s="1"/>
    </row>
    <row r="472" spans="2:8">
      <c r="B472" s="1"/>
      <c r="C472" s="1"/>
      <c r="D472" s="1"/>
      <c r="E472" s="1"/>
      <c r="F472" s="1"/>
      <c r="G472" s="1"/>
      <c r="H472" s="1"/>
    </row>
    <row r="473" spans="2:8">
      <c r="B473" s="1"/>
      <c r="C473" s="1"/>
      <c r="D473" s="1"/>
      <c r="E473" s="1"/>
      <c r="F473" s="1"/>
      <c r="G473" s="1"/>
      <c r="H473" s="1"/>
    </row>
    <row r="474" spans="2:8">
      <c r="B474" s="1"/>
      <c r="C474" s="1"/>
      <c r="D474" s="1"/>
      <c r="E474" s="1"/>
      <c r="F474" s="1"/>
      <c r="G474" s="1"/>
      <c r="H474" s="1"/>
    </row>
    <row r="475" spans="2:8">
      <c r="B475" s="1"/>
      <c r="C475" s="1"/>
      <c r="D475" s="1"/>
      <c r="E475" s="1"/>
      <c r="F475" s="1"/>
      <c r="G475" s="1"/>
      <c r="H475" s="1"/>
    </row>
    <row r="476" spans="2:8">
      <c r="B476" s="1"/>
      <c r="C476" s="1"/>
      <c r="D476" s="1"/>
      <c r="E476" s="1"/>
      <c r="F476" s="1"/>
      <c r="G476" s="1"/>
      <c r="H476" s="1"/>
    </row>
    <row r="477" spans="2:8">
      <c r="B477" s="1"/>
      <c r="C477" s="1"/>
      <c r="D477" s="1"/>
      <c r="E477" s="1"/>
      <c r="F477" s="1"/>
      <c r="G477" s="1"/>
      <c r="H477" s="1"/>
    </row>
    <row r="478" spans="2:8">
      <c r="B478" s="1"/>
      <c r="C478" s="1"/>
      <c r="D478" s="1"/>
      <c r="E478" s="1"/>
      <c r="F478" s="1"/>
      <c r="G478" s="1"/>
      <c r="H478" s="1"/>
    </row>
    <row r="479" spans="2:8">
      <c r="B479" s="1"/>
      <c r="C479" s="1"/>
      <c r="D479" s="1"/>
      <c r="E479" s="1"/>
      <c r="F479" s="1"/>
      <c r="G479" s="1"/>
      <c r="H479" s="1"/>
    </row>
    <row r="480" spans="2:8">
      <c r="B480" s="1"/>
      <c r="C480" s="1"/>
      <c r="D480" s="1"/>
      <c r="E480" s="1"/>
      <c r="F480" s="1"/>
      <c r="G480" s="1"/>
      <c r="H480" s="1"/>
    </row>
    <row r="481" spans="2:8">
      <c r="B481" s="1"/>
      <c r="C481" s="1"/>
      <c r="D481" s="1"/>
      <c r="E481" s="1"/>
      <c r="F481" s="1"/>
      <c r="G481" s="1"/>
      <c r="H481" s="1"/>
    </row>
    <row r="482" spans="2:8">
      <c r="B482" s="1"/>
      <c r="C482" s="1"/>
      <c r="D482" s="1"/>
      <c r="E482" s="1"/>
      <c r="F482" s="1"/>
      <c r="G482" s="1"/>
      <c r="H482" s="1"/>
    </row>
    <row r="483" spans="2:8">
      <c r="B483" s="1"/>
      <c r="C483" s="1"/>
      <c r="D483" s="1"/>
      <c r="E483" s="1"/>
      <c r="F483" s="1"/>
      <c r="G483" s="1"/>
      <c r="H483" s="1"/>
    </row>
    <row r="484" spans="2:8">
      <c r="B484" s="1"/>
      <c r="C484" s="1"/>
      <c r="D484" s="1"/>
      <c r="E484" s="1"/>
      <c r="F484" s="1"/>
      <c r="G484" s="1"/>
      <c r="H484" s="1"/>
    </row>
    <row r="485" spans="2:8">
      <c r="B485" s="1"/>
      <c r="C485" s="1"/>
      <c r="D485" s="1"/>
      <c r="E485" s="1"/>
      <c r="F485" s="1"/>
      <c r="G485" s="1"/>
      <c r="H485" s="1"/>
    </row>
    <row r="486" spans="2:8">
      <c r="B486" s="1"/>
      <c r="C486" s="1"/>
      <c r="D486" s="1"/>
      <c r="E486" s="1"/>
      <c r="F486" s="1"/>
      <c r="G486" s="1"/>
      <c r="H486" s="1"/>
    </row>
    <row r="487" spans="2:8">
      <c r="B487" s="1"/>
      <c r="C487" s="1"/>
      <c r="D487" s="1"/>
      <c r="E487" s="1"/>
      <c r="F487" s="1"/>
      <c r="G487" s="1"/>
      <c r="H487" s="1"/>
    </row>
    <row r="488" spans="2:8">
      <c r="B488" s="1"/>
      <c r="C488" s="1"/>
      <c r="D488" s="1"/>
      <c r="E488" s="1"/>
      <c r="F488" s="1"/>
      <c r="G488" s="1"/>
      <c r="H488" s="1"/>
    </row>
    <row r="489" spans="2:8">
      <c r="B489" s="1"/>
      <c r="C489" s="1"/>
      <c r="D489" s="1"/>
      <c r="E489" s="1"/>
      <c r="F489" s="1"/>
      <c r="G489" s="1"/>
      <c r="H489" s="1"/>
    </row>
    <row r="490" spans="2:8">
      <c r="B490" s="1"/>
      <c r="C490" s="1"/>
      <c r="D490" s="1"/>
      <c r="E490" s="1"/>
      <c r="F490" s="1"/>
      <c r="G490" s="1"/>
      <c r="H490" s="1"/>
    </row>
    <row r="491" spans="2:8">
      <c r="B491" s="1"/>
      <c r="C491" s="1"/>
      <c r="D491" s="1"/>
      <c r="E491" s="1"/>
      <c r="F491" s="1"/>
      <c r="G491" s="1"/>
      <c r="H491" s="1"/>
    </row>
    <row r="492" spans="2:8">
      <c r="B492" s="1"/>
      <c r="C492" s="1"/>
      <c r="D492" s="1"/>
      <c r="E492" s="1"/>
      <c r="F492" s="1"/>
      <c r="G492" s="1"/>
      <c r="H492" s="1"/>
    </row>
    <row r="493" spans="2:8">
      <c r="B493" s="1"/>
      <c r="C493" s="1"/>
      <c r="D493" s="1"/>
      <c r="E493" s="1"/>
      <c r="F493" s="1"/>
      <c r="G493" s="1"/>
      <c r="H493" s="1"/>
    </row>
    <row r="494" spans="2:8">
      <c r="B494" s="1"/>
      <c r="C494" s="1"/>
      <c r="D494" s="1"/>
      <c r="E494" s="1"/>
      <c r="F494" s="1"/>
      <c r="G494" s="1"/>
      <c r="H494" s="1"/>
    </row>
    <row r="495" spans="2:8">
      <c r="B495" s="1"/>
      <c r="C495" s="1"/>
      <c r="D495" s="1"/>
      <c r="E495" s="1"/>
      <c r="F495" s="1"/>
      <c r="G495" s="1"/>
      <c r="H495" s="1"/>
    </row>
    <row r="496" spans="2:8">
      <c r="B496" s="1"/>
      <c r="C496" s="1"/>
      <c r="D496" s="1"/>
      <c r="E496" s="1"/>
      <c r="F496" s="1"/>
      <c r="G496" s="1"/>
      <c r="H496" s="1"/>
    </row>
    <row r="497" spans="2:8">
      <c r="B497" s="1"/>
      <c r="C497" s="1"/>
      <c r="D497" s="1"/>
      <c r="E497" s="1"/>
      <c r="F497" s="1"/>
      <c r="G497" s="1"/>
      <c r="H497" s="1"/>
    </row>
    <row r="498" spans="2:8">
      <c r="B498" s="1"/>
      <c r="C498" s="1"/>
      <c r="D498" s="1"/>
      <c r="E498" s="1"/>
      <c r="F498" s="1"/>
      <c r="G498" s="1"/>
      <c r="H498" s="1"/>
    </row>
    <row r="499" spans="2:8">
      <c r="B499" s="1"/>
      <c r="C499" s="1"/>
      <c r="D499" s="1"/>
      <c r="E499" s="1"/>
      <c r="F499" s="1"/>
      <c r="G499" s="1"/>
      <c r="H499" s="1"/>
    </row>
    <row r="500" spans="2:8">
      <c r="B500" s="1"/>
      <c r="C500" s="1"/>
      <c r="D500" s="1"/>
      <c r="E500" s="1"/>
      <c r="F500" s="1"/>
      <c r="G500" s="1"/>
      <c r="H500" s="1"/>
    </row>
    <row r="501" spans="2:8">
      <c r="B501" s="1"/>
      <c r="C501" s="1"/>
      <c r="D501" s="1"/>
      <c r="E501" s="1"/>
      <c r="F501" s="1"/>
      <c r="G501" s="1"/>
      <c r="H501" s="1"/>
    </row>
    <row r="502" spans="2:8">
      <c r="B502" s="1"/>
      <c r="C502" s="1"/>
      <c r="D502" s="1"/>
      <c r="E502" s="1"/>
      <c r="F502" s="1"/>
      <c r="G502" s="1"/>
      <c r="H502" s="1"/>
    </row>
    <row r="503" spans="2:8">
      <c r="B503" s="1"/>
      <c r="C503" s="1"/>
      <c r="D503" s="1"/>
      <c r="E503" s="1"/>
      <c r="F503" s="1"/>
      <c r="G503" s="1"/>
      <c r="H503" s="1"/>
    </row>
    <row r="504" spans="2:8">
      <c r="B504" s="1"/>
      <c r="C504" s="1"/>
      <c r="D504" s="1"/>
      <c r="E504" s="1"/>
      <c r="F504" s="1"/>
      <c r="G504" s="1"/>
      <c r="H504" s="1"/>
    </row>
    <row r="505" spans="2:8">
      <c r="B505" s="1"/>
      <c r="C505" s="1"/>
      <c r="D505" s="1"/>
      <c r="E505" s="1"/>
      <c r="F505" s="1"/>
      <c r="G505" s="1"/>
      <c r="H505" s="1"/>
    </row>
    <row r="506" spans="2:8">
      <c r="B506" s="1"/>
      <c r="C506" s="1"/>
      <c r="D506" s="1"/>
      <c r="E506" s="1"/>
      <c r="F506" s="1"/>
      <c r="G506" s="1"/>
      <c r="H506" s="1"/>
    </row>
    <row r="507" spans="2:8">
      <c r="B507" s="1"/>
      <c r="C507" s="1"/>
      <c r="D507" s="1"/>
      <c r="E507" s="1"/>
      <c r="F507" s="1"/>
      <c r="G507" s="1"/>
      <c r="H507" s="1"/>
    </row>
    <row r="508" spans="2:8">
      <c r="B508" s="1"/>
      <c r="C508" s="1"/>
      <c r="D508" s="1"/>
      <c r="E508" s="1"/>
      <c r="F508" s="1"/>
      <c r="G508" s="1"/>
      <c r="H508" s="1"/>
    </row>
    <row r="509" spans="2:8">
      <c r="B509" s="1"/>
      <c r="C509" s="1"/>
      <c r="D509" s="1"/>
      <c r="E509" s="1"/>
      <c r="F509" s="1"/>
      <c r="G509" s="1"/>
      <c r="H509" s="1"/>
    </row>
    <row r="510" spans="2:8">
      <c r="B510" s="1"/>
      <c r="C510" s="1"/>
      <c r="D510" s="1"/>
      <c r="E510" s="1"/>
      <c r="F510" s="1"/>
      <c r="G510" s="1"/>
      <c r="H510" s="1"/>
    </row>
    <row r="511" spans="2:8">
      <c r="B511" s="1"/>
      <c r="C511" s="1"/>
      <c r="D511" s="1"/>
      <c r="E511" s="1"/>
      <c r="F511" s="1"/>
      <c r="G511" s="1"/>
      <c r="H511" s="1"/>
    </row>
    <row r="512" spans="2:8">
      <c r="B512" s="1"/>
      <c r="C512" s="1"/>
      <c r="D512" s="1"/>
      <c r="E512" s="1"/>
      <c r="F512" s="1"/>
      <c r="G512" s="1"/>
      <c r="H512" s="1"/>
    </row>
    <row r="513" spans="2:8">
      <c r="B513" s="1"/>
      <c r="C513" s="1"/>
      <c r="D513" s="1"/>
      <c r="E513" s="1"/>
      <c r="F513" s="1"/>
      <c r="G513" s="1"/>
      <c r="H513" s="1"/>
    </row>
    <row r="514" spans="2:8">
      <c r="B514" s="1"/>
      <c r="C514" s="1"/>
      <c r="D514" s="1"/>
      <c r="E514" s="1"/>
      <c r="F514" s="1"/>
      <c r="G514" s="1"/>
      <c r="H514" s="1"/>
    </row>
    <row r="515" spans="2:8">
      <c r="B515" s="1"/>
      <c r="C515" s="1"/>
      <c r="D515" s="1"/>
      <c r="E515" s="1"/>
      <c r="F515" s="1"/>
      <c r="G515" s="1"/>
      <c r="H515" s="1"/>
    </row>
    <row r="516" spans="2:8">
      <c r="B516" s="1"/>
      <c r="C516" s="1"/>
      <c r="D516" s="1"/>
      <c r="E516" s="1"/>
      <c r="F516" s="1"/>
      <c r="G516" s="1"/>
      <c r="H516" s="1"/>
    </row>
    <row r="517" spans="2:8">
      <c r="B517" s="1"/>
      <c r="C517" s="1"/>
      <c r="D517" s="1"/>
      <c r="E517" s="1"/>
      <c r="F517" s="1"/>
      <c r="G517" s="1"/>
      <c r="H517" s="1"/>
    </row>
    <row r="518" spans="2:8">
      <c r="B518" s="1"/>
      <c r="C518" s="1"/>
      <c r="D518" s="1"/>
      <c r="E518" s="1"/>
      <c r="F518" s="1"/>
      <c r="G518" s="1"/>
      <c r="H518" s="1"/>
    </row>
    <row r="519" spans="2:8">
      <c r="B519" s="1"/>
      <c r="C519" s="1"/>
      <c r="D519" s="1"/>
      <c r="E519" s="1"/>
      <c r="F519" s="1"/>
      <c r="G519" s="1"/>
      <c r="H519" s="1"/>
    </row>
    <row r="520" spans="2:8">
      <c r="B520" s="1"/>
      <c r="C520" s="1"/>
      <c r="D520" s="1"/>
      <c r="E520" s="1"/>
      <c r="F520" s="1"/>
      <c r="G520" s="1"/>
      <c r="H520" s="1"/>
    </row>
    <row r="521" spans="2:8">
      <c r="B521" s="1"/>
      <c r="C521" s="1"/>
      <c r="D521" s="1"/>
      <c r="E521" s="1"/>
      <c r="F521" s="1"/>
      <c r="G521" s="1"/>
      <c r="H521" s="1"/>
    </row>
    <row r="522" spans="2:8">
      <c r="B522" s="1"/>
      <c r="C522" s="1"/>
      <c r="D522" s="1"/>
      <c r="E522" s="1"/>
      <c r="F522" s="1"/>
      <c r="G522" s="1"/>
      <c r="H522" s="1"/>
    </row>
    <row r="523" spans="2:8">
      <c r="B523" s="1"/>
      <c r="C523" s="1"/>
      <c r="D523" s="1"/>
      <c r="E523" s="1"/>
      <c r="F523" s="1"/>
      <c r="G523" s="1"/>
      <c r="H523" s="1"/>
    </row>
    <row r="524" spans="2:8">
      <c r="B524" s="1"/>
      <c r="C524" s="1"/>
      <c r="D524" s="1"/>
      <c r="E524" s="1"/>
      <c r="F524" s="1"/>
      <c r="G524" s="1"/>
      <c r="H524" s="1"/>
    </row>
    <row r="525" spans="2:8">
      <c r="B525" s="1"/>
      <c r="C525" s="1"/>
      <c r="D525" s="1"/>
      <c r="E525" s="1"/>
      <c r="F525" s="1"/>
      <c r="G525" s="1"/>
      <c r="H525" s="1"/>
    </row>
    <row r="526" spans="2:8">
      <c r="B526" s="1"/>
      <c r="C526" s="1"/>
      <c r="D526" s="1"/>
      <c r="E526" s="1"/>
      <c r="F526" s="1"/>
      <c r="G526" s="1"/>
      <c r="H526" s="1"/>
    </row>
    <row r="527" spans="2:8">
      <c r="B527" s="1"/>
      <c r="C527" s="1"/>
      <c r="D527" s="1"/>
      <c r="E527" s="1"/>
      <c r="F527" s="1"/>
      <c r="G527" s="1"/>
      <c r="H527" s="1"/>
    </row>
    <row r="528" spans="2:8">
      <c r="B528" s="1"/>
      <c r="C528" s="1"/>
      <c r="D528" s="1"/>
      <c r="E528" s="1"/>
      <c r="F528" s="1"/>
      <c r="G528" s="1"/>
      <c r="H528" s="1"/>
    </row>
    <row r="529" spans="2:8">
      <c r="B529" s="1"/>
      <c r="C529" s="1"/>
      <c r="D529" s="1"/>
      <c r="E529" s="1"/>
      <c r="F529" s="1"/>
      <c r="G529" s="1"/>
      <c r="H529" s="1"/>
    </row>
    <row r="530" spans="2:8">
      <c r="B530" s="1"/>
      <c r="C530" s="1"/>
      <c r="D530" s="1"/>
      <c r="E530" s="1"/>
      <c r="F530" s="1"/>
      <c r="G530" s="1"/>
      <c r="H530" s="1"/>
    </row>
    <row r="531" spans="2:8">
      <c r="B531" s="1"/>
      <c r="C531" s="1"/>
      <c r="D531" s="1"/>
      <c r="E531" s="1"/>
      <c r="F531" s="1"/>
      <c r="G531" s="1"/>
      <c r="H531" s="1"/>
    </row>
    <row r="532" spans="2:8">
      <c r="B532" s="1"/>
      <c r="C532" s="1"/>
      <c r="D532" s="1"/>
      <c r="E532" s="1"/>
      <c r="F532" s="1"/>
      <c r="G532" s="1"/>
      <c r="H532" s="1"/>
    </row>
    <row r="533" spans="2:8">
      <c r="B533" s="1"/>
      <c r="C533" s="1"/>
      <c r="D533" s="1"/>
      <c r="E533" s="1"/>
      <c r="F533" s="1"/>
      <c r="G533" s="1"/>
      <c r="H533" s="1"/>
    </row>
    <row r="534" spans="2:8">
      <c r="B534" s="1"/>
      <c r="C534" s="1"/>
      <c r="D534" s="1"/>
      <c r="E534" s="1"/>
      <c r="F534" s="1"/>
      <c r="G534" s="1"/>
      <c r="H534" s="1"/>
    </row>
    <row r="535" spans="2:8">
      <c r="B535" s="1"/>
      <c r="C535" s="1"/>
      <c r="D535" s="1"/>
      <c r="E535" s="1"/>
      <c r="F535" s="1"/>
      <c r="G535" s="1"/>
      <c r="H535" s="1"/>
    </row>
    <row r="536" spans="2:8">
      <c r="B536" s="1"/>
      <c r="C536" s="1"/>
      <c r="D536" s="1"/>
      <c r="E536" s="1"/>
      <c r="F536" s="1"/>
      <c r="G536" s="1"/>
      <c r="H536" s="1"/>
    </row>
    <row r="537" spans="2:8">
      <c r="B537" s="1"/>
      <c r="C537" s="1"/>
      <c r="D537" s="1"/>
      <c r="E537" s="1"/>
      <c r="F537" s="1"/>
      <c r="G537" s="1"/>
      <c r="H537" s="1"/>
    </row>
    <row r="538" spans="2:8">
      <c r="B538" s="1"/>
      <c r="C538" s="1"/>
      <c r="D538" s="1"/>
      <c r="E538" s="1"/>
      <c r="F538" s="1"/>
      <c r="G538" s="1"/>
      <c r="H538" s="1"/>
    </row>
    <row r="539" spans="2:8">
      <c r="B539" s="1"/>
      <c r="C539" s="1"/>
      <c r="D539" s="1"/>
      <c r="E539" s="1"/>
      <c r="F539" s="1"/>
      <c r="G539" s="1"/>
      <c r="H539" s="1"/>
    </row>
    <row r="540" spans="2:8">
      <c r="B540" s="1"/>
      <c r="C540" s="1"/>
      <c r="D540" s="1"/>
      <c r="E540" s="1"/>
      <c r="F540" s="1"/>
      <c r="G540" s="1"/>
      <c r="H540" s="1"/>
    </row>
    <row r="541" spans="2:8">
      <c r="B541" s="1"/>
      <c r="C541" s="1"/>
      <c r="D541" s="1"/>
      <c r="E541" s="1"/>
      <c r="F541" s="1"/>
      <c r="G541" s="1"/>
      <c r="H541" s="1"/>
    </row>
    <row r="542" spans="2:8">
      <c r="B542" s="1"/>
      <c r="C542" s="1"/>
      <c r="D542" s="1"/>
      <c r="E542" s="1"/>
      <c r="F542" s="1"/>
      <c r="G542" s="1"/>
      <c r="H542" s="1"/>
    </row>
    <row r="543" spans="2:8">
      <c r="B543" s="1"/>
      <c r="C543" s="1"/>
      <c r="D543" s="1"/>
      <c r="E543" s="1"/>
      <c r="F543" s="1"/>
      <c r="G543" s="1"/>
      <c r="H543" s="1"/>
    </row>
    <row r="544" spans="2:8">
      <c r="B544" s="1"/>
      <c r="C544" s="1"/>
      <c r="D544" s="1"/>
      <c r="E544" s="1"/>
      <c r="F544" s="1"/>
      <c r="G544" s="1"/>
      <c r="H544" s="1"/>
    </row>
    <row r="545" spans="2:8">
      <c r="B545" s="1"/>
      <c r="C545" s="1"/>
      <c r="D545" s="1"/>
      <c r="E545" s="1"/>
      <c r="F545" s="1"/>
      <c r="G545" s="1"/>
      <c r="H545" s="1"/>
    </row>
    <row r="546" spans="2:8">
      <c r="B546" s="1"/>
      <c r="C546" s="1"/>
      <c r="D546" s="1"/>
      <c r="E546" s="1"/>
      <c r="F546" s="1"/>
      <c r="G546" s="1"/>
      <c r="H546" s="1"/>
    </row>
    <row r="547" spans="2:8">
      <c r="B547" s="1"/>
      <c r="C547" s="1"/>
      <c r="D547" s="1"/>
      <c r="E547" s="1"/>
      <c r="F547" s="1"/>
      <c r="G547" s="1"/>
      <c r="H547" s="1"/>
    </row>
    <row r="548" spans="2:8">
      <c r="B548" s="1"/>
      <c r="C548" s="1"/>
      <c r="D548" s="1"/>
      <c r="E548" s="1"/>
      <c r="F548" s="1"/>
      <c r="G548" s="1"/>
      <c r="H548" s="1"/>
    </row>
    <row r="549" spans="2:8">
      <c r="B549" s="1"/>
      <c r="C549" s="1"/>
      <c r="D549" s="1"/>
      <c r="E549" s="1"/>
      <c r="F549" s="1"/>
      <c r="G549" s="1"/>
      <c r="H549" s="1"/>
    </row>
    <row r="550" spans="2:8">
      <c r="B550" s="1"/>
      <c r="C550" s="1"/>
      <c r="D550" s="1"/>
      <c r="E550" s="1"/>
      <c r="F550" s="1"/>
      <c r="G550" s="1"/>
      <c r="H550" s="1"/>
    </row>
    <row r="551" spans="2:8">
      <c r="B551" s="1"/>
      <c r="C551" s="1"/>
      <c r="D551" s="1"/>
      <c r="E551" s="1"/>
      <c r="F551" s="1"/>
      <c r="G551" s="1"/>
      <c r="H551" s="1"/>
    </row>
    <row r="552" spans="2:8">
      <c r="B552" s="1"/>
      <c r="C552" s="1"/>
      <c r="D552" s="1"/>
      <c r="E552" s="1"/>
      <c r="F552" s="1"/>
      <c r="G552" s="1"/>
      <c r="H552" s="1"/>
    </row>
    <row r="553" spans="2:8">
      <c r="B553" s="1"/>
      <c r="C553" s="1"/>
      <c r="D553" s="1"/>
      <c r="E553" s="1"/>
      <c r="F553" s="1"/>
      <c r="G553" s="1"/>
      <c r="H553" s="1"/>
    </row>
    <row r="554" spans="2:8">
      <c r="B554" s="1"/>
      <c r="C554" s="1"/>
      <c r="D554" s="1"/>
      <c r="E554" s="1"/>
      <c r="F554" s="1"/>
      <c r="G554" s="1"/>
      <c r="H554" s="1"/>
    </row>
    <row r="555" spans="2:8">
      <c r="B555" s="1"/>
      <c r="C555" s="1"/>
      <c r="D555" s="1"/>
      <c r="E555" s="1"/>
      <c r="F555" s="1"/>
      <c r="G555" s="1"/>
      <c r="H555" s="1"/>
    </row>
    <row r="556" spans="2:8">
      <c r="B556" s="1"/>
      <c r="C556" s="1"/>
      <c r="D556" s="1"/>
      <c r="E556" s="1"/>
      <c r="F556" s="1"/>
      <c r="G556" s="1"/>
      <c r="H556" s="1"/>
    </row>
    <row r="557" spans="2:8">
      <c r="B557" s="1"/>
      <c r="C557" s="1"/>
      <c r="D557" s="1"/>
      <c r="E557" s="1"/>
      <c r="F557" s="1"/>
      <c r="G557" s="1"/>
      <c r="H557" s="1"/>
    </row>
    <row r="558" spans="2:8">
      <c r="B558" s="1"/>
      <c r="C558" s="1"/>
      <c r="D558" s="1"/>
      <c r="E558" s="1"/>
      <c r="F558" s="1"/>
      <c r="G558" s="1"/>
      <c r="H558" s="1"/>
    </row>
    <row r="559" spans="2:8">
      <c r="B559" s="1"/>
      <c r="C559" s="1"/>
      <c r="D559" s="1"/>
      <c r="E559" s="1"/>
      <c r="F559" s="1"/>
      <c r="G559" s="1"/>
      <c r="H559" s="1"/>
    </row>
    <row r="560" spans="2:8">
      <c r="B560" s="1"/>
      <c r="C560" s="1"/>
      <c r="D560" s="1"/>
      <c r="E560" s="1"/>
      <c r="F560" s="1"/>
      <c r="G560" s="1"/>
      <c r="H560" s="1"/>
    </row>
    <row r="561" spans="2:8">
      <c r="B561" s="1"/>
      <c r="C561" s="1"/>
      <c r="D561" s="1"/>
      <c r="E561" s="1"/>
      <c r="F561" s="1"/>
      <c r="G561" s="1"/>
      <c r="H561" s="1"/>
    </row>
    <row r="562" spans="2:8">
      <c r="B562" s="1"/>
      <c r="C562" s="1"/>
      <c r="D562" s="1"/>
      <c r="E562" s="1"/>
      <c r="F562" s="1"/>
      <c r="G562" s="1"/>
      <c r="H562" s="1"/>
    </row>
    <row r="563" spans="2:8">
      <c r="B563" s="1"/>
      <c r="C563" s="1"/>
      <c r="D563" s="1"/>
      <c r="E563" s="1"/>
      <c r="F563" s="1"/>
      <c r="G563" s="1"/>
      <c r="H563" s="1"/>
    </row>
    <row r="564" spans="2:8">
      <c r="B564" s="1"/>
      <c r="C564" s="1"/>
      <c r="D564" s="1"/>
      <c r="E564" s="1"/>
      <c r="F564" s="1"/>
      <c r="G564" s="1"/>
      <c r="H564" s="1"/>
    </row>
    <row r="565" spans="2:8">
      <c r="B565" s="1"/>
      <c r="C565" s="1"/>
      <c r="D565" s="1"/>
      <c r="E565" s="1"/>
      <c r="F565" s="1"/>
      <c r="G565" s="1"/>
      <c r="H565" s="1"/>
    </row>
    <row r="566" spans="2:8">
      <c r="B566" s="1"/>
      <c r="C566" s="1"/>
      <c r="D566" s="1"/>
      <c r="E566" s="1"/>
      <c r="F566" s="1"/>
      <c r="G566" s="1"/>
      <c r="H566" s="1"/>
    </row>
    <row r="567" spans="2:8">
      <c r="B567" s="1"/>
      <c r="C567" s="1"/>
      <c r="D567" s="1"/>
      <c r="E567" s="1"/>
      <c r="F567" s="1"/>
      <c r="G567" s="1"/>
      <c r="H567" s="1"/>
    </row>
    <row r="568" spans="2:8">
      <c r="B568" s="1"/>
      <c r="C568" s="1"/>
      <c r="D568" s="1"/>
      <c r="E568" s="1"/>
      <c r="F568" s="1"/>
      <c r="G568" s="1"/>
      <c r="H568" s="1"/>
    </row>
    <row r="569" spans="2:8">
      <c r="B569" s="1"/>
      <c r="C569" s="1"/>
      <c r="D569" s="1"/>
      <c r="E569" s="1"/>
      <c r="F569" s="1"/>
      <c r="G569" s="1"/>
      <c r="H569" s="1"/>
    </row>
    <row r="570" spans="2:8">
      <c r="B570" s="1"/>
      <c r="C570" s="1"/>
      <c r="D570" s="1"/>
      <c r="E570" s="1"/>
      <c r="F570" s="1"/>
      <c r="G570" s="1"/>
      <c r="H570" s="1"/>
    </row>
    <row r="571" spans="2:8">
      <c r="B571" s="1"/>
      <c r="C571" s="1"/>
      <c r="D571" s="1"/>
      <c r="E571" s="1"/>
      <c r="F571" s="1"/>
      <c r="G571" s="1"/>
      <c r="H571" s="1"/>
    </row>
    <row r="572" spans="2:8">
      <c r="B572" s="1"/>
      <c r="C572" s="1"/>
      <c r="D572" s="1"/>
      <c r="E572" s="1"/>
      <c r="F572" s="1"/>
      <c r="G572" s="1"/>
      <c r="H572" s="1"/>
    </row>
    <row r="573" spans="2:8">
      <c r="B573" s="1"/>
      <c r="C573" s="1"/>
      <c r="D573" s="1"/>
      <c r="E573" s="1"/>
      <c r="F573" s="1"/>
      <c r="G573" s="1"/>
      <c r="H573" s="1"/>
    </row>
    <row r="574" spans="2:8">
      <c r="B574" s="1"/>
      <c r="C574" s="1"/>
      <c r="D574" s="1"/>
      <c r="E574" s="1"/>
      <c r="F574" s="1"/>
      <c r="G574" s="1"/>
      <c r="H574" s="1"/>
    </row>
    <row r="575" spans="2:8">
      <c r="B575" s="1"/>
      <c r="C575" s="1"/>
      <c r="D575" s="1"/>
      <c r="E575" s="1"/>
      <c r="F575" s="1"/>
      <c r="G575" s="1"/>
      <c r="H575" s="1"/>
    </row>
    <row r="576" spans="2:8">
      <c r="B576" s="1"/>
      <c r="C576" s="1"/>
      <c r="D576" s="1"/>
      <c r="E576" s="1"/>
      <c r="F576" s="1"/>
      <c r="G576" s="1"/>
      <c r="H576" s="1"/>
    </row>
    <row r="577" spans="2:8">
      <c r="B577" s="1"/>
      <c r="C577" s="1"/>
      <c r="D577" s="1"/>
      <c r="E577" s="1"/>
      <c r="F577" s="1"/>
      <c r="G577" s="1"/>
      <c r="H577" s="1"/>
    </row>
    <row r="578" spans="2:8">
      <c r="B578" s="1"/>
      <c r="C578" s="1"/>
      <c r="D578" s="1"/>
      <c r="E578" s="1"/>
      <c r="F578" s="1"/>
      <c r="G578" s="1"/>
      <c r="H578" s="1"/>
    </row>
    <row r="579" spans="2:8">
      <c r="B579" s="1"/>
      <c r="C579" s="1"/>
      <c r="D579" s="1"/>
      <c r="E579" s="1"/>
      <c r="F579" s="1"/>
      <c r="G579" s="1"/>
      <c r="H579" s="1"/>
    </row>
    <row r="580" spans="2:8">
      <c r="B580" s="1"/>
      <c r="C580" s="1"/>
      <c r="D580" s="1"/>
      <c r="E580" s="1"/>
      <c r="F580" s="1"/>
      <c r="G580" s="1"/>
      <c r="H580" s="1"/>
    </row>
    <row r="581" spans="2:8">
      <c r="B581" s="1"/>
      <c r="C581" s="1"/>
      <c r="D581" s="1"/>
      <c r="E581" s="1"/>
      <c r="F581" s="1"/>
      <c r="G581" s="1"/>
      <c r="H581" s="1"/>
    </row>
    <row r="582" spans="2:8">
      <c r="B582" s="1"/>
      <c r="C582" s="1"/>
      <c r="D582" s="1"/>
      <c r="E582" s="1"/>
      <c r="F582" s="1"/>
      <c r="G582" s="1"/>
      <c r="H582" s="1"/>
    </row>
    <row r="583" spans="2:8">
      <c r="B583" s="1"/>
      <c r="C583" s="1"/>
      <c r="D583" s="1"/>
      <c r="E583" s="1"/>
      <c r="F583" s="1"/>
      <c r="G583" s="1"/>
      <c r="H583" s="1"/>
    </row>
    <row r="584" spans="2:8">
      <c r="B584" s="1"/>
      <c r="C584" s="1"/>
      <c r="D584" s="1"/>
      <c r="E584" s="1"/>
      <c r="F584" s="1"/>
      <c r="G584" s="1"/>
      <c r="H584" s="1"/>
    </row>
    <row r="585" spans="2:8">
      <c r="B585" s="1"/>
      <c r="C585" s="1"/>
      <c r="D585" s="1"/>
      <c r="E585" s="1"/>
      <c r="F585" s="1"/>
      <c r="G585" s="1"/>
      <c r="H585" s="1"/>
    </row>
    <row r="586" spans="2:8">
      <c r="B586" s="1"/>
      <c r="C586" s="1"/>
      <c r="D586" s="1"/>
      <c r="E586" s="1"/>
      <c r="F586" s="1"/>
      <c r="G586" s="1"/>
      <c r="H586" s="1"/>
    </row>
    <row r="587" spans="2:8">
      <c r="B587" s="1"/>
      <c r="C587" s="1"/>
      <c r="D587" s="1"/>
      <c r="E587" s="1"/>
      <c r="F587" s="1"/>
      <c r="G587" s="1"/>
      <c r="H587" s="1"/>
    </row>
    <row r="588" spans="2:8">
      <c r="B588" s="1"/>
      <c r="C588" s="1"/>
      <c r="D588" s="1"/>
      <c r="E588" s="1"/>
      <c r="F588" s="1"/>
      <c r="G588" s="1"/>
      <c r="H588" s="1"/>
    </row>
    <row r="589" spans="2:8">
      <c r="B589" s="1"/>
      <c r="C589" s="1"/>
      <c r="D589" s="1"/>
      <c r="E589" s="1"/>
      <c r="F589" s="1"/>
      <c r="G589" s="1"/>
      <c r="H589" s="1"/>
    </row>
    <row r="590" spans="2:8">
      <c r="B590" s="1"/>
      <c r="C590" s="1"/>
      <c r="D590" s="1"/>
      <c r="E590" s="1"/>
      <c r="F590" s="1"/>
      <c r="G590" s="1"/>
      <c r="H590" s="1"/>
    </row>
    <row r="591" spans="2:8">
      <c r="B591" s="1"/>
      <c r="C591" s="1"/>
      <c r="D591" s="1"/>
      <c r="E591" s="1"/>
      <c r="F591" s="1"/>
      <c r="G591" s="1"/>
      <c r="H591" s="1"/>
    </row>
    <row r="592" spans="2:8">
      <c r="B592" s="1"/>
      <c r="C592" s="1"/>
      <c r="D592" s="1"/>
      <c r="E592" s="1"/>
      <c r="F592" s="1"/>
      <c r="G592" s="1"/>
      <c r="H592" s="1"/>
    </row>
    <row r="593" spans="2:8">
      <c r="B593" s="1"/>
      <c r="C593" s="1"/>
      <c r="D593" s="1"/>
      <c r="E593" s="1"/>
      <c r="F593" s="1"/>
      <c r="G593" s="1"/>
      <c r="H593" s="1"/>
    </row>
    <row r="594" spans="2:8">
      <c r="B594" s="1"/>
      <c r="C594" s="1"/>
      <c r="D594" s="1"/>
      <c r="E594" s="1"/>
      <c r="F594" s="1"/>
      <c r="G594" s="1"/>
      <c r="H594" s="1"/>
    </row>
    <row r="595" spans="2:8">
      <c r="B595" s="1"/>
      <c r="C595" s="1"/>
      <c r="D595" s="1"/>
      <c r="E595" s="1"/>
      <c r="F595" s="1"/>
      <c r="G595" s="1"/>
      <c r="H595" s="1"/>
    </row>
    <row r="596" spans="2:8">
      <c r="B596" s="1"/>
      <c r="C596" s="1"/>
      <c r="D596" s="1"/>
      <c r="E596" s="1"/>
      <c r="F596" s="1"/>
      <c r="G596" s="1"/>
      <c r="H596" s="1"/>
    </row>
    <row r="597" spans="2:8">
      <c r="B597" s="1"/>
      <c r="C597" s="1"/>
      <c r="D597" s="1"/>
      <c r="E597" s="1"/>
      <c r="F597" s="1"/>
      <c r="G597" s="1"/>
      <c r="H597" s="1"/>
    </row>
    <row r="598" spans="2:8">
      <c r="B598" s="1"/>
      <c r="C598" s="1"/>
      <c r="D598" s="1"/>
      <c r="E598" s="1"/>
      <c r="F598" s="1"/>
      <c r="G598" s="1"/>
      <c r="H598" s="1"/>
    </row>
    <row r="599" spans="2:8">
      <c r="B599" s="1"/>
      <c r="C599" s="1"/>
      <c r="D599" s="1"/>
      <c r="E599" s="1"/>
      <c r="F599" s="1"/>
      <c r="G599" s="1"/>
      <c r="H599" s="1"/>
    </row>
    <row r="600" spans="2:8">
      <c r="B600" s="1"/>
      <c r="C600" s="1"/>
      <c r="D600" s="1"/>
      <c r="E600" s="1"/>
      <c r="F600" s="1"/>
      <c r="G600" s="1"/>
      <c r="H600" s="1"/>
    </row>
    <row r="601" spans="2:8">
      <c r="B601" s="1"/>
      <c r="C601" s="1"/>
      <c r="D601" s="1"/>
      <c r="E601" s="1"/>
      <c r="F601" s="1"/>
      <c r="G601" s="1"/>
      <c r="H601" s="1"/>
    </row>
    <row r="602" spans="2:8">
      <c r="B602" s="1"/>
      <c r="C602" s="1"/>
      <c r="D602" s="1"/>
      <c r="E602" s="1"/>
      <c r="F602" s="1"/>
      <c r="G602" s="1"/>
      <c r="H602" s="1"/>
    </row>
    <row r="603" spans="2:8">
      <c r="B603" s="1"/>
      <c r="C603" s="1"/>
      <c r="D603" s="1"/>
      <c r="E603" s="1"/>
      <c r="F603" s="1"/>
      <c r="G603" s="1"/>
      <c r="H603" s="1"/>
    </row>
    <row r="604" spans="2:8">
      <c r="B604" s="1"/>
      <c r="C604" s="1"/>
      <c r="D604" s="1"/>
      <c r="E604" s="1"/>
      <c r="F604" s="1"/>
      <c r="G604" s="1"/>
      <c r="H604" s="1"/>
    </row>
    <row r="605" spans="2:8">
      <c r="B605" s="1"/>
      <c r="C605" s="1"/>
      <c r="D605" s="1"/>
      <c r="E605" s="1"/>
      <c r="F605" s="1"/>
      <c r="G605" s="1"/>
      <c r="H605" s="1"/>
    </row>
    <row r="606" spans="2:8">
      <c r="B606" s="1"/>
      <c r="C606" s="1"/>
      <c r="D606" s="1"/>
      <c r="E606" s="1"/>
      <c r="F606" s="1"/>
      <c r="G606" s="1"/>
      <c r="H606" s="1"/>
    </row>
    <row r="607" spans="2:8">
      <c r="B607" s="1"/>
      <c r="C607" s="1"/>
      <c r="D607" s="1"/>
      <c r="E607" s="1"/>
      <c r="F607" s="1"/>
      <c r="G607" s="1"/>
      <c r="H607" s="1"/>
    </row>
    <row r="608" spans="2:8">
      <c r="B608" s="1"/>
      <c r="C608" s="1"/>
      <c r="D608" s="1"/>
      <c r="E608" s="1"/>
      <c r="F608" s="1"/>
      <c r="G608" s="1"/>
      <c r="H608" s="1"/>
    </row>
    <row r="609" spans="2:8">
      <c r="B609" s="1"/>
      <c r="C609" s="1"/>
      <c r="D609" s="1"/>
      <c r="E609" s="1"/>
      <c r="F609" s="1"/>
      <c r="G609" s="1"/>
      <c r="H609" s="1"/>
    </row>
    <row r="610" spans="2:8">
      <c r="B610" s="1"/>
      <c r="C610" s="1"/>
      <c r="D610" s="1"/>
      <c r="E610" s="1"/>
      <c r="F610" s="1"/>
      <c r="G610" s="1"/>
      <c r="H610" s="1"/>
    </row>
    <row r="611" spans="2:8">
      <c r="B611" s="1"/>
      <c r="C611" s="1"/>
      <c r="D611" s="1"/>
      <c r="E611" s="1"/>
      <c r="F611" s="1"/>
      <c r="G611" s="1"/>
      <c r="H611" s="1"/>
    </row>
    <row r="612" spans="2:8">
      <c r="B612" s="1"/>
      <c r="C612" s="1"/>
      <c r="D612" s="1"/>
      <c r="E612" s="1"/>
      <c r="F612" s="1"/>
      <c r="G612" s="1"/>
      <c r="H612" s="1"/>
    </row>
    <row r="613" spans="2:8">
      <c r="B613" s="1"/>
      <c r="C613" s="1"/>
      <c r="D613" s="1"/>
      <c r="E613" s="1"/>
      <c r="F613" s="1"/>
      <c r="G613" s="1"/>
      <c r="H613" s="1"/>
    </row>
    <row r="614" spans="2:8">
      <c r="B614" s="1"/>
      <c r="C614" s="1"/>
      <c r="D614" s="1"/>
      <c r="E614" s="1"/>
      <c r="F614" s="1"/>
      <c r="G614" s="1"/>
      <c r="H614" s="1"/>
    </row>
    <row r="615" spans="2:8">
      <c r="B615" s="1"/>
      <c r="C615" s="1"/>
      <c r="D615" s="1"/>
      <c r="E615" s="1"/>
      <c r="F615" s="1"/>
      <c r="G615" s="1"/>
      <c r="H615" s="1"/>
    </row>
    <row r="616" spans="2:8">
      <c r="B616" s="1"/>
      <c r="C616" s="1"/>
      <c r="D616" s="1"/>
      <c r="E616" s="1"/>
      <c r="F616" s="1"/>
      <c r="G616" s="1"/>
      <c r="H616" s="1"/>
    </row>
    <row r="617" spans="2:8">
      <c r="B617" s="1"/>
      <c r="C617" s="1"/>
      <c r="D617" s="1"/>
      <c r="E617" s="1"/>
      <c r="F617" s="1"/>
      <c r="G617" s="1"/>
      <c r="H617" s="1"/>
    </row>
    <row r="618" spans="2:8">
      <c r="B618" s="1"/>
      <c r="C618" s="1"/>
      <c r="D618" s="1"/>
      <c r="E618" s="1"/>
      <c r="F618" s="1"/>
      <c r="G618" s="1"/>
      <c r="H618" s="1"/>
    </row>
    <row r="619" spans="2:8">
      <c r="B619" s="1"/>
      <c r="C619" s="1"/>
      <c r="D619" s="1"/>
      <c r="E619" s="1"/>
      <c r="F619" s="1"/>
      <c r="G619" s="1"/>
      <c r="H619" s="1"/>
    </row>
    <row r="620" spans="2:8">
      <c r="B620" s="1"/>
      <c r="C620" s="1"/>
      <c r="D620" s="1"/>
      <c r="E620" s="1"/>
      <c r="F620" s="1"/>
      <c r="G620" s="1"/>
      <c r="H620" s="1"/>
    </row>
    <row r="621" spans="2:8">
      <c r="B621" s="1"/>
      <c r="C621" s="1"/>
      <c r="D621" s="1"/>
      <c r="E621" s="1"/>
      <c r="F621" s="1"/>
      <c r="G621" s="1"/>
      <c r="H621" s="1"/>
    </row>
    <row r="622" spans="2:8">
      <c r="B622" s="1"/>
      <c r="C622" s="1"/>
      <c r="D622" s="1"/>
      <c r="E622" s="1"/>
      <c r="F622" s="1"/>
      <c r="G622" s="1"/>
      <c r="H622" s="1"/>
    </row>
    <row r="623" spans="2:8">
      <c r="B623" s="1"/>
      <c r="C623" s="1"/>
      <c r="D623" s="1"/>
      <c r="E623" s="1"/>
      <c r="F623" s="1"/>
      <c r="G623" s="1"/>
      <c r="H623" s="1"/>
    </row>
    <row r="624" spans="2:8">
      <c r="B624" s="1"/>
      <c r="C624" s="1"/>
      <c r="D624" s="1"/>
      <c r="E624" s="1"/>
      <c r="F624" s="1"/>
      <c r="G624" s="1"/>
      <c r="H624" s="1"/>
    </row>
    <row r="625" spans="2:8">
      <c r="B625" s="1"/>
      <c r="C625" s="1"/>
      <c r="D625" s="1"/>
      <c r="E625" s="1"/>
      <c r="F625" s="1"/>
      <c r="G625" s="1"/>
      <c r="H625" s="1"/>
    </row>
    <row r="626" spans="2:8">
      <c r="B626" s="1"/>
      <c r="C626" s="1"/>
      <c r="D626" s="1"/>
      <c r="E626" s="1"/>
      <c r="F626" s="1"/>
      <c r="G626" s="1"/>
      <c r="H626" s="1"/>
    </row>
    <row r="627" spans="2:8">
      <c r="B627" s="1"/>
      <c r="C627" s="1"/>
      <c r="D627" s="1"/>
      <c r="E627" s="1"/>
      <c r="F627" s="1"/>
      <c r="G627" s="1"/>
      <c r="H627" s="1"/>
    </row>
    <row r="628" spans="2:8">
      <c r="B628" s="1"/>
      <c r="C628" s="1"/>
      <c r="D628" s="1"/>
      <c r="E628" s="1"/>
      <c r="F628" s="1"/>
      <c r="G628" s="1"/>
      <c r="H628" s="1"/>
    </row>
    <row r="629" spans="2:8">
      <c r="B629" s="1"/>
      <c r="C629" s="1"/>
      <c r="D629" s="1"/>
      <c r="E629" s="1"/>
      <c r="F629" s="1"/>
      <c r="G629" s="1"/>
      <c r="H629" s="1"/>
    </row>
    <row r="630" spans="2:8">
      <c r="B630" s="1"/>
      <c r="C630" s="1"/>
      <c r="D630" s="1"/>
      <c r="E630" s="1"/>
      <c r="F630" s="1"/>
      <c r="G630" s="1"/>
      <c r="H630" s="1"/>
    </row>
    <row r="631" spans="2:8">
      <c r="B631" s="1"/>
      <c r="C631" s="1"/>
      <c r="D631" s="1"/>
      <c r="E631" s="1"/>
      <c r="F631" s="1"/>
      <c r="G631" s="1"/>
      <c r="H631" s="1"/>
    </row>
    <row r="632" spans="2:8">
      <c r="B632" s="1"/>
      <c r="C632" s="1"/>
      <c r="D632" s="1"/>
      <c r="E632" s="1"/>
      <c r="F632" s="1"/>
      <c r="G632" s="1"/>
      <c r="H632" s="1"/>
    </row>
    <row r="633" spans="2:8">
      <c r="B633" s="1"/>
      <c r="C633" s="1"/>
      <c r="D633" s="1"/>
      <c r="E633" s="1"/>
      <c r="F633" s="1"/>
      <c r="G633" s="1"/>
      <c r="H633" s="1"/>
    </row>
    <row r="634" spans="2:8">
      <c r="B634" s="1"/>
      <c r="C634" s="1"/>
      <c r="D634" s="1"/>
      <c r="E634" s="1"/>
      <c r="F634" s="1"/>
      <c r="G634" s="1"/>
      <c r="H634" s="1"/>
    </row>
    <row r="635" spans="2:8">
      <c r="B635" s="1"/>
      <c r="C635" s="1"/>
      <c r="D635" s="1"/>
      <c r="E635" s="1"/>
      <c r="F635" s="1"/>
      <c r="G635" s="1"/>
      <c r="H635" s="1"/>
    </row>
    <row r="636" spans="2:8">
      <c r="B636" s="1"/>
      <c r="C636" s="1"/>
      <c r="D636" s="1"/>
      <c r="E636" s="1"/>
      <c r="F636" s="1"/>
      <c r="G636" s="1"/>
      <c r="H636" s="1"/>
    </row>
    <row r="637" spans="2:8">
      <c r="B637" s="1"/>
      <c r="C637" s="1"/>
      <c r="D637" s="1"/>
      <c r="E637" s="1"/>
      <c r="F637" s="1"/>
      <c r="G637" s="1"/>
      <c r="H637" s="1"/>
    </row>
    <row r="638" spans="2:8">
      <c r="B638" s="1"/>
      <c r="C638" s="1"/>
      <c r="D638" s="1"/>
      <c r="E638" s="1"/>
      <c r="F638" s="1"/>
      <c r="G638" s="1"/>
      <c r="H638" s="1"/>
    </row>
    <row r="639" spans="2:8">
      <c r="B639" s="1"/>
      <c r="C639" s="1"/>
      <c r="D639" s="1"/>
      <c r="E639" s="1"/>
      <c r="F639" s="1"/>
      <c r="G639" s="1"/>
      <c r="H639" s="1"/>
    </row>
    <row r="640" spans="2:8">
      <c r="B640" s="1"/>
      <c r="C640" s="1"/>
      <c r="D640" s="1"/>
      <c r="E640" s="1"/>
      <c r="F640" s="1"/>
      <c r="G640" s="1"/>
      <c r="H640" s="1"/>
    </row>
    <row r="641" spans="2:8">
      <c r="B641" s="1"/>
      <c r="C641" s="1"/>
      <c r="D641" s="1"/>
      <c r="E641" s="1"/>
      <c r="F641" s="1"/>
      <c r="G641" s="1"/>
      <c r="H641" s="1"/>
    </row>
    <row r="642" spans="2:8">
      <c r="B642" s="1"/>
      <c r="C642" s="1"/>
      <c r="D642" s="1"/>
      <c r="E642" s="1"/>
      <c r="F642" s="1"/>
      <c r="G642" s="1"/>
      <c r="H642" s="1"/>
    </row>
    <row r="643" spans="2:8">
      <c r="B643" s="1"/>
      <c r="C643" s="1"/>
      <c r="D643" s="1"/>
      <c r="E643" s="1"/>
      <c r="F643" s="1"/>
      <c r="G643" s="1"/>
      <c r="H643" s="1"/>
    </row>
    <row r="644" spans="2:8">
      <c r="B644" s="1"/>
      <c r="C644" s="1"/>
      <c r="D644" s="1"/>
      <c r="E644" s="1"/>
      <c r="F644" s="1"/>
      <c r="G644" s="1"/>
      <c r="H644" s="1"/>
    </row>
    <row r="645" spans="2:8">
      <c r="B645" s="1"/>
      <c r="C645" s="1"/>
      <c r="D645" s="1"/>
      <c r="E645" s="1"/>
      <c r="F645" s="1"/>
      <c r="G645" s="1"/>
      <c r="H645" s="1"/>
    </row>
    <row r="646" spans="2:8">
      <c r="B646" s="1"/>
      <c r="C646" s="1"/>
      <c r="D646" s="1"/>
      <c r="E646" s="1"/>
      <c r="F646" s="1"/>
      <c r="G646" s="1"/>
      <c r="H646" s="1"/>
    </row>
    <row r="647" spans="2:8">
      <c r="B647" s="1"/>
      <c r="C647" s="1"/>
      <c r="D647" s="1"/>
      <c r="E647" s="1"/>
      <c r="F647" s="1"/>
      <c r="G647" s="1"/>
      <c r="H647" s="1"/>
    </row>
    <row r="648" spans="2:8">
      <c r="B648" s="1"/>
      <c r="C648" s="1"/>
      <c r="D648" s="1"/>
      <c r="E648" s="1"/>
      <c r="F648" s="1"/>
      <c r="G648" s="1"/>
      <c r="H648" s="1"/>
    </row>
    <row r="649" spans="2:8">
      <c r="B649" s="1"/>
      <c r="C649" s="1"/>
      <c r="D649" s="1"/>
      <c r="E649" s="1"/>
      <c r="F649" s="1"/>
      <c r="G649" s="1"/>
      <c r="H649" s="1"/>
    </row>
    <row r="650" spans="2:8">
      <c r="B650" s="1"/>
      <c r="C650" s="1"/>
      <c r="D650" s="1"/>
      <c r="E650" s="1"/>
      <c r="F650" s="1"/>
      <c r="G650" s="1"/>
      <c r="H650" s="1"/>
    </row>
    <row r="651" spans="2:8">
      <c r="B651" s="1"/>
      <c r="C651" s="1"/>
      <c r="D651" s="1"/>
      <c r="E651" s="1"/>
      <c r="F651" s="1"/>
      <c r="G651" s="1"/>
      <c r="H651" s="1"/>
    </row>
    <row r="652" spans="2:8">
      <c r="B652" s="1"/>
      <c r="C652" s="1"/>
      <c r="D652" s="1"/>
      <c r="E652" s="1"/>
      <c r="F652" s="1"/>
      <c r="G652" s="1"/>
      <c r="H652" s="1"/>
    </row>
    <row r="653" spans="2:8">
      <c r="B653" s="1"/>
      <c r="C653" s="1"/>
      <c r="D653" s="1"/>
      <c r="E653" s="1"/>
      <c r="F653" s="1"/>
      <c r="G653" s="1"/>
      <c r="H653" s="1"/>
    </row>
    <row r="654" spans="2:8">
      <c r="B654" s="1"/>
      <c r="C654" s="1"/>
      <c r="D654" s="1"/>
      <c r="E654" s="1"/>
      <c r="F654" s="1"/>
      <c r="G654" s="1"/>
      <c r="H654" s="1"/>
    </row>
    <row r="655" spans="2:8">
      <c r="B655" s="1"/>
      <c r="C655" s="1"/>
      <c r="D655" s="1"/>
      <c r="E655" s="1"/>
      <c r="F655" s="1"/>
      <c r="G655" s="1"/>
      <c r="H655" s="1"/>
    </row>
    <row r="656" spans="2:8">
      <c r="B656" s="1"/>
      <c r="C656" s="1"/>
      <c r="D656" s="1"/>
      <c r="E656" s="1"/>
      <c r="F656" s="1"/>
      <c r="G656" s="1"/>
      <c r="H656" s="1"/>
    </row>
    <row r="657" spans="2:8">
      <c r="B657" s="1"/>
      <c r="C657" s="1"/>
      <c r="D657" s="1"/>
      <c r="E657" s="1"/>
      <c r="F657" s="1"/>
      <c r="G657" s="1"/>
      <c r="H657" s="1"/>
    </row>
    <row r="658" spans="2:8">
      <c r="B658" s="1"/>
      <c r="C658" s="1"/>
      <c r="D658" s="1"/>
      <c r="E658" s="1"/>
      <c r="F658" s="1"/>
      <c r="G658" s="1"/>
      <c r="H658" s="1"/>
    </row>
    <row r="659" spans="2:8">
      <c r="B659" s="1"/>
      <c r="C659" s="1"/>
      <c r="D659" s="1"/>
      <c r="E659" s="1"/>
      <c r="F659" s="1"/>
      <c r="G659" s="1"/>
      <c r="H659" s="1"/>
    </row>
    <row r="660" spans="2:8">
      <c r="B660" s="1"/>
      <c r="C660" s="1"/>
      <c r="D660" s="1"/>
      <c r="E660" s="1"/>
      <c r="F660" s="1"/>
      <c r="G660" s="1"/>
      <c r="H660" s="1"/>
    </row>
    <row r="661" spans="2:8">
      <c r="B661" s="1"/>
      <c r="C661" s="1"/>
      <c r="D661" s="1"/>
      <c r="E661" s="1"/>
      <c r="F661" s="1"/>
      <c r="G661" s="1"/>
      <c r="H661" s="1"/>
    </row>
    <row r="662" spans="2:8">
      <c r="B662" s="1"/>
      <c r="C662" s="1"/>
      <c r="D662" s="1"/>
      <c r="E662" s="1"/>
      <c r="F662" s="1"/>
      <c r="G662" s="1"/>
      <c r="H662" s="1"/>
    </row>
    <row r="663" spans="2:8">
      <c r="B663" s="1"/>
      <c r="C663" s="1"/>
      <c r="D663" s="1"/>
      <c r="E663" s="1"/>
      <c r="F663" s="1"/>
      <c r="G663" s="1"/>
      <c r="H663" s="1"/>
    </row>
    <row r="664" spans="2:8">
      <c r="B664" s="1"/>
      <c r="C664" s="1"/>
      <c r="D664" s="1"/>
      <c r="E664" s="1"/>
      <c r="F664" s="1"/>
      <c r="G664" s="1"/>
      <c r="H664" s="1"/>
    </row>
    <row r="665" spans="2:8">
      <c r="B665" s="1"/>
      <c r="C665" s="1"/>
      <c r="D665" s="1"/>
      <c r="E665" s="1"/>
      <c r="F665" s="1"/>
      <c r="G665" s="1"/>
      <c r="H665" s="1"/>
    </row>
    <row r="666" spans="2:8">
      <c r="B666" s="1"/>
      <c r="C666" s="1"/>
      <c r="D666" s="1"/>
      <c r="E666" s="1"/>
      <c r="F666" s="1"/>
      <c r="G666" s="1"/>
      <c r="H666" s="1"/>
    </row>
    <row r="667" spans="2:8">
      <c r="B667" s="1"/>
      <c r="C667" s="1"/>
      <c r="D667" s="1"/>
      <c r="E667" s="1"/>
      <c r="F667" s="1"/>
      <c r="G667" s="1"/>
      <c r="H667" s="1"/>
    </row>
    <row r="668" spans="2:8">
      <c r="B668" s="1"/>
      <c r="C668" s="1"/>
      <c r="D668" s="1"/>
      <c r="E668" s="1"/>
      <c r="F668" s="1"/>
      <c r="G668" s="1"/>
      <c r="H668" s="1"/>
    </row>
    <row r="669" spans="2:8">
      <c r="B669" s="1"/>
      <c r="C669" s="1"/>
      <c r="D669" s="1"/>
      <c r="E669" s="1"/>
      <c r="F669" s="1"/>
      <c r="G669" s="1"/>
      <c r="H669" s="1"/>
    </row>
    <row r="670" spans="2:8">
      <c r="B670" s="1"/>
      <c r="C670" s="1"/>
      <c r="D670" s="1"/>
      <c r="E670" s="1"/>
      <c r="F670" s="1"/>
      <c r="G670" s="1"/>
      <c r="H670" s="1"/>
    </row>
    <row r="671" spans="2:8">
      <c r="B671" s="1"/>
      <c r="C671" s="1"/>
      <c r="D671" s="1"/>
      <c r="E671" s="1"/>
      <c r="F671" s="1"/>
      <c r="G671" s="1"/>
      <c r="H671" s="1"/>
    </row>
    <row r="672" spans="2:8">
      <c r="B672" s="1"/>
      <c r="C672" s="1"/>
      <c r="D672" s="1"/>
      <c r="E672" s="1"/>
      <c r="F672" s="1"/>
      <c r="G672" s="1"/>
      <c r="H672" s="1"/>
    </row>
    <row r="673" spans="2:8">
      <c r="B673" s="1"/>
      <c r="C673" s="1"/>
      <c r="D673" s="1"/>
      <c r="E673" s="1"/>
      <c r="F673" s="1"/>
      <c r="G673" s="1"/>
      <c r="H673" s="1"/>
    </row>
    <row r="674" spans="2:8">
      <c r="B674" s="1"/>
      <c r="C674" s="1"/>
      <c r="D674" s="1"/>
      <c r="E674" s="1"/>
      <c r="F674" s="1"/>
      <c r="G674" s="1"/>
      <c r="H674" s="1"/>
    </row>
    <row r="675" spans="2:8">
      <c r="B675" s="1"/>
      <c r="C675" s="1"/>
      <c r="D675" s="1"/>
      <c r="E675" s="1"/>
      <c r="F675" s="1"/>
      <c r="G675" s="1"/>
      <c r="H675" s="1"/>
    </row>
    <row r="676" spans="2:8">
      <c r="B676" s="1"/>
      <c r="C676" s="1"/>
      <c r="D676" s="1"/>
      <c r="E676" s="1"/>
      <c r="F676" s="1"/>
      <c r="G676" s="1"/>
      <c r="H676" s="1"/>
    </row>
    <row r="677" spans="2:8">
      <c r="B677" s="1"/>
      <c r="C677" s="1"/>
      <c r="D677" s="1"/>
      <c r="E677" s="1"/>
      <c r="F677" s="1"/>
      <c r="G677" s="1"/>
      <c r="H677" s="1"/>
    </row>
    <row r="678" spans="2:8">
      <c r="B678" s="1"/>
      <c r="C678" s="1"/>
      <c r="D678" s="1"/>
      <c r="E678" s="1"/>
      <c r="F678" s="1"/>
      <c r="G678" s="1"/>
      <c r="H678" s="1"/>
    </row>
    <row r="679" spans="2:8">
      <c r="B679" s="1"/>
      <c r="C679" s="1"/>
      <c r="D679" s="1"/>
      <c r="E679" s="1"/>
      <c r="F679" s="1"/>
      <c r="G679" s="1"/>
      <c r="H679" s="1"/>
    </row>
    <row r="680" spans="2:8">
      <c r="B680" s="1"/>
      <c r="C680" s="1"/>
      <c r="D680" s="1"/>
      <c r="E680" s="1"/>
      <c r="F680" s="1"/>
      <c r="G680" s="1"/>
      <c r="H680" s="1"/>
    </row>
    <row r="681" spans="2:8">
      <c r="B681" s="1"/>
      <c r="C681" s="1"/>
      <c r="D681" s="1"/>
      <c r="E681" s="1"/>
      <c r="F681" s="1"/>
      <c r="G681" s="1"/>
      <c r="H681" s="1"/>
    </row>
    <row r="682" spans="2:8">
      <c r="B682" s="1"/>
      <c r="C682" s="1"/>
      <c r="D682" s="1"/>
      <c r="E682" s="1"/>
      <c r="F682" s="1"/>
      <c r="G682" s="1"/>
      <c r="H682" s="1"/>
    </row>
    <row r="683" spans="2:8">
      <c r="B683" s="1"/>
      <c r="C683" s="1"/>
      <c r="D683" s="1"/>
      <c r="E683" s="1"/>
      <c r="F683" s="1"/>
      <c r="G683" s="1"/>
      <c r="H683" s="1"/>
    </row>
    <row r="684" spans="2:8">
      <c r="B684" s="1"/>
      <c r="C684" s="1"/>
      <c r="D684" s="1"/>
      <c r="E684" s="1"/>
      <c r="F684" s="1"/>
      <c r="G684" s="1"/>
      <c r="H684" s="1"/>
    </row>
    <row r="685" spans="2:8">
      <c r="B685" s="1"/>
      <c r="C685" s="1"/>
      <c r="D685" s="1"/>
      <c r="E685" s="1"/>
      <c r="F685" s="1"/>
      <c r="G685" s="1"/>
      <c r="H685" s="1"/>
    </row>
    <row r="686" spans="2:8">
      <c r="B686" s="1"/>
      <c r="C686" s="1"/>
      <c r="D686" s="1"/>
      <c r="E686" s="1"/>
      <c r="F686" s="1"/>
      <c r="G686" s="1"/>
      <c r="H686" s="1"/>
    </row>
    <row r="687" spans="2:8">
      <c r="B687" s="1"/>
      <c r="C687" s="1"/>
      <c r="D687" s="1"/>
      <c r="E687" s="1"/>
      <c r="F687" s="1"/>
      <c r="G687" s="1"/>
      <c r="H687" s="1"/>
    </row>
    <row r="688" spans="2:8">
      <c r="B688" s="1"/>
      <c r="C688" s="1"/>
      <c r="D688" s="1"/>
      <c r="E688" s="1"/>
      <c r="F688" s="1"/>
      <c r="G688" s="1"/>
      <c r="H688" s="1"/>
    </row>
    <row r="689" spans="2:8">
      <c r="B689" s="1"/>
      <c r="C689" s="1"/>
      <c r="D689" s="1"/>
      <c r="E689" s="1"/>
      <c r="F689" s="1"/>
      <c r="G689" s="1"/>
      <c r="H689" s="1"/>
    </row>
    <row r="690" spans="2:8">
      <c r="B690" s="1"/>
      <c r="C690" s="1"/>
      <c r="D690" s="1"/>
      <c r="E690" s="1"/>
      <c r="F690" s="1"/>
      <c r="G690" s="1"/>
      <c r="H690" s="1"/>
    </row>
    <row r="691" spans="2:8">
      <c r="B691" s="1"/>
      <c r="C691" s="1"/>
      <c r="D691" s="1"/>
      <c r="E691" s="1"/>
      <c r="F691" s="1"/>
      <c r="G691" s="1"/>
      <c r="H691" s="1"/>
    </row>
    <row r="692" spans="2:8">
      <c r="B692" s="1"/>
      <c r="C692" s="1"/>
      <c r="D692" s="1"/>
      <c r="E692" s="1"/>
      <c r="F692" s="1"/>
      <c r="G692" s="1"/>
      <c r="H692" s="1"/>
    </row>
    <row r="693" spans="2:8">
      <c r="B693" s="1"/>
      <c r="C693" s="1"/>
      <c r="D693" s="1"/>
      <c r="E693" s="1"/>
      <c r="F693" s="1"/>
      <c r="G693" s="1"/>
      <c r="H693" s="1"/>
    </row>
    <row r="694" spans="2:8">
      <c r="B694" s="1"/>
      <c r="C694" s="1"/>
      <c r="D694" s="1"/>
      <c r="E694" s="1"/>
      <c r="F694" s="1"/>
      <c r="G694" s="1"/>
      <c r="H694" s="1"/>
    </row>
    <row r="695" spans="2:8">
      <c r="B695" s="1"/>
      <c r="C695" s="1"/>
      <c r="D695" s="1"/>
      <c r="E695" s="1"/>
      <c r="F695" s="1"/>
      <c r="G695" s="1"/>
      <c r="H695" s="1"/>
    </row>
    <row r="696" spans="2:8">
      <c r="B696" s="1"/>
      <c r="C696" s="1"/>
      <c r="D696" s="1"/>
      <c r="E696" s="1"/>
      <c r="F696" s="1"/>
      <c r="G696" s="1"/>
      <c r="H696" s="1"/>
    </row>
    <row r="697" spans="2:8">
      <c r="B697" s="1"/>
      <c r="C697" s="1"/>
      <c r="D697" s="1"/>
      <c r="E697" s="1"/>
      <c r="F697" s="1"/>
      <c r="G697" s="1"/>
      <c r="H697" s="1"/>
    </row>
    <row r="698" spans="2:8">
      <c r="B698" s="1"/>
      <c r="C698" s="1"/>
      <c r="D698" s="1"/>
      <c r="E698" s="1"/>
      <c r="F698" s="1"/>
      <c r="G698" s="1"/>
      <c r="H698" s="1"/>
    </row>
    <row r="699" spans="2:8">
      <c r="B699" s="1"/>
      <c r="C699" s="1"/>
      <c r="D699" s="1"/>
      <c r="E699" s="1"/>
      <c r="F699" s="1"/>
      <c r="G699" s="1"/>
      <c r="H699" s="1"/>
    </row>
    <row r="700" spans="2:8">
      <c r="B700" s="1"/>
      <c r="C700" s="1"/>
      <c r="D700" s="1"/>
      <c r="E700" s="1"/>
      <c r="F700" s="1"/>
      <c r="G700" s="1"/>
      <c r="H700" s="1"/>
    </row>
    <row r="701" spans="2:8">
      <c r="B701" s="1"/>
      <c r="C701" s="1"/>
      <c r="D701" s="1"/>
      <c r="E701" s="1"/>
      <c r="F701" s="1"/>
      <c r="G701" s="1"/>
      <c r="H701" s="1"/>
    </row>
    <row r="702" spans="2:8">
      <c r="B702" s="1"/>
      <c r="C702" s="1"/>
      <c r="D702" s="1"/>
      <c r="E702" s="1"/>
      <c r="F702" s="1"/>
      <c r="G702" s="1"/>
      <c r="H702" s="1"/>
    </row>
    <row r="703" spans="2:8">
      <c r="B703" s="1"/>
      <c r="C703" s="1"/>
      <c r="D703" s="1"/>
      <c r="E703" s="1"/>
      <c r="F703" s="1"/>
      <c r="G703" s="1"/>
      <c r="H703" s="1"/>
    </row>
    <row r="704" spans="2:8">
      <c r="B704" s="1"/>
      <c r="C704" s="1"/>
      <c r="D704" s="1"/>
      <c r="E704" s="1"/>
      <c r="F704" s="1"/>
      <c r="G704" s="1"/>
      <c r="H704" s="1"/>
    </row>
    <row r="705" spans="2:8">
      <c r="B705" s="1"/>
      <c r="C705" s="1"/>
      <c r="D705" s="1"/>
      <c r="E705" s="1"/>
      <c r="F705" s="1"/>
      <c r="G705" s="1"/>
      <c r="H705" s="1"/>
    </row>
    <row r="706" spans="2:8">
      <c r="B706" s="1"/>
      <c r="C706" s="1"/>
      <c r="D706" s="1"/>
      <c r="E706" s="1"/>
      <c r="F706" s="1"/>
      <c r="G706" s="1"/>
      <c r="H706" s="1"/>
    </row>
    <row r="707" spans="2:8">
      <c r="B707" s="1"/>
      <c r="C707" s="1"/>
      <c r="D707" s="1"/>
      <c r="E707" s="1"/>
      <c r="F707" s="1"/>
      <c r="G707" s="1"/>
      <c r="H707" s="1"/>
    </row>
    <row r="708" spans="2:8">
      <c r="B708" s="1"/>
      <c r="C708" s="1"/>
      <c r="D708" s="1"/>
      <c r="E708" s="1"/>
      <c r="F708" s="1"/>
      <c r="G708" s="1"/>
      <c r="H708" s="1"/>
    </row>
    <row r="709" spans="2:8">
      <c r="B709" s="1"/>
      <c r="C709" s="1"/>
      <c r="D709" s="1"/>
      <c r="E709" s="1"/>
      <c r="F709" s="1"/>
      <c r="G709" s="1"/>
      <c r="H709" s="1"/>
    </row>
    <row r="710" spans="2:8">
      <c r="B710" s="1"/>
      <c r="C710" s="1"/>
      <c r="D710" s="1"/>
      <c r="E710" s="1"/>
      <c r="F710" s="1"/>
      <c r="G710" s="1"/>
      <c r="H710" s="1"/>
    </row>
    <row r="711" spans="2:8">
      <c r="B711" s="1"/>
      <c r="C711" s="1"/>
      <c r="D711" s="1"/>
      <c r="E711" s="1"/>
      <c r="F711" s="1"/>
      <c r="G711" s="1"/>
      <c r="H711" s="1"/>
    </row>
    <row r="712" spans="2:8">
      <c r="B712" s="1"/>
      <c r="C712" s="1"/>
      <c r="D712" s="1"/>
      <c r="E712" s="1"/>
      <c r="F712" s="1"/>
      <c r="G712" s="1"/>
      <c r="H712" s="1"/>
    </row>
    <row r="713" spans="2:8">
      <c r="B713" s="1"/>
      <c r="C713" s="1"/>
      <c r="D713" s="1"/>
      <c r="E713" s="1"/>
      <c r="F713" s="1"/>
      <c r="G713" s="1"/>
      <c r="H713" s="1"/>
    </row>
    <row r="714" spans="2:8">
      <c r="B714" s="1"/>
      <c r="C714" s="1"/>
      <c r="D714" s="1"/>
      <c r="E714" s="1"/>
      <c r="F714" s="1"/>
      <c r="G714" s="1"/>
      <c r="H714" s="1"/>
    </row>
    <row r="715" spans="2:8">
      <c r="B715" s="1"/>
      <c r="C715" s="1"/>
      <c r="D715" s="1"/>
      <c r="E715" s="1"/>
      <c r="F715" s="1"/>
      <c r="G715" s="1"/>
      <c r="H715" s="1"/>
    </row>
    <row r="716" spans="2:8">
      <c r="B716" s="1"/>
      <c r="C716" s="1"/>
      <c r="D716" s="1"/>
      <c r="E716" s="1"/>
      <c r="F716" s="1"/>
      <c r="G716" s="1"/>
      <c r="H716" s="1"/>
    </row>
    <row r="717" spans="2:8">
      <c r="B717" s="1"/>
      <c r="C717" s="1"/>
      <c r="D717" s="1"/>
      <c r="E717" s="1"/>
      <c r="F717" s="1"/>
      <c r="G717" s="1"/>
      <c r="H717" s="1"/>
    </row>
    <row r="718" spans="2:8">
      <c r="B718" s="1"/>
      <c r="C718" s="1"/>
      <c r="D718" s="1"/>
      <c r="E718" s="1"/>
      <c r="F718" s="1"/>
      <c r="G718" s="1"/>
      <c r="H718" s="1"/>
    </row>
    <row r="719" spans="2:8">
      <c r="B719" s="1"/>
      <c r="C719" s="1"/>
      <c r="D719" s="1"/>
      <c r="E719" s="1"/>
      <c r="F719" s="1"/>
      <c r="G719" s="1"/>
      <c r="H719" s="1"/>
    </row>
    <row r="720" spans="2:8">
      <c r="B720" s="1"/>
      <c r="C720" s="1"/>
      <c r="D720" s="1"/>
      <c r="E720" s="1"/>
      <c r="F720" s="1"/>
      <c r="G720" s="1"/>
      <c r="H720" s="1"/>
    </row>
    <row r="721" spans="2:8">
      <c r="B721" s="1"/>
      <c r="C721" s="1"/>
      <c r="D721" s="1"/>
      <c r="E721" s="1"/>
      <c r="F721" s="1"/>
      <c r="G721" s="1"/>
      <c r="H721" s="1"/>
    </row>
    <row r="722" spans="2:8">
      <c r="B722" s="1"/>
      <c r="C722" s="1"/>
      <c r="D722" s="1"/>
      <c r="E722" s="1"/>
      <c r="F722" s="1"/>
      <c r="G722" s="1"/>
      <c r="H722" s="1"/>
    </row>
    <row r="723" spans="2:8">
      <c r="B723" s="1"/>
      <c r="C723" s="1"/>
      <c r="D723" s="1"/>
      <c r="E723" s="1"/>
      <c r="F723" s="1"/>
      <c r="G723" s="1"/>
      <c r="H723" s="1"/>
    </row>
    <row r="724" spans="2:8">
      <c r="B724" s="1"/>
      <c r="C724" s="1"/>
      <c r="D724" s="1"/>
      <c r="E724" s="1"/>
      <c r="F724" s="1"/>
      <c r="G724" s="1"/>
      <c r="H724" s="1"/>
    </row>
    <row r="725" spans="2:8">
      <c r="B725" s="1"/>
      <c r="C725" s="1"/>
      <c r="D725" s="1"/>
      <c r="E725" s="1"/>
      <c r="F725" s="1"/>
      <c r="G725" s="1"/>
      <c r="H725" s="1"/>
    </row>
    <row r="726" spans="2:8">
      <c r="B726" s="1"/>
      <c r="C726" s="1"/>
      <c r="D726" s="1"/>
      <c r="E726" s="1"/>
      <c r="F726" s="1"/>
      <c r="G726" s="1"/>
      <c r="H726" s="1"/>
    </row>
    <row r="727" spans="2:8">
      <c r="B727" s="1"/>
      <c r="C727" s="1"/>
      <c r="D727" s="1"/>
      <c r="E727" s="1"/>
      <c r="F727" s="1"/>
      <c r="G727" s="1"/>
      <c r="H727" s="1"/>
    </row>
    <row r="728" spans="2:8">
      <c r="B728" s="1"/>
      <c r="C728" s="1"/>
      <c r="D728" s="1"/>
      <c r="E728" s="1"/>
      <c r="F728" s="1"/>
      <c r="G728" s="1"/>
      <c r="H728" s="1"/>
    </row>
    <row r="729" spans="2:8">
      <c r="B729" s="1"/>
      <c r="C729" s="1"/>
      <c r="D729" s="1"/>
      <c r="E729" s="1"/>
      <c r="F729" s="1"/>
      <c r="G729" s="1"/>
      <c r="H729" s="1"/>
    </row>
    <row r="730" spans="2:8">
      <c r="B730" s="1"/>
      <c r="C730" s="1"/>
      <c r="D730" s="1"/>
      <c r="E730" s="1"/>
      <c r="F730" s="1"/>
      <c r="G730" s="1"/>
      <c r="H730" s="1"/>
    </row>
    <row r="731" spans="2:8">
      <c r="B731" s="1"/>
      <c r="C731" s="1"/>
      <c r="D731" s="1"/>
      <c r="E731" s="1"/>
      <c r="F731" s="1"/>
      <c r="G731" s="1"/>
      <c r="H731" s="1"/>
    </row>
    <row r="732" spans="2:8">
      <c r="B732" s="1"/>
      <c r="C732" s="1"/>
      <c r="D732" s="1"/>
      <c r="E732" s="1"/>
      <c r="F732" s="1"/>
      <c r="G732" s="1"/>
      <c r="H732" s="1"/>
    </row>
    <row r="733" spans="2:8">
      <c r="B733" s="1"/>
      <c r="C733" s="1"/>
      <c r="D733" s="1"/>
      <c r="E733" s="1"/>
      <c r="F733" s="1"/>
      <c r="G733" s="1"/>
      <c r="H733" s="1"/>
    </row>
    <row r="734" spans="2:8">
      <c r="B734" s="1"/>
      <c r="C734" s="1"/>
      <c r="D734" s="1"/>
      <c r="E734" s="1"/>
      <c r="F734" s="1"/>
      <c r="G734" s="1"/>
      <c r="H734" s="1"/>
    </row>
    <row r="735" spans="2:8">
      <c r="B735" s="1"/>
      <c r="C735" s="1"/>
      <c r="D735" s="1"/>
      <c r="E735" s="1"/>
      <c r="F735" s="1"/>
      <c r="G735" s="1"/>
      <c r="H735" s="1"/>
    </row>
    <row r="736" spans="2:8">
      <c r="B736" s="1"/>
      <c r="C736" s="1"/>
      <c r="D736" s="1"/>
      <c r="E736" s="1"/>
      <c r="F736" s="1"/>
      <c r="G736" s="1"/>
      <c r="H736" s="1"/>
    </row>
    <row r="737" spans="2:8">
      <c r="B737" s="1"/>
      <c r="C737" s="1"/>
      <c r="D737" s="1"/>
      <c r="E737" s="1"/>
      <c r="F737" s="1"/>
      <c r="G737" s="1"/>
      <c r="H737" s="1"/>
    </row>
    <row r="738" spans="2:8">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62"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61" priority="9" stopIfTrue="1">
      <formula>$A$16=0</formula>
    </cfRule>
  </conditionalFormatting>
  <conditionalFormatting sqref="B29:C29">
    <cfRule type="expression" dxfId="260" priority="24">
      <formula>LEFT($C$29,3)="Let"</formula>
    </cfRule>
  </conditionalFormatting>
  <conditionalFormatting sqref="B33:C33 B36:G52">
    <cfRule type="expression" dxfId="259" priority="19">
      <formula>$A$33="nvt"</formula>
    </cfRule>
  </conditionalFormatting>
  <conditionalFormatting sqref="B55:C55 B58:G74">
    <cfRule type="expression" dxfId="258" priority="20">
      <formula>$A$55="nvt"</formula>
    </cfRule>
  </conditionalFormatting>
  <conditionalFormatting sqref="B94:C94 B97:E108">
    <cfRule type="expression" dxfId="257" priority="17">
      <formula>$A$94="nvt"</formula>
    </cfRule>
  </conditionalFormatting>
  <conditionalFormatting sqref="B111:C111 B114:E125">
    <cfRule type="expression" dxfId="256" priority="5">
      <formula>$A$111="nvt"</formula>
    </cfRule>
  </conditionalFormatting>
  <conditionalFormatting sqref="B128:C128">
    <cfRule type="expression" dxfId="255" priority="16">
      <formula>$A$128="nvt"</formula>
    </cfRule>
  </conditionalFormatting>
  <conditionalFormatting sqref="B144:C144">
    <cfRule type="expression" dxfId="254" priority="15">
      <formula>$A$144="nvt"</formula>
    </cfRule>
  </conditionalFormatting>
  <conditionalFormatting sqref="B168:C168">
    <cfRule type="expression" dxfId="253" priority="14">
      <formula>$A$168="nvt"</formula>
    </cfRule>
  </conditionalFormatting>
  <conditionalFormatting sqref="B17:D26">
    <cfRule type="expression" dxfId="252" priority="22">
      <formula>$A17=0</formula>
    </cfRule>
  </conditionalFormatting>
  <conditionalFormatting sqref="B77:D77 B80:C91">
    <cfRule type="expression" dxfId="251" priority="18">
      <formula>$A$77="nvt"</formula>
    </cfRule>
  </conditionalFormatting>
  <conditionalFormatting sqref="B206:D206 B209:C220">
    <cfRule type="expression" dxfId="250" priority="12">
      <formula>$A$206="nvt"</formula>
    </cfRule>
  </conditionalFormatting>
  <conditionalFormatting sqref="B186:F203 B183:C183">
    <cfRule type="expression" dxfId="249" priority="13">
      <formula>$A$183="nvt"</formula>
    </cfRule>
  </conditionalFormatting>
  <conditionalFormatting sqref="B131:I141">
    <cfRule type="expression" dxfId="248" priority="10">
      <formula>$A$128="nvt"</formula>
    </cfRule>
  </conditionalFormatting>
  <conditionalFormatting sqref="B147:I165">
    <cfRule type="expression" dxfId="247" priority="8">
      <formula>$A$144="nvt"</formula>
    </cfRule>
  </conditionalFormatting>
  <conditionalFormatting sqref="B171:I180">
    <cfRule type="expression" dxfId="246" priority="23">
      <formula>$A$168="nvt"</formula>
    </cfRule>
  </conditionalFormatting>
  <conditionalFormatting sqref="C240">
    <cfRule type="cellIs" dxfId="245" priority="21" operator="notEqual">
      <formula>"JA"</formula>
    </cfRule>
  </conditionalFormatting>
  <conditionalFormatting sqref="D236">
    <cfRule type="expression" dxfId="244" priority="11">
      <formula>C240&lt;&gt;"JA"</formula>
    </cfRule>
  </conditionalFormatting>
  <conditionalFormatting sqref="G186:G203">
    <cfRule type="expression" dxfId="243" priority="4">
      <formula>$A$183="nvt"</formula>
    </cfRule>
  </conditionalFormatting>
  <conditionalFormatting sqref="H186:I202">
    <cfRule type="expression" dxfId="242" priority="2">
      <formula>$A$144="nvt"</formula>
    </cfRule>
  </conditionalFormatting>
  <conditionalFormatting sqref="H203:I203">
    <cfRule type="expression" dxfId="241" priority="3">
      <formula>$A$183="nvt"</formula>
    </cfRule>
  </conditionalFormatting>
  <conditionalFormatting sqref="I186:J202">
    <cfRule type="expression" dxfId="240" priority="1" stopIfTrue="1">
      <formula>$A$16=0</formula>
    </cfRule>
  </conditionalFormatting>
  <dataValidations count="4">
    <dataValidation type="list" allowBlank="1" showInputMessage="1" showErrorMessage="1" sqref="C167" xr:uid="{29C1C60F-1784-4355-8032-019E57C303CB}">
      <formula1>#REF!</formula1>
    </dataValidation>
    <dataValidation type="list" allowBlank="1" showInputMessage="1" showErrorMessage="1" sqref="C7" xr:uid="{AEFD9003-1C7E-48A8-8D48-2E4806E3A0E9}">
      <formula1>K_Omvang</formula1>
    </dataValidation>
    <dataValidation type="list" allowBlank="1" showInputMessage="1" showErrorMessage="1" sqref="C6" xr:uid="{3EB7CAFD-84AF-4863-99CD-4DE114395F58}">
      <formula1>K_Type</formula1>
    </dataValidation>
    <dataValidation type="list" allowBlank="1" showInputMessage="1" showErrorMessage="1" sqref="B187:B202 B37:B51 B148:B164 B132:B140 B59:B73 B172:B179 B98:B107 B115:B124" xr:uid="{10960C39-F473-4011-A7B6-7C345EDFE4C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5B4ED-35C5-46B7-B7DA-F70EC327A116}">
  <sheetPr>
    <tabColor rgb="FF92D050"/>
    <pageSetUpPr fitToPage="1"/>
  </sheetPr>
  <dimension ref="A1:L738"/>
  <sheetViews>
    <sheetView showGridLines="0" workbookViewId="0">
      <selection activeCell="C2" sqref="C2:E2"/>
    </sheetView>
  </sheetViews>
  <sheetFormatPr defaultColWidth="9.140625" defaultRowHeight="15.75"/>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c r="D1" s="1"/>
      <c r="I1" s="40" t="s">
        <v>28</v>
      </c>
    </row>
    <row r="2" spans="1:9" ht="18.75">
      <c r="B2" s="24" t="s">
        <v>127</v>
      </c>
      <c r="C2" s="252"/>
      <c r="D2" s="252"/>
      <c r="E2" s="252"/>
      <c r="I2" s="41" t="s">
        <v>30</v>
      </c>
    </row>
    <row r="3" spans="1:9">
      <c r="B3" s="22"/>
      <c r="C3" s="23"/>
      <c r="D3" s="23"/>
      <c r="E3" s="1"/>
      <c r="I3" s="55" t="s">
        <v>31</v>
      </c>
    </row>
    <row r="4" spans="1:9" ht="16.5">
      <c r="B4" s="26" t="s">
        <v>84</v>
      </c>
      <c r="C4" s="70"/>
      <c r="D4"/>
      <c r="H4" s="54"/>
    </row>
    <row r="5" spans="1:9" ht="16.5">
      <c r="B5" s="26" t="s">
        <v>86</v>
      </c>
      <c r="C5" s="71"/>
      <c r="D5"/>
      <c r="H5" s="54"/>
    </row>
    <row r="6" spans="1:9" ht="16.5">
      <c r="B6" s="26" t="s">
        <v>87</v>
      </c>
      <c r="C6" s="255"/>
      <c r="D6" s="255"/>
      <c r="F6"/>
      <c r="G6"/>
      <c r="H6"/>
    </row>
    <row r="7" spans="1:9" ht="16.5">
      <c r="B7" s="26" t="s">
        <v>88</v>
      </c>
      <c r="C7" s="72"/>
      <c r="D7"/>
      <c r="E7"/>
      <c r="F7"/>
      <c r="G7"/>
      <c r="H7"/>
    </row>
    <row r="8" spans="1:9" ht="16.5">
      <c r="B8" s="26"/>
      <c r="C8" s="107"/>
      <c r="D8" s="107"/>
      <c r="E8" s="107"/>
      <c r="F8"/>
      <c r="G8"/>
      <c r="H8"/>
    </row>
    <row r="9" spans="1:9">
      <c r="B9" s="3"/>
      <c r="C9" s="4"/>
      <c r="D9"/>
      <c r="E9"/>
      <c r="F9"/>
      <c r="G9"/>
      <c r="H9"/>
    </row>
    <row r="10" spans="1:9" ht="9" customHeight="1">
      <c r="B10" s="17"/>
      <c r="C10" s="4"/>
      <c r="D10"/>
      <c r="E10"/>
      <c r="F10"/>
      <c r="G10"/>
      <c r="H10"/>
    </row>
    <row r="11" spans="1:9" ht="75" customHeight="1">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c r="B12" s="30"/>
      <c r="C12" s="30"/>
      <c r="D12" s="30"/>
      <c r="E12" s="30"/>
      <c r="F12" s="30"/>
      <c r="G12" s="30"/>
      <c r="H12" s="30"/>
      <c r="I12" s="30"/>
    </row>
    <row r="13" spans="1:9" ht="6.75" customHeight="1" thickTop="1">
      <c r="B13" s="67"/>
      <c r="C13" s="67"/>
      <c r="D13" s="67"/>
      <c r="E13" s="67"/>
      <c r="F13" s="67"/>
      <c r="G13" s="67"/>
      <c r="H13" s="65"/>
      <c r="I13" s="65"/>
    </row>
    <row r="14" spans="1:9" ht="42.75" customHeight="1">
      <c r="B14" s="253" t="s">
        <v>90</v>
      </c>
      <c r="C14" s="253"/>
      <c r="D14" s="253"/>
      <c r="E14" s="253"/>
      <c r="F14" s="253"/>
      <c r="G14" s="253"/>
      <c r="H14" s="253"/>
      <c r="I14" s="65"/>
    </row>
    <row r="15" spans="1:9" ht="9.75" customHeight="1" thickBot="1">
      <c r="B15" s="68"/>
      <c r="C15" s="69"/>
      <c r="D15" s="65"/>
      <c r="E15" s="65"/>
      <c r="F15" s="65"/>
      <c r="G15" s="65"/>
      <c r="H15" s="65"/>
      <c r="I15" s="65"/>
    </row>
    <row r="16" spans="1:9" ht="18.75">
      <c r="A16" s="119">
        <f>IF(OR(COUNTA(C2:D8)&lt;5,Projectinformatie!B24=""),0,1)</f>
        <v>0</v>
      </c>
      <c r="B16" s="46" t="s">
        <v>91</v>
      </c>
      <c r="C16" s="47"/>
      <c r="D16" s="48" t="s">
        <v>81</v>
      </c>
      <c r="E16" s="65"/>
      <c r="F16" s="46" t="s">
        <v>58</v>
      </c>
      <c r="G16" s="47"/>
      <c r="H16" s="48" t="s">
        <v>81</v>
      </c>
      <c r="I16" s="65"/>
    </row>
    <row r="17" spans="1:12">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c r="B27" s="52" t="s">
        <v>92</v>
      </c>
      <c r="C27" s="53"/>
      <c r="D27" s="128">
        <f>SUM(D17:D26)</f>
        <v>0</v>
      </c>
      <c r="E27" s="65"/>
      <c r="F27" s="52" t="s">
        <v>92</v>
      </c>
      <c r="G27" s="53"/>
      <c r="H27" s="128">
        <f>SUM(H17:H26)</f>
        <v>0</v>
      </c>
      <c r="I27" s="65"/>
    </row>
    <row r="28" spans="1:12" ht="9" customHeight="1">
      <c r="B28" s="62"/>
      <c r="C28" s="63"/>
      <c r="D28" s="64"/>
      <c r="E28" s="65"/>
      <c r="F28" s="62"/>
      <c r="G28" s="63"/>
      <c r="H28" s="64"/>
      <c r="I28" s="65"/>
    </row>
    <row r="29" spans="1:12" ht="49.5" customHeight="1" thickBot="1">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c r="B30" s="32"/>
      <c r="C30" s="32"/>
      <c r="D30" s="32"/>
      <c r="E30" s="32"/>
      <c r="F30" s="32"/>
      <c r="G30" s="32"/>
      <c r="H30" s="32"/>
    </row>
    <row r="31" spans="1:12" ht="25.5" customHeight="1">
      <c r="B31" s="251" t="s">
        <v>94</v>
      </c>
      <c r="C31" s="251"/>
      <c r="D31" s="251"/>
      <c r="E31" s="251"/>
      <c r="F31" s="251"/>
      <c r="G31" s="251"/>
      <c r="H31" s="251"/>
    </row>
    <row r="32" spans="1:12" ht="18.75">
      <c r="B32" s="27"/>
      <c r="C32" s="28"/>
      <c r="D32" s="29"/>
      <c r="E32"/>
      <c r="F32" s="27"/>
      <c r="G32" s="28"/>
      <c r="H32" s="29"/>
    </row>
    <row r="33" spans="1:9" ht="21">
      <c r="A33" s="119" t="str">
        <f>IF($A$16=0,"",IF(COUNTIFS($A$17:$A$26,B33)=1,1,"nvt"))</f>
        <v/>
      </c>
      <c r="B33" s="129" t="str">
        <f>B17</f>
        <v>Loonkosten plus vast % (44,2% + 15%)</v>
      </c>
      <c r="C33" s="37"/>
      <c r="D33"/>
      <c r="E33"/>
      <c r="F33"/>
      <c r="G33"/>
      <c r="H33"/>
    </row>
    <row r="34" spans="1:9" ht="15" customHeight="1">
      <c r="B34" s="249" t="str">
        <f>IF(A33="nvt",VLOOKUP(A33,Alle_Kostensoorten[],2,FALSE),VLOOKUP(B33,Alle_Kostensoorten[],2,FALSE))</f>
        <v>Toelichting: Zie voor berekening tabblad 'Instructie'</v>
      </c>
      <c r="C34" s="249"/>
      <c r="D34" s="249"/>
      <c r="E34" s="249"/>
      <c r="F34" s="249"/>
      <c r="G34" s="249"/>
      <c r="H34"/>
    </row>
    <row r="35" spans="1:9" ht="11.25" customHeight="1">
      <c r="B35" s="3"/>
      <c r="C35" s="4"/>
      <c r="D35"/>
      <c r="E35"/>
      <c r="F35"/>
      <c r="G35"/>
      <c r="H35"/>
    </row>
    <row r="36" spans="1:9" ht="31.5" customHeight="1" thickBot="1">
      <c r="B36" s="158" t="s">
        <v>58</v>
      </c>
      <c r="C36" s="110" t="s">
        <v>95</v>
      </c>
      <c r="D36" s="110" t="s">
        <v>96</v>
      </c>
      <c r="E36" s="110" t="s">
        <v>97</v>
      </c>
      <c r="F36" s="110" t="s">
        <v>98</v>
      </c>
      <c r="G36" s="157" t="s">
        <v>81</v>
      </c>
      <c r="H36"/>
      <c r="I36" s="10"/>
    </row>
    <row r="37" spans="1:9" ht="15.75" customHeight="1" thickTop="1">
      <c r="B37" s="203"/>
      <c r="C37" s="186"/>
      <c r="D37" s="217"/>
      <c r="E37" s="187"/>
      <c r="F37" s="189"/>
      <c r="G37" s="159">
        <f>IF($A$33=1,$F37*$E37,0)</f>
        <v>0</v>
      </c>
      <c r="H37"/>
    </row>
    <row r="38" spans="1:9" ht="15.75" customHeight="1">
      <c r="B38" s="173"/>
      <c r="C38" s="86"/>
      <c r="D38" s="218"/>
      <c r="E38" s="166"/>
      <c r="F38" s="164"/>
      <c r="G38" s="160">
        <f t="shared" ref="G38:G51" si="1">IF($A$33=1,$F38*$E38,0)</f>
        <v>0</v>
      </c>
      <c r="H38"/>
    </row>
    <row r="39" spans="1:9" ht="15.75" customHeight="1">
      <c r="B39" s="173"/>
      <c r="C39" s="86"/>
      <c r="D39" s="218"/>
      <c r="E39" s="166"/>
      <c r="F39" s="164"/>
      <c r="G39" s="160">
        <f t="shared" si="1"/>
        <v>0</v>
      </c>
      <c r="H39"/>
    </row>
    <row r="40" spans="1:9" ht="15.75" customHeight="1">
      <c r="B40" s="173"/>
      <c r="C40" s="86"/>
      <c r="D40" s="218"/>
      <c r="E40" s="166"/>
      <c r="F40" s="164"/>
      <c r="G40" s="160">
        <f t="shared" si="1"/>
        <v>0</v>
      </c>
      <c r="H40"/>
    </row>
    <row r="41" spans="1:9" ht="15.75" customHeight="1">
      <c r="B41" s="173"/>
      <c r="C41" s="86"/>
      <c r="D41" s="218"/>
      <c r="E41" s="166"/>
      <c r="F41" s="164"/>
      <c r="G41" s="160">
        <f t="shared" si="1"/>
        <v>0</v>
      </c>
      <c r="H41"/>
    </row>
    <row r="42" spans="1:9" ht="15.75" customHeight="1">
      <c r="B42" s="173"/>
      <c r="C42" s="86"/>
      <c r="D42" s="218"/>
      <c r="E42" s="166"/>
      <c r="F42" s="164"/>
      <c r="G42" s="160">
        <f t="shared" si="1"/>
        <v>0</v>
      </c>
      <c r="H42"/>
    </row>
    <row r="43" spans="1:9" ht="15.75" customHeight="1">
      <c r="B43" s="173"/>
      <c r="C43" s="86"/>
      <c r="D43" s="218"/>
      <c r="E43" s="166"/>
      <c r="F43" s="164"/>
      <c r="G43" s="160">
        <f t="shared" si="1"/>
        <v>0</v>
      </c>
      <c r="H43"/>
    </row>
    <row r="44" spans="1:9" ht="15.75" customHeight="1">
      <c r="B44" s="173"/>
      <c r="C44" s="86"/>
      <c r="D44" s="218"/>
      <c r="E44" s="166"/>
      <c r="F44" s="164"/>
      <c r="G44" s="160">
        <f t="shared" si="1"/>
        <v>0</v>
      </c>
      <c r="H44"/>
    </row>
    <row r="45" spans="1:9" ht="15.75" customHeight="1">
      <c r="B45" s="173"/>
      <c r="C45" s="86"/>
      <c r="D45" s="218"/>
      <c r="E45" s="166"/>
      <c r="F45" s="164"/>
      <c r="G45" s="160">
        <f t="shared" si="1"/>
        <v>0</v>
      </c>
      <c r="H45"/>
    </row>
    <row r="46" spans="1:9" ht="15.75" customHeight="1">
      <c r="B46" s="173"/>
      <c r="C46" s="86"/>
      <c r="D46" s="218"/>
      <c r="E46" s="166"/>
      <c r="F46" s="164"/>
      <c r="G46" s="160">
        <f t="shared" si="1"/>
        <v>0</v>
      </c>
      <c r="H46"/>
    </row>
    <row r="47" spans="1:9" ht="15.75" customHeight="1">
      <c r="B47" s="173"/>
      <c r="C47" s="86"/>
      <c r="D47" s="218"/>
      <c r="E47" s="166"/>
      <c r="F47" s="164"/>
      <c r="G47" s="160">
        <f t="shared" si="1"/>
        <v>0</v>
      </c>
      <c r="H47"/>
    </row>
    <row r="48" spans="1:9" ht="15.75" customHeight="1">
      <c r="B48" s="173"/>
      <c r="C48" s="86"/>
      <c r="D48" s="218"/>
      <c r="E48" s="166"/>
      <c r="F48" s="164"/>
      <c r="G48" s="160">
        <f t="shared" si="1"/>
        <v>0</v>
      </c>
      <c r="H48"/>
    </row>
    <row r="49" spans="1:8" ht="15.75" customHeight="1">
      <c r="B49" s="173"/>
      <c r="C49" s="86"/>
      <c r="D49" s="218"/>
      <c r="E49" s="166"/>
      <c r="F49" s="164"/>
      <c r="G49" s="160">
        <f t="shared" si="1"/>
        <v>0</v>
      </c>
      <c r="H49"/>
    </row>
    <row r="50" spans="1:8" ht="15.75" customHeight="1">
      <c r="B50" s="173"/>
      <c r="C50" s="86"/>
      <c r="D50" s="218"/>
      <c r="E50" s="166"/>
      <c r="F50" s="164"/>
      <c r="G50" s="160">
        <f t="shared" si="1"/>
        <v>0</v>
      </c>
      <c r="H50"/>
    </row>
    <row r="51" spans="1:8" ht="15.75" customHeight="1" thickBot="1">
      <c r="B51" s="73"/>
      <c r="C51" s="74"/>
      <c r="D51" s="219"/>
      <c r="E51" s="76"/>
      <c r="F51" s="117"/>
      <c r="G51" s="131">
        <f t="shared" si="1"/>
        <v>0</v>
      </c>
      <c r="H51"/>
    </row>
    <row r="52" spans="1:8" ht="16.5" thickTop="1">
      <c r="B52" s="58" t="s">
        <v>92</v>
      </c>
      <c r="C52" s="58"/>
      <c r="D52" s="58"/>
      <c r="E52" s="58"/>
      <c r="F52" s="177"/>
      <c r="G52" s="137">
        <f>SUM(G37:G51)</f>
        <v>0</v>
      </c>
      <c r="H52" s="8"/>
    </row>
    <row r="53" spans="1:8">
      <c r="B53" s="1"/>
      <c r="C53" s="1"/>
      <c r="D53" s="1"/>
      <c r="E53" s="1"/>
      <c r="F53" s="7"/>
      <c r="G53" s="8"/>
      <c r="H53"/>
    </row>
    <row r="54" spans="1:8">
      <c r="B54" s="1"/>
      <c r="C54" s="1"/>
      <c r="D54" s="1"/>
      <c r="E54" s="1"/>
      <c r="F54" s="7"/>
      <c r="G54" s="8"/>
      <c r="H54"/>
    </row>
    <row r="55" spans="1:8" ht="21">
      <c r="A55" s="119" t="str">
        <f>IF($A$16=0,"",IF(COUNTIFS($A$17:$A$26,B55)=1,1,"nvt"))</f>
        <v/>
      </c>
      <c r="B55" s="129" t="str">
        <f>B18</f>
        <v>Loonkosten plus vast % (44,2%)</v>
      </c>
      <c r="C55" s="37"/>
      <c r="D55" s="1"/>
      <c r="E55" s="1"/>
      <c r="F55" s="7"/>
      <c r="G55" s="8"/>
      <c r="H55"/>
    </row>
    <row r="56" spans="1:8" ht="15" customHeight="1">
      <c r="B56" s="249" t="str">
        <f>IF(A55="nvt",VLOOKUP(A55,Alle_Kostensoorten[],2,FALSE),VLOOKUP(B55,Alle_Kostensoorten[],2,FALSE))</f>
        <v>Toelichting: Zie voor berekening tabblad 'Instructie'</v>
      </c>
      <c r="C56" s="249"/>
      <c r="D56" s="249"/>
      <c r="E56" s="249"/>
      <c r="F56" s="249"/>
      <c r="G56" s="249"/>
      <c r="H56"/>
    </row>
    <row r="57" spans="1:8" ht="9" customHeight="1">
      <c r="B57" s="1"/>
      <c r="C57" s="1"/>
      <c r="D57" s="1"/>
      <c r="E57" s="1"/>
      <c r="F57" s="7"/>
      <c r="G57" s="8"/>
      <c r="H57"/>
    </row>
    <row r="58" spans="1:8" ht="16.5" thickBot="1">
      <c r="B58" s="158" t="s">
        <v>58</v>
      </c>
      <c r="C58" s="110" t="s">
        <v>95</v>
      </c>
      <c r="D58" s="110" t="s">
        <v>96</v>
      </c>
      <c r="E58" s="110" t="s">
        <v>99</v>
      </c>
      <c r="F58" s="110" t="s">
        <v>98</v>
      </c>
      <c r="G58" s="157" t="s">
        <v>81</v>
      </c>
      <c r="H58"/>
    </row>
    <row r="59" spans="1:8" ht="15.75" customHeight="1" thickTop="1">
      <c r="B59" s="185"/>
      <c r="C59" s="186"/>
      <c r="D59" s="217"/>
      <c r="E59" s="187"/>
      <c r="F59" s="189"/>
      <c r="G59" s="159">
        <f>IF($A$55=1,$F59*$E59,0)</f>
        <v>0</v>
      </c>
      <c r="H59"/>
    </row>
    <row r="60" spans="1:8" ht="15.75" customHeight="1">
      <c r="B60" s="161"/>
      <c r="C60" s="86"/>
      <c r="D60" s="218"/>
      <c r="E60" s="166"/>
      <c r="F60" s="164"/>
      <c r="G60" s="160">
        <f t="shared" ref="G60:G73" si="2">IF($A$55=1,$F60*55,0)</f>
        <v>0</v>
      </c>
      <c r="H60"/>
    </row>
    <row r="61" spans="1:8" ht="15.75" customHeight="1">
      <c r="B61" s="161"/>
      <c r="C61" s="86"/>
      <c r="D61" s="218"/>
      <c r="E61" s="166"/>
      <c r="F61" s="164"/>
      <c r="G61" s="160">
        <f t="shared" si="2"/>
        <v>0</v>
      </c>
      <c r="H61"/>
    </row>
    <row r="62" spans="1:8" ht="15.75" customHeight="1">
      <c r="B62" s="161"/>
      <c r="C62" s="86"/>
      <c r="D62" s="218"/>
      <c r="E62" s="166"/>
      <c r="F62" s="164"/>
      <c r="G62" s="160">
        <f t="shared" si="2"/>
        <v>0</v>
      </c>
      <c r="H62"/>
    </row>
    <row r="63" spans="1:8" ht="15.75" customHeight="1">
      <c r="B63" s="161"/>
      <c r="C63" s="86"/>
      <c r="D63" s="218"/>
      <c r="E63" s="166"/>
      <c r="F63" s="164"/>
      <c r="G63" s="160">
        <f t="shared" si="2"/>
        <v>0</v>
      </c>
      <c r="H63"/>
    </row>
    <row r="64" spans="1:8" ht="15.75" customHeight="1">
      <c r="B64" s="161"/>
      <c r="C64" s="86"/>
      <c r="D64" s="218"/>
      <c r="E64" s="166"/>
      <c r="F64" s="164"/>
      <c r="G64" s="160">
        <f t="shared" si="2"/>
        <v>0</v>
      </c>
      <c r="H64"/>
    </row>
    <row r="65" spans="1:8" ht="15.75" customHeight="1">
      <c r="B65" s="161"/>
      <c r="C65" s="86"/>
      <c r="D65" s="218"/>
      <c r="E65" s="166"/>
      <c r="F65" s="164"/>
      <c r="G65" s="160">
        <f t="shared" si="2"/>
        <v>0</v>
      </c>
      <c r="H65"/>
    </row>
    <row r="66" spans="1:8" ht="15.75" customHeight="1">
      <c r="B66" s="161"/>
      <c r="C66" s="86"/>
      <c r="D66" s="218"/>
      <c r="E66" s="166"/>
      <c r="F66" s="164"/>
      <c r="G66" s="160">
        <f t="shared" si="2"/>
        <v>0</v>
      </c>
      <c r="H66"/>
    </row>
    <row r="67" spans="1:8" ht="15.75" customHeight="1">
      <c r="B67" s="161"/>
      <c r="C67" s="86"/>
      <c r="D67" s="218"/>
      <c r="E67" s="166"/>
      <c r="F67" s="164"/>
      <c r="G67" s="160">
        <f t="shared" si="2"/>
        <v>0</v>
      </c>
      <c r="H67"/>
    </row>
    <row r="68" spans="1:8" ht="15.75" customHeight="1">
      <c r="B68" s="161"/>
      <c r="C68" s="86"/>
      <c r="D68" s="218"/>
      <c r="E68" s="166"/>
      <c r="F68" s="164"/>
      <c r="G68" s="160">
        <f t="shared" si="2"/>
        <v>0</v>
      </c>
      <c r="H68"/>
    </row>
    <row r="69" spans="1:8" ht="15.75" customHeight="1">
      <c r="B69" s="161"/>
      <c r="C69" s="86"/>
      <c r="D69" s="218"/>
      <c r="E69" s="166"/>
      <c r="F69" s="164"/>
      <c r="G69" s="160">
        <f t="shared" si="2"/>
        <v>0</v>
      </c>
      <c r="H69"/>
    </row>
    <row r="70" spans="1:8" ht="15.75" customHeight="1">
      <c r="B70" s="161"/>
      <c r="C70" s="86"/>
      <c r="D70" s="218"/>
      <c r="E70" s="166"/>
      <c r="F70" s="164"/>
      <c r="G70" s="160">
        <f t="shared" si="2"/>
        <v>0</v>
      </c>
      <c r="H70"/>
    </row>
    <row r="71" spans="1:8" ht="15.75" customHeight="1">
      <c r="B71" s="161"/>
      <c r="C71" s="86"/>
      <c r="D71" s="218"/>
      <c r="E71" s="166"/>
      <c r="F71" s="164"/>
      <c r="G71" s="160">
        <f t="shared" si="2"/>
        <v>0</v>
      </c>
      <c r="H71"/>
    </row>
    <row r="72" spans="1:8" ht="15.75" customHeight="1">
      <c r="B72" s="161"/>
      <c r="C72" s="86"/>
      <c r="D72" s="218"/>
      <c r="E72" s="166"/>
      <c r="F72" s="164"/>
      <c r="G72" s="160">
        <f t="shared" si="2"/>
        <v>0</v>
      </c>
      <c r="H72"/>
    </row>
    <row r="73" spans="1:8" ht="15.75" customHeight="1" thickBot="1">
      <c r="B73" s="75"/>
      <c r="C73" s="171"/>
      <c r="D73" s="221"/>
      <c r="E73" s="220"/>
      <c r="F73" s="172"/>
      <c r="G73" s="131">
        <f t="shared" si="2"/>
        <v>0</v>
      </c>
      <c r="H73"/>
    </row>
    <row r="74" spans="1:8" ht="16.5" thickTop="1">
      <c r="B74" s="58" t="s">
        <v>92</v>
      </c>
      <c r="C74" s="58"/>
      <c r="D74" s="222"/>
      <c r="E74" s="58"/>
      <c r="F74" s="177"/>
      <c r="G74" s="137">
        <f>SUM(G59:G73)</f>
        <v>0</v>
      </c>
      <c r="H74"/>
    </row>
    <row r="75" spans="1:8">
      <c r="B75" s="6"/>
      <c r="C75" s="6"/>
      <c r="D75" s="6"/>
      <c r="E75" s="16"/>
      <c r="F75" s="16"/>
      <c r="G75" s="16"/>
      <c r="H75"/>
    </row>
    <row r="76" spans="1:8">
      <c r="B76" s="1"/>
      <c r="C76" s="1"/>
      <c r="D76" s="1"/>
      <c r="E76" s="1"/>
      <c r="F76" s="7"/>
      <c r="G76" s="8"/>
      <c r="H76"/>
    </row>
    <row r="77" spans="1:8" ht="21">
      <c r="A77" s="119" t="str">
        <f>IF($A$16=0,"",IF(COUNTIFS($A$17:$A$26,B77)=1,1,"nvt"))</f>
        <v/>
      </c>
      <c r="B77" s="129" t="str">
        <f>B19</f>
        <v>Forfait van 23% voor loonkosten en eigen arbeid</v>
      </c>
      <c r="C77" s="37"/>
      <c r="D77" s="37"/>
      <c r="E77" s="1"/>
      <c r="F77" s="7"/>
      <c r="G77" s="8"/>
      <c r="H77"/>
    </row>
    <row r="78" spans="1:8" ht="15" customHeight="1">
      <c r="B78" s="249" t="e">
        <f>IF(A77=1,VLOOKUP(B77,Alle_Kostensoorten[],2,FALSE),VLOOKUP(A77,Alle_Kostensoorten[],2,FALSE))</f>
        <v>#N/A</v>
      </c>
      <c r="C78" s="249"/>
      <c r="D78" s="249"/>
      <c r="E78" s="249"/>
      <c r="F78" s="249"/>
      <c r="G78" s="249"/>
      <c r="H78"/>
    </row>
    <row r="79" spans="1:8" ht="11.25" customHeight="1">
      <c r="B79" s="1"/>
      <c r="C79" s="1"/>
      <c r="D79" s="1"/>
      <c r="E79" s="1"/>
      <c r="F79" s="7"/>
      <c r="G79" s="8"/>
      <c r="H79"/>
    </row>
    <row r="80" spans="1:8" s="5" customFormat="1" ht="16.5" thickBot="1">
      <c r="B80" s="158" t="s">
        <v>58</v>
      </c>
      <c r="C80" s="157" t="s">
        <v>81</v>
      </c>
    </row>
    <row r="81" spans="1:8" ht="15.75" customHeight="1" thickTop="1">
      <c r="B81" s="226" t="str">
        <f>Hulpblad!V2</f>
        <v xml:space="preserve"> </v>
      </c>
      <c r="C81" s="159">
        <f>IF(AND($A$77=1,$B81&lt;&gt;"",$B81&lt;&gt;" "),(SUMIFS($E$148:$E$164,$B$148:$B$164,$B81)+SUMIFS($I$172:$I$179,$B$172:$B$179,$B81)+SUMIFS($F$187:$F$202,$B$187:$B$202,$B81))*0.23,0)</f>
        <v>0</v>
      </c>
      <c r="D81"/>
      <c r="E81"/>
      <c r="F81"/>
      <c r="G81"/>
      <c r="H81"/>
    </row>
    <row r="82" spans="1:8" ht="15.75" customHeight="1">
      <c r="B82" s="227" t="str">
        <f>Hulpblad!V3</f>
        <v xml:space="preserve"> </v>
      </c>
      <c r="C82" s="160">
        <f t="shared" ref="C82:C90" si="3">IF(AND($A$77=1,$B82&lt;&gt;"",$B82&lt;&gt;" "),(SUMIFS($E$148:$E$164,$B$148:$B$164,$B82)+SUMIFS($I$172:$I$179,$B$172:$B$179,$B82)+SUMIFS($F$187:$F$202,$B$187:$B$202,$B82))*0.23,0)</f>
        <v>0</v>
      </c>
      <c r="D82"/>
      <c r="E82"/>
      <c r="F82"/>
      <c r="G82"/>
      <c r="H82"/>
    </row>
    <row r="83" spans="1:8" ht="15.75" customHeight="1">
      <c r="B83" s="227" t="str">
        <f>Hulpblad!V4</f>
        <v xml:space="preserve"> </v>
      </c>
      <c r="C83" s="160">
        <f t="shared" si="3"/>
        <v>0</v>
      </c>
      <c r="D83"/>
      <c r="E83"/>
      <c r="F83"/>
      <c r="G83"/>
      <c r="H83"/>
    </row>
    <row r="84" spans="1:8" ht="15.75" customHeight="1">
      <c r="B84" s="227" t="str">
        <f>Hulpblad!V5</f>
        <v xml:space="preserve"> </v>
      </c>
      <c r="C84" s="160">
        <f t="shared" si="3"/>
        <v>0</v>
      </c>
      <c r="D84"/>
      <c r="E84"/>
      <c r="F84"/>
      <c r="G84"/>
      <c r="H84"/>
    </row>
    <row r="85" spans="1:8" ht="15.75" customHeight="1">
      <c r="B85" s="227" t="str">
        <f>Hulpblad!V6</f>
        <v xml:space="preserve"> </v>
      </c>
      <c r="C85" s="160">
        <f t="shared" si="3"/>
        <v>0</v>
      </c>
      <c r="D85"/>
      <c r="E85"/>
      <c r="F85"/>
      <c r="G85"/>
      <c r="H85"/>
    </row>
    <row r="86" spans="1:8" ht="15.75" customHeight="1">
      <c r="B86" s="227" t="str">
        <f>Hulpblad!V7</f>
        <v xml:space="preserve"> </v>
      </c>
      <c r="C86" s="160">
        <f t="shared" si="3"/>
        <v>0</v>
      </c>
      <c r="D86"/>
      <c r="E86"/>
      <c r="F86"/>
      <c r="G86"/>
      <c r="H86"/>
    </row>
    <row r="87" spans="1:8" ht="15.75" customHeight="1">
      <c r="B87" s="227" t="str">
        <f>Hulpblad!V8</f>
        <v xml:space="preserve"> </v>
      </c>
      <c r="C87" s="160">
        <f t="shared" si="3"/>
        <v>0</v>
      </c>
      <c r="D87"/>
      <c r="E87"/>
      <c r="F87"/>
      <c r="G87"/>
      <c r="H87"/>
    </row>
    <row r="88" spans="1:8" ht="15.75" customHeight="1">
      <c r="B88" s="227" t="str">
        <f>Hulpblad!V9</f>
        <v xml:space="preserve"> </v>
      </c>
      <c r="C88" s="160">
        <f t="shared" si="3"/>
        <v>0</v>
      </c>
      <c r="D88"/>
      <c r="E88"/>
      <c r="F88"/>
      <c r="G88"/>
      <c r="H88"/>
    </row>
    <row r="89" spans="1:8" ht="15.75" customHeight="1">
      <c r="B89" s="227" t="str">
        <f>Hulpblad!V10</f>
        <v xml:space="preserve"> </v>
      </c>
      <c r="C89" s="160">
        <f t="shared" si="3"/>
        <v>0</v>
      </c>
      <c r="D89"/>
      <c r="E89"/>
      <c r="F89"/>
      <c r="G89"/>
      <c r="H89"/>
    </row>
    <row r="90" spans="1:8" ht="15.75" customHeight="1" thickBot="1">
      <c r="B90" s="227" t="str">
        <f>Hulpblad!V11</f>
        <v xml:space="preserve"> </v>
      </c>
      <c r="C90" s="160">
        <f t="shared" si="3"/>
        <v>0</v>
      </c>
      <c r="D90"/>
      <c r="E90"/>
      <c r="F90"/>
      <c r="G90"/>
      <c r="H90"/>
    </row>
    <row r="91" spans="1:8" ht="16.5" thickTop="1">
      <c r="B91" s="228" t="s">
        <v>92</v>
      </c>
      <c r="C91" s="137">
        <f>SUM(C81:C90)</f>
        <v>0</v>
      </c>
      <c r="D91"/>
      <c r="E91"/>
      <c r="F91"/>
      <c r="G91"/>
      <c r="H91"/>
    </row>
    <row r="92" spans="1:8">
      <c r="B92" s="1"/>
      <c r="C92" s="1"/>
      <c r="D92" s="1"/>
      <c r="E92" s="1"/>
      <c r="F92" s="7"/>
      <c r="G92" s="8"/>
      <c r="H92"/>
    </row>
    <row r="93" spans="1:8">
      <c r="B93" s="1"/>
      <c r="C93" s="1"/>
      <c r="D93" s="1"/>
      <c r="E93" s="1"/>
      <c r="F93" s="7"/>
      <c r="G93" s="8"/>
      <c r="H93"/>
    </row>
    <row r="94" spans="1:8" ht="21">
      <c r="A94" s="119" t="str">
        <f>IF($A$16=0,"",IF(COUNTIFS($A$17:$A$26,B94)=1,1,"nvt"))</f>
        <v/>
      </c>
      <c r="B94" s="129" t="str">
        <f>B20</f>
        <v>Vast uurtarief eigen arbeid - € 50</v>
      </c>
      <c r="C94" s="37"/>
      <c r="D94" s="1"/>
      <c r="E94" s="1"/>
      <c r="F94" s="7"/>
      <c r="G94" s="8"/>
      <c r="H94"/>
    </row>
    <row r="95" spans="1:8" ht="15">
      <c r="B95" s="249" t="e">
        <f>IF(A94=1,VLOOKUP(B94,Alle_Kostensoorten[],2,FALSE),VLOOKUP(A94,Alle_Kostensoorten[],2,FALSE))</f>
        <v>#N/A</v>
      </c>
      <c r="C95" s="249"/>
      <c r="D95" s="249"/>
      <c r="E95" s="249"/>
      <c r="F95" s="249"/>
      <c r="G95" s="249"/>
      <c r="H95"/>
    </row>
    <row r="96" spans="1:8" ht="9.75" customHeight="1">
      <c r="B96" s="1"/>
      <c r="C96" s="1"/>
      <c r="D96" s="1"/>
      <c r="E96" s="1"/>
      <c r="F96" s="7"/>
      <c r="G96" s="8"/>
      <c r="H96"/>
    </row>
    <row r="97" spans="1:9" ht="16.5" thickBot="1">
      <c r="B97" s="56" t="s">
        <v>58</v>
      </c>
      <c r="C97" s="200" t="s">
        <v>95</v>
      </c>
      <c r="D97" s="200" t="s">
        <v>100</v>
      </c>
      <c r="E97" s="57" t="s">
        <v>81</v>
      </c>
      <c r="F97" s="1"/>
      <c r="G97" s="7"/>
      <c r="H97" s="8"/>
    </row>
    <row r="98" spans="1:9" ht="15.75" customHeight="1" thickTop="1">
      <c r="B98" s="224"/>
      <c r="C98" s="186"/>
      <c r="D98" s="164"/>
      <c r="E98" s="130">
        <f>IF($A$94=1,$D98*50,0)</f>
        <v>0</v>
      </c>
      <c r="F98" s="1"/>
      <c r="G98" s="7"/>
      <c r="H98" s="8"/>
    </row>
    <row r="99" spans="1:9" ht="15.75" customHeight="1">
      <c r="B99" s="225"/>
      <c r="C99" s="186"/>
      <c r="D99" s="164"/>
      <c r="E99" s="131">
        <f t="shared" ref="E99:E107" si="4">IF($A$94=1,$D99*50,0)</f>
        <v>0</v>
      </c>
      <c r="F99" s="1"/>
      <c r="G99" s="7"/>
      <c r="H99" s="8"/>
    </row>
    <row r="100" spans="1:9" ht="15.75" customHeight="1">
      <c r="B100" s="225"/>
      <c r="C100" s="186"/>
      <c r="D100" s="164"/>
      <c r="E100" s="131">
        <f t="shared" si="4"/>
        <v>0</v>
      </c>
      <c r="F100" s="1"/>
      <c r="G100" s="7"/>
      <c r="H100" s="8"/>
    </row>
    <row r="101" spans="1:9" ht="15.75" customHeight="1">
      <c r="B101" s="225"/>
      <c r="C101" s="186"/>
      <c r="D101" s="164"/>
      <c r="E101" s="131">
        <f t="shared" si="4"/>
        <v>0</v>
      </c>
      <c r="F101" s="1"/>
      <c r="G101" s="7"/>
      <c r="H101" s="8"/>
    </row>
    <row r="102" spans="1:9" ht="15.75" customHeight="1">
      <c r="B102" s="225"/>
      <c r="C102" s="186"/>
      <c r="D102" s="164"/>
      <c r="E102" s="131">
        <f t="shared" si="4"/>
        <v>0</v>
      </c>
      <c r="F102" s="1"/>
      <c r="G102" s="7"/>
      <c r="H102" s="8"/>
    </row>
    <row r="103" spans="1:9" ht="15.75" customHeight="1">
      <c r="B103" s="225"/>
      <c r="C103" s="186"/>
      <c r="D103" s="164"/>
      <c r="E103" s="131">
        <f t="shared" si="4"/>
        <v>0</v>
      </c>
      <c r="F103" s="1"/>
      <c r="G103" s="7"/>
      <c r="H103" s="8"/>
    </row>
    <row r="104" spans="1:9" ht="15.75" customHeight="1">
      <c r="B104" s="225"/>
      <c r="C104" s="186"/>
      <c r="D104" s="164"/>
      <c r="E104" s="131">
        <f t="shared" si="4"/>
        <v>0</v>
      </c>
      <c r="F104" s="1"/>
      <c r="G104" s="7"/>
      <c r="H104" s="8"/>
    </row>
    <row r="105" spans="1:9" ht="15.75" customHeight="1">
      <c r="B105" s="225"/>
      <c r="C105" s="186"/>
      <c r="D105" s="164"/>
      <c r="E105" s="131">
        <f t="shared" si="4"/>
        <v>0</v>
      </c>
      <c r="F105" s="1"/>
      <c r="G105" s="7"/>
      <c r="H105" s="8"/>
    </row>
    <row r="106" spans="1:9" ht="15.75" customHeight="1">
      <c r="B106" s="225"/>
      <c r="C106" s="186"/>
      <c r="D106" s="164"/>
      <c r="E106" s="131">
        <f t="shared" si="4"/>
        <v>0</v>
      </c>
      <c r="F106" s="1"/>
      <c r="G106" s="7"/>
      <c r="H106" s="8"/>
    </row>
    <row r="107" spans="1:9" ht="15.75" customHeight="1" thickBot="1">
      <c r="B107" s="225"/>
      <c r="C107" s="186"/>
      <c r="D107" s="164"/>
      <c r="E107" s="131">
        <f t="shared" si="4"/>
        <v>0</v>
      </c>
      <c r="F107" s="1"/>
      <c r="G107" s="7"/>
      <c r="H107" s="8"/>
    </row>
    <row r="108" spans="1:9" ht="16.5" thickTop="1">
      <c r="B108" s="58" t="s">
        <v>92</v>
      </c>
      <c r="C108" s="58"/>
      <c r="D108" s="58"/>
      <c r="E108" s="137">
        <f>SUM(E98:E107)</f>
        <v>0</v>
      </c>
      <c r="F108" s="1"/>
      <c r="G108" s="1"/>
      <c r="H108" s="7"/>
      <c r="I108" s="8"/>
    </row>
    <row r="109" spans="1:9">
      <c r="B109" s="1"/>
      <c r="C109" s="1"/>
      <c r="D109" s="1"/>
      <c r="E109" s="1"/>
      <c r="F109" s="7"/>
      <c r="G109" s="8"/>
      <c r="H109"/>
    </row>
    <row r="110" spans="1:9">
      <c r="B110" s="1"/>
      <c r="C110" s="1"/>
      <c r="D110" s="1"/>
      <c r="E110" s="1"/>
      <c r="F110" s="7"/>
      <c r="G110" s="8"/>
      <c r="H110"/>
    </row>
    <row r="111" spans="1:9" ht="21">
      <c r="A111" s="119" t="str">
        <f>IF($A$16=0,"",IF(COUNTIFS($A$17:$A$26,B111)=1,1,"nvt"))</f>
        <v/>
      </c>
      <c r="B111" s="216" t="str">
        <f>B21</f>
        <v>Vast uurtarief eigen arbeid - € 43</v>
      </c>
      <c r="C111" s="37"/>
      <c r="D111" s="1"/>
      <c r="E111" s="1"/>
      <c r="F111" s="7"/>
      <c r="G111" s="8"/>
      <c r="H111"/>
    </row>
    <row r="112" spans="1:9" ht="15">
      <c r="B112" s="249" t="e">
        <f>IF(A111=1,VLOOKUP(B111,Alle_Kostensoorten[],2,FALSE),VLOOKUP(A111,Alle_Kostensoorten[],2,FALSE))</f>
        <v>#N/A</v>
      </c>
      <c r="C112" s="249"/>
      <c r="D112" s="249"/>
      <c r="E112" s="249"/>
      <c r="F112" s="249"/>
      <c r="G112" s="249"/>
      <c r="H112"/>
    </row>
    <row r="113" spans="1:9" ht="9.75" customHeight="1">
      <c r="B113" s="1"/>
      <c r="C113" s="1"/>
      <c r="D113" s="1"/>
      <c r="E113" s="1"/>
      <c r="F113" s="7"/>
      <c r="G113" s="8"/>
      <c r="H113"/>
    </row>
    <row r="114" spans="1:9" ht="16.5" thickBot="1">
      <c r="B114" s="56" t="s">
        <v>58</v>
      </c>
      <c r="C114" s="200" t="s">
        <v>95</v>
      </c>
      <c r="D114" s="200" t="s">
        <v>100</v>
      </c>
      <c r="E114" s="57" t="s">
        <v>81</v>
      </c>
      <c r="F114" s="1"/>
      <c r="G114" s="7"/>
      <c r="H114" s="8"/>
    </row>
    <row r="115" spans="1:9" ht="15.75" customHeight="1" thickTop="1">
      <c r="B115" s="224"/>
      <c r="C115" s="186"/>
      <c r="D115" s="164"/>
      <c r="E115" s="130">
        <f>IF($A$111=1,$D115*43,0)</f>
        <v>0</v>
      </c>
      <c r="F115" s="1"/>
      <c r="G115" s="7"/>
      <c r="H115" s="8"/>
    </row>
    <row r="116" spans="1:9" ht="15.75" customHeight="1">
      <c r="B116" s="225"/>
      <c r="C116" s="186"/>
      <c r="D116" s="164"/>
      <c r="E116" s="131">
        <f t="shared" ref="E116:E124" si="5">IF($A$111=1,$D116*43,0)</f>
        <v>0</v>
      </c>
      <c r="F116" s="1"/>
      <c r="G116" s="7"/>
      <c r="H116" s="8"/>
    </row>
    <row r="117" spans="1:9" ht="15.75" customHeight="1">
      <c r="B117" s="225"/>
      <c r="C117" s="186"/>
      <c r="D117" s="164"/>
      <c r="E117" s="131">
        <f t="shared" si="5"/>
        <v>0</v>
      </c>
      <c r="F117" s="1"/>
      <c r="G117" s="7"/>
      <c r="H117" s="8"/>
    </row>
    <row r="118" spans="1:9" ht="15.75" customHeight="1">
      <c r="B118" s="225"/>
      <c r="C118" s="186"/>
      <c r="D118" s="164"/>
      <c r="E118" s="131">
        <f t="shared" si="5"/>
        <v>0</v>
      </c>
      <c r="F118" s="1"/>
      <c r="G118" s="7"/>
      <c r="H118" s="8"/>
    </row>
    <row r="119" spans="1:9" ht="15.75" customHeight="1">
      <c r="B119" s="225"/>
      <c r="C119" s="186"/>
      <c r="D119" s="164"/>
      <c r="E119" s="131">
        <f t="shared" si="5"/>
        <v>0</v>
      </c>
      <c r="F119" s="1"/>
      <c r="G119" s="7"/>
      <c r="H119" s="8"/>
    </row>
    <row r="120" spans="1:9" ht="15.75" customHeight="1">
      <c r="B120" s="225"/>
      <c r="C120" s="186"/>
      <c r="D120" s="164"/>
      <c r="E120" s="131">
        <f t="shared" si="5"/>
        <v>0</v>
      </c>
      <c r="F120" s="1"/>
      <c r="G120" s="7"/>
      <c r="H120" s="8"/>
    </row>
    <row r="121" spans="1:9" ht="15.75" customHeight="1">
      <c r="B121" s="225"/>
      <c r="C121" s="186"/>
      <c r="D121" s="164"/>
      <c r="E121" s="131">
        <f t="shared" si="5"/>
        <v>0</v>
      </c>
      <c r="F121" s="1"/>
      <c r="G121" s="7"/>
      <c r="H121" s="8"/>
    </row>
    <row r="122" spans="1:9" ht="15.75" customHeight="1">
      <c r="B122" s="225"/>
      <c r="C122" s="186"/>
      <c r="D122" s="164"/>
      <c r="E122" s="131">
        <f t="shared" si="5"/>
        <v>0</v>
      </c>
      <c r="F122" s="1"/>
      <c r="G122" s="7"/>
      <c r="H122" s="8"/>
    </row>
    <row r="123" spans="1:9" ht="15.75" customHeight="1">
      <c r="B123" s="225"/>
      <c r="C123" s="186"/>
      <c r="D123" s="164"/>
      <c r="E123" s="131">
        <f t="shared" si="5"/>
        <v>0</v>
      </c>
      <c r="F123" s="1"/>
      <c r="G123" s="7"/>
      <c r="H123" s="8"/>
    </row>
    <row r="124" spans="1:9" ht="15.75" customHeight="1" thickBot="1">
      <c r="B124" s="225"/>
      <c r="C124" s="186"/>
      <c r="D124" s="164"/>
      <c r="E124" s="131">
        <f t="shared" si="5"/>
        <v>0</v>
      </c>
      <c r="F124" s="1"/>
      <c r="G124" s="7"/>
      <c r="H124" s="8"/>
    </row>
    <row r="125" spans="1:9" ht="16.5" thickTop="1">
      <c r="B125" s="58" t="s">
        <v>92</v>
      </c>
      <c r="C125" s="58"/>
      <c r="D125" s="58"/>
      <c r="E125" s="137">
        <f>SUM(E115:E124)</f>
        <v>0</v>
      </c>
      <c r="F125" s="1"/>
      <c r="G125" s="1"/>
      <c r="H125" s="7"/>
      <c r="I125" s="8"/>
    </row>
    <row r="126" spans="1:9">
      <c r="B126" s="1"/>
      <c r="C126" s="1"/>
      <c r="D126" s="1"/>
      <c r="E126" s="1"/>
      <c r="F126" s="7"/>
      <c r="G126" s="8"/>
      <c r="H126"/>
    </row>
    <row r="127" spans="1:9">
      <c r="B127" s="1"/>
      <c r="C127" s="1"/>
      <c r="D127" s="1"/>
      <c r="E127" s="1"/>
      <c r="F127" s="7"/>
      <c r="G127" s="8"/>
      <c r="H127"/>
    </row>
    <row r="128" spans="1:9" ht="21">
      <c r="A128" s="119" t="str">
        <f>IF($A$16=0,"",IF(COUNTIFS($A$17:$A$26,B128)=1,1,"nvt"))</f>
        <v/>
      </c>
      <c r="B128" s="129" t="str">
        <f>B22</f>
        <v>IKS voor kennisinstellingen</v>
      </c>
      <c r="C128" s="37"/>
      <c r="D128" s="12"/>
      <c r="E128" s="12"/>
      <c r="F128" s="9"/>
      <c r="G128"/>
      <c r="H128"/>
    </row>
    <row r="129" spans="1:9" ht="18" customHeight="1">
      <c r="B129" s="249" t="e">
        <f>IF(A128=1,VLOOKUP(B128,Alle_Kostensoorten[],2,FALSE),VLOOKUP(A128,Alle_Kostensoorten[],2,FALSE))</f>
        <v>#N/A</v>
      </c>
      <c r="C129" s="249"/>
      <c r="D129" s="249"/>
      <c r="E129" s="249"/>
      <c r="F129" s="249"/>
      <c r="G129" s="249"/>
      <c r="H129" s="249"/>
      <c r="I129" s="249"/>
    </row>
    <row r="130" spans="1:9" ht="9.75" customHeight="1">
      <c r="B130" s="3"/>
      <c r="C130" s="4"/>
      <c r="D130" s="12"/>
      <c r="E130" s="12"/>
      <c r="F130" s="9"/>
      <c r="G130"/>
      <c r="H130"/>
    </row>
    <row r="131" spans="1:9" ht="16.5" customHeight="1" thickBot="1">
      <c r="B131" s="199" t="s">
        <v>58</v>
      </c>
      <c r="C131" s="200" t="s">
        <v>101</v>
      </c>
      <c r="D131" s="200" t="s">
        <v>102</v>
      </c>
      <c r="E131" s="201" t="s">
        <v>81</v>
      </c>
      <c r="F131" s="201" t="s">
        <v>103</v>
      </c>
      <c r="G131" s="202"/>
      <c r="H131" s="202"/>
      <c r="I131" s="202"/>
    </row>
    <row r="132" spans="1:9" ht="15.75" customHeight="1" thickTop="1">
      <c r="B132" s="185"/>
      <c r="C132" s="186"/>
      <c r="D132" s="187"/>
      <c r="E132" s="159">
        <f t="shared" ref="E132:E140" si="6">IF($A$128=1,$D132,0)</f>
        <v>0</v>
      </c>
      <c r="F132" s="186"/>
      <c r="G132" s="188"/>
      <c r="H132" s="188"/>
      <c r="I132" s="188"/>
    </row>
    <row r="133" spans="1:9" ht="15.75" customHeight="1">
      <c r="B133" s="161"/>
      <c r="C133" s="86"/>
      <c r="D133" s="187"/>
      <c r="E133" s="160">
        <f t="shared" si="6"/>
        <v>0</v>
      </c>
      <c r="F133" s="169"/>
      <c r="G133" s="170"/>
      <c r="H133" s="170"/>
      <c r="I133" s="170"/>
    </row>
    <row r="134" spans="1:9" ht="15.75" customHeight="1">
      <c r="B134" s="161"/>
      <c r="C134" s="86"/>
      <c r="D134" s="187"/>
      <c r="E134" s="160">
        <f t="shared" si="6"/>
        <v>0</v>
      </c>
      <c r="F134" s="169"/>
      <c r="G134" s="170"/>
      <c r="H134" s="170"/>
      <c r="I134" s="170"/>
    </row>
    <row r="135" spans="1:9" ht="15.75" customHeight="1">
      <c r="B135" s="161"/>
      <c r="C135" s="86"/>
      <c r="D135" s="187"/>
      <c r="E135" s="160">
        <f t="shared" si="6"/>
        <v>0</v>
      </c>
      <c r="F135" s="169"/>
      <c r="G135" s="170"/>
      <c r="H135" s="170"/>
      <c r="I135" s="170"/>
    </row>
    <row r="136" spans="1:9" ht="15.75" customHeight="1">
      <c r="B136" s="161"/>
      <c r="C136" s="86"/>
      <c r="D136" s="187"/>
      <c r="E136" s="160">
        <f t="shared" si="6"/>
        <v>0</v>
      </c>
      <c r="F136" s="169"/>
      <c r="G136" s="170"/>
      <c r="H136" s="170"/>
      <c r="I136" s="170"/>
    </row>
    <row r="137" spans="1:9" ht="15.75" customHeight="1">
      <c r="B137" s="161"/>
      <c r="C137" s="86"/>
      <c r="D137" s="166"/>
      <c r="E137" s="160">
        <f t="shared" si="6"/>
        <v>0</v>
      </c>
      <c r="F137" s="169"/>
      <c r="G137" s="170"/>
      <c r="H137" s="170"/>
      <c r="I137" s="170"/>
    </row>
    <row r="138" spans="1:9" ht="15.75" customHeight="1">
      <c r="B138" s="161"/>
      <c r="C138" s="86"/>
      <c r="D138" s="166"/>
      <c r="E138" s="160">
        <f t="shared" si="6"/>
        <v>0</v>
      </c>
      <c r="F138" s="169"/>
      <c r="G138" s="170"/>
      <c r="H138" s="170"/>
      <c r="I138" s="170"/>
    </row>
    <row r="139" spans="1:9" ht="15.75" customHeight="1">
      <c r="B139" s="161"/>
      <c r="C139" s="86"/>
      <c r="D139" s="166"/>
      <c r="E139" s="160">
        <f t="shared" si="6"/>
        <v>0</v>
      </c>
      <c r="F139" s="169"/>
      <c r="G139" s="170"/>
      <c r="H139" s="170"/>
      <c r="I139" s="170"/>
    </row>
    <row r="140" spans="1:9" ht="15.75" customHeight="1" thickBot="1">
      <c r="B140" s="75"/>
      <c r="C140" s="74"/>
      <c r="D140" s="76"/>
      <c r="E140" s="131">
        <f t="shared" si="6"/>
        <v>0</v>
      </c>
      <c r="F140" s="77"/>
      <c r="G140" s="78"/>
      <c r="H140" s="78"/>
      <c r="I140" s="78"/>
    </row>
    <row r="141" spans="1:9" ht="16.5" thickTop="1">
      <c r="B141" s="58" t="s">
        <v>92</v>
      </c>
      <c r="C141" s="58"/>
      <c r="D141" s="58"/>
      <c r="E141" s="137">
        <f>SUM(E132:E140)</f>
        <v>0</v>
      </c>
      <c r="F141" s="176"/>
      <c r="G141" s="176"/>
      <c r="H141" s="176"/>
      <c r="I141" s="176"/>
    </row>
    <row r="142" spans="1:9">
      <c r="B142" s="6"/>
      <c r="C142" s="6"/>
      <c r="D142" s="6"/>
      <c r="E142" s="16"/>
      <c r="F142" s="16"/>
      <c r="G142" s="10"/>
      <c r="H142"/>
    </row>
    <row r="143" spans="1:9">
      <c r="B143" s="1"/>
      <c r="C143" s="1"/>
      <c r="D143" s="1"/>
      <c r="E143" s="1"/>
      <c r="F143" s="9"/>
      <c r="G143" s="10"/>
      <c r="H143"/>
    </row>
    <row r="144" spans="1:9" ht="21">
      <c r="A144" s="119" t="str">
        <f>IF($A$16=0,"",IF(COUNTIFS($A$17:$A$26,B144)=1,1,"nvt"))</f>
        <v/>
      </c>
      <c r="B144" s="129" t="str">
        <f>B23</f>
        <v>Bijdragen in natura</v>
      </c>
      <c r="C144" s="37"/>
      <c r="D144" s="1"/>
      <c r="E144" s="1"/>
      <c r="F144" s="9"/>
      <c r="G144" s="10"/>
      <c r="H144"/>
    </row>
    <row r="145" spans="2:9" ht="18" customHeight="1">
      <c r="B145" s="249" t="e">
        <f>IF(A144=1,VLOOKUP(B144,Alle_Kostensoorten[],2,FALSE),VLOOKUP(A144,Alle_Kostensoorten[],2,FALSE))</f>
        <v>#N/A</v>
      </c>
      <c r="C145" s="249"/>
      <c r="D145" s="249"/>
      <c r="E145" s="249"/>
      <c r="F145" s="249"/>
      <c r="G145" s="249"/>
      <c r="H145" s="249"/>
      <c r="I145" s="249"/>
    </row>
    <row r="146" spans="2:9" ht="9.75" customHeight="1">
      <c r="B146" s="3"/>
      <c r="C146" s="1"/>
      <c r="D146" s="1"/>
      <c r="E146" s="1"/>
      <c r="F146" s="9"/>
      <c r="G146" s="10"/>
      <c r="H146"/>
    </row>
    <row r="147" spans="2:9" ht="16.5" customHeight="1" thickBot="1">
      <c r="B147" s="195" t="s">
        <v>58</v>
      </c>
      <c r="C147" s="197" t="s">
        <v>101</v>
      </c>
      <c r="D147" s="196" t="s">
        <v>102</v>
      </c>
      <c r="E147" s="197" t="s">
        <v>81</v>
      </c>
      <c r="F147" s="196" t="s">
        <v>3</v>
      </c>
      <c r="G147" s="198"/>
      <c r="H147" s="198"/>
      <c r="I147" s="198"/>
    </row>
    <row r="148" spans="2:9" ht="15.75" customHeight="1" thickTop="1">
      <c r="B148" s="185"/>
      <c r="C148" s="186"/>
      <c r="D148" s="187"/>
      <c r="E148" s="159">
        <f>IF($A$144=1,$D148,0)</f>
        <v>0</v>
      </c>
      <c r="F148" s="190"/>
      <c r="G148" s="191"/>
      <c r="H148" s="191"/>
      <c r="I148" s="191"/>
    </row>
    <row r="149" spans="2:9" ht="15.75" customHeight="1">
      <c r="B149" s="161"/>
      <c r="C149" s="86"/>
      <c r="D149" s="166"/>
      <c r="E149" s="159">
        <f t="shared" ref="E149:E164" si="7">IF($A$144=1,$D149,0)</f>
        <v>0</v>
      </c>
      <c r="F149" s="167"/>
      <c r="G149" s="168"/>
      <c r="H149" s="168"/>
      <c r="I149" s="168"/>
    </row>
    <row r="150" spans="2:9" ht="15.75" customHeight="1">
      <c r="B150" s="161"/>
      <c r="C150" s="86"/>
      <c r="D150" s="166"/>
      <c r="E150" s="159">
        <f t="shared" si="7"/>
        <v>0</v>
      </c>
      <c r="F150" s="167"/>
      <c r="G150" s="168"/>
      <c r="H150" s="168"/>
      <c r="I150" s="168"/>
    </row>
    <row r="151" spans="2:9" ht="15.75" customHeight="1">
      <c r="B151" s="161"/>
      <c r="C151" s="86"/>
      <c r="D151" s="166"/>
      <c r="E151" s="159">
        <f t="shared" si="7"/>
        <v>0</v>
      </c>
      <c r="F151" s="167"/>
      <c r="G151" s="168"/>
      <c r="H151" s="168"/>
      <c r="I151" s="168"/>
    </row>
    <row r="152" spans="2:9" ht="15.75" customHeight="1">
      <c r="B152" s="161"/>
      <c r="C152" s="86"/>
      <c r="D152" s="166"/>
      <c r="E152" s="159">
        <f t="shared" si="7"/>
        <v>0</v>
      </c>
      <c r="F152" s="167"/>
      <c r="G152" s="168"/>
      <c r="H152" s="168"/>
      <c r="I152" s="168"/>
    </row>
    <row r="153" spans="2:9" ht="15.75" customHeight="1">
      <c r="B153" s="161"/>
      <c r="C153" s="86"/>
      <c r="D153" s="166"/>
      <c r="E153" s="159">
        <f t="shared" si="7"/>
        <v>0</v>
      </c>
      <c r="F153" s="167"/>
      <c r="G153" s="168"/>
      <c r="H153" s="168"/>
      <c r="I153" s="168"/>
    </row>
    <row r="154" spans="2:9" ht="15.75" customHeight="1">
      <c r="B154" s="161"/>
      <c r="C154" s="86"/>
      <c r="D154" s="166"/>
      <c r="E154" s="159">
        <f t="shared" si="7"/>
        <v>0</v>
      </c>
      <c r="F154" s="167"/>
      <c r="G154" s="168"/>
      <c r="H154" s="168"/>
      <c r="I154" s="168"/>
    </row>
    <row r="155" spans="2:9" ht="15.75" customHeight="1">
      <c r="B155" s="161"/>
      <c r="C155" s="86"/>
      <c r="D155" s="166"/>
      <c r="E155" s="159">
        <f t="shared" si="7"/>
        <v>0</v>
      </c>
      <c r="F155" s="167"/>
      <c r="G155" s="168"/>
      <c r="H155" s="168"/>
      <c r="I155" s="168"/>
    </row>
    <row r="156" spans="2:9" ht="15.75" customHeight="1">
      <c r="B156" s="161"/>
      <c r="C156" s="86"/>
      <c r="D156" s="166"/>
      <c r="E156" s="159">
        <f t="shared" si="7"/>
        <v>0</v>
      </c>
      <c r="F156" s="167"/>
      <c r="G156" s="168"/>
      <c r="H156" s="168"/>
      <c r="I156" s="168"/>
    </row>
    <row r="157" spans="2:9" ht="15.75" customHeight="1">
      <c r="B157" s="161"/>
      <c r="C157" s="86"/>
      <c r="D157" s="166"/>
      <c r="E157" s="159">
        <f t="shared" si="7"/>
        <v>0</v>
      </c>
      <c r="F157" s="167"/>
      <c r="G157" s="168"/>
      <c r="H157" s="168"/>
      <c r="I157" s="168"/>
    </row>
    <row r="158" spans="2:9" ht="15.75" customHeight="1">
      <c r="B158" s="161"/>
      <c r="C158" s="86"/>
      <c r="D158" s="166"/>
      <c r="E158" s="159">
        <f t="shared" si="7"/>
        <v>0</v>
      </c>
      <c r="F158" s="167"/>
      <c r="G158" s="168"/>
      <c r="H158" s="168"/>
      <c r="I158" s="168"/>
    </row>
    <row r="159" spans="2:9" ht="15.75" customHeight="1">
      <c r="B159" s="161"/>
      <c r="C159" s="86"/>
      <c r="D159" s="166"/>
      <c r="E159" s="159">
        <f t="shared" si="7"/>
        <v>0</v>
      </c>
      <c r="F159" s="167"/>
      <c r="G159" s="168"/>
      <c r="H159" s="168"/>
      <c r="I159" s="168"/>
    </row>
    <row r="160" spans="2:9" ht="15.75" customHeight="1">
      <c r="B160" s="161"/>
      <c r="C160" s="86"/>
      <c r="D160" s="166"/>
      <c r="E160" s="159">
        <f t="shared" si="7"/>
        <v>0</v>
      </c>
      <c r="F160" s="167"/>
      <c r="G160" s="168"/>
      <c r="H160" s="168"/>
      <c r="I160" s="168"/>
    </row>
    <row r="161" spans="1:9" ht="15.75" customHeight="1">
      <c r="B161" s="161"/>
      <c r="C161" s="86"/>
      <c r="D161" s="166"/>
      <c r="E161" s="159">
        <f t="shared" si="7"/>
        <v>0</v>
      </c>
      <c r="F161" s="167"/>
      <c r="G161" s="168"/>
      <c r="H161" s="168"/>
      <c r="I161" s="168"/>
    </row>
    <row r="162" spans="1:9" ht="15.75" customHeight="1">
      <c r="B162" s="161"/>
      <c r="C162" s="86"/>
      <c r="D162" s="166"/>
      <c r="E162" s="159">
        <f t="shared" si="7"/>
        <v>0</v>
      </c>
      <c r="F162" s="167"/>
      <c r="G162" s="168"/>
      <c r="H162" s="168"/>
      <c r="I162" s="168"/>
    </row>
    <row r="163" spans="1:9" ht="15.75" customHeight="1">
      <c r="B163" s="161"/>
      <c r="C163" s="86"/>
      <c r="D163" s="166"/>
      <c r="E163" s="159">
        <f t="shared" si="7"/>
        <v>0</v>
      </c>
      <c r="F163" s="167"/>
      <c r="G163" s="168"/>
      <c r="H163" s="168"/>
      <c r="I163" s="168"/>
    </row>
    <row r="164" spans="1:9" ht="15.75" customHeight="1" thickBot="1">
      <c r="B164" s="75"/>
      <c r="C164" s="74"/>
      <c r="D164" s="76"/>
      <c r="E164" s="159">
        <f t="shared" si="7"/>
        <v>0</v>
      </c>
      <c r="F164" s="111"/>
      <c r="G164" s="112"/>
      <c r="H164" s="112"/>
      <c r="I164" s="112"/>
    </row>
    <row r="165" spans="1:9" ht="16.350000000000001" customHeight="1" thickTop="1">
      <c r="B165" s="58" t="s">
        <v>92</v>
      </c>
      <c r="C165" s="58"/>
      <c r="D165" s="58"/>
      <c r="E165" s="137">
        <f>SUM(E148:E164)</f>
        <v>0</v>
      </c>
      <c r="F165" s="176"/>
      <c r="G165" s="176"/>
      <c r="H165" s="176"/>
      <c r="I165" s="176"/>
    </row>
    <row r="166" spans="1:9" ht="16.350000000000001" customHeight="1">
      <c r="B166" s="1"/>
      <c r="C166" s="4"/>
      <c r="D166" s="7"/>
      <c r="E166" s="7"/>
      <c r="F166" s="11"/>
      <c r="G166"/>
      <c r="H166"/>
    </row>
    <row r="167" spans="1:9">
      <c r="B167" s="1"/>
      <c r="C167" s="1"/>
      <c r="D167" s="4"/>
      <c r="E167" s="13"/>
      <c r="F167" s="13"/>
      <c r="G167" s="9"/>
      <c r="H167"/>
    </row>
    <row r="168" spans="1:9" ht="21">
      <c r="A168" s="119" t="str">
        <f>IF($A$16=0,"",IF(COUNTIFS($A$17:$A$26,B168)=1,1,"nvt"))</f>
        <v/>
      </c>
      <c r="B168" s="37" t="str">
        <f>B24</f>
        <v>Afschrijvingskosten</v>
      </c>
      <c r="C168" s="37"/>
      <c r="D168" s="1"/>
      <c r="E168" s="1"/>
      <c r="F168" s="9"/>
      <c r="G168" s="8"/>
      <c r="H168"/>
    </row>
    <row r="169" spans="1:9" ht="15" customHeight="1">
      <c r="B169" s="249" t="e">
        <f>IF(A168=1,VLOOKUP(B168,Alle_Kostensoorten[],2,FALSE),VLOOKUP(A168,Alle_Kostensoorten[],2,FALSE))</f>
        <v>#N/A</v>
      </c>
      <c r="C169" s="249"/>
      <c r="D169" s="249"/>
      <c r="E169" s="249"/>
      <c r="F169" s="249"/>
      <c r="G169" s="249"/>
      <c r="H169" s="249"/>
      <c r="I169" s="249"/>
    </row>
    <row r="170" spans="1:9" ht="9.75" customHeight="1">
      <c r="B170" s="3"/>
      <c r="C170" s="1"/>
      <c r="D170" s="1"/>
      <c r="E170" s="1"/>
      <c r="F170" s="9"/>
      <c r="G170" s="8"/>
      <c r="H170"/>
    </row>
    <row r="171" spans="1:9" ht="48.75" customHeight="1" thickBot="1">
      <c r="B171" s="195" t="s">
        <v>58</v>
      </c>
      <c r="C171" s="196" t="s">
        <v>104</v>
      </c>
      <c r="D171" s="196" t="s">
        <v>105</v>
      </c>
      <c r="E171" s="196" t="s">
        <v>106</v>
      </c>
      <c r="F171" s="196" t="s">
        <v>107</v>
      </c>
      <c r="G171" s="196" t="s">
        <v>108</v>
      </c>
      <c r="H171" s="196" t="s">
        <v>109</v>
      </c>
      <c r="I171" s="196" t="s">
        <v>81</v>
      </c>
    </row>
    <row r="172" spans="1:9" ht="15.75" customHeight="1" thickTop="1">
      <c r="B172" s="185"/>
      <c r="C172" s="192"/>
      <c r="D172" s="193"/>
      <c r="E172" s="193"/>
      <c r="F172" s="189"/>
      <c r="G172" s="189"/>
      <c r="H172" s="194"/>
      <c r="I172" s="159">
        <f>IFERROR(IF($A$168=1,(D172-E172)*(G172/F172)*H172,0),0)</f>
        <v>0</v>
      </c>
    </row>
    <row r="173" spans="1:9" ht="15.75" customHeight="1">
      <c r="B173" s="161"/>
      <c r="C173" s="162"/>
      <c r="D173" s="163"/>
      <c r="E173" s="163"/>
      <c r="F173" s="164"/>
      <c r="G173" s="164"/>
      <c r="H173" s="165"/>
      <c r="I173" s="160">
        <f t="shared" ref="I173:I179" si="8">IFERROR(IF($A$168=1,(D173-E173)*(G173/F173)*H173,0),0)</f>
        <v>0</v>
      </c>
    </row>
    <row r="174" spans="1:9" ht="15.75" customHeight="1">
      <c r="B174" s="161"/>
      <c r="C174" s="162"/>
      <c r="D174" s="163"/>
      <c r="E174" s="163"/>
      <c r="F174" s="164"/>
      <c r="G174" s="164"/>
      <c r="H174" s="165"/>
      <c r="I174" s="160">
        <f t="shared" si="8"/>
        <v>0</v>
      </c>
    </row>
    <row r="175" spans="1:9" ht="15.75" customHeight="1">
      <c r="B175" s="161"/>
      <c r="C175" s="162"/>
      <c r="D175" s="163"/>
      <c r="E175" s="163"/>
      <c r="F175" s="164"/>
      <c r="G175" s="164"/>
      <c r="H175" s="165"/>
      <c r="I175" s="160">
        <f t="shared" si="8"/>
        <v>0</v>
      </c>
    </row>
    <row r="176" spans="1:9" ht="15.75" customHeight="1">
      <c r="B176" s="161"/>
      <c r="C176" s="162"/>
      <c r="D176" s="163"/>
      <c r="E176" s="163"/>
      <c r="F176" s="164"/>
      <c r="G176" s="164"/>
      <c r="H176" s="165"/>
      <c r="I176" s="160">
        <f t="shared" si="8"/>
        <v>0</v>
      </c>
    </row>
    <row r="177" spans="1:9" ht="15.75" customHeight="1">
      <c r="B177" s="161"/>
      <c r="C177" s="162"/>
      <c r="D177" s="163"/>
      <c r="E177" s="163"/>
      <c r="F177" s="164"/>
      <c r="G177" s="164"/>
      <c r="H177" s="165"/>
      <c r="I177" s="160">
        <f t="shared" si="8"/>
        <v>0</v>
      </c>
    </row>
    <row r="178" spans="1:9" ht="15.75" customHeight="1">
      <c r="B178" s="161"/>
      <c r="C178" s="162"/>
      <c r="D178" s="163"/>
      <c r="E178" s="163"/>
      <c r="F178" s="164"/>
      <c r="G178" s="164"/>
      <c r="H178" s="165"/>
      <c r="I178" s="160">
        <f t="shared" si="8"/>
        <v>0</v>
      </c>
    </row>
    <row r="179" spans="1:9" ht="15.75" customHeight="1" thickBot="1">
      <c r="B179" s="75"/>
      <c r="C179" s="79"/>
      <c r="D179" s="80"/>
      <c r="E179" s="80"/>
      <c r="F179" s="117"/>
      <c r="G179" s="117"/>
      <c r="H179" s="109"/>
      <c r="I179" s="131">
        <f t="shared" si="8"/>
        <v>0</v>
      </c>
    </row>
    <row r="180" spans="1:9" ht="16.5" thickTop="1">
      <c r="B180" s="58" t="s">
        <v>92</v>
      </c>
      <c r="C180" s="58"/>
      <c r="D180" s="58"/>
      <c r="E180" s="58"/>
      <c r="F180" s="58"/>
      <c r="G180" s="58"/>
      <c r="H180" s="176"/>
      <c r="I180" s="137">
        <f>SUM(I172:I179)</f>
        <v>0</v>
      </c>
    </row>
    <row r="181" spans="1:9">
      <c r="B181" s="1"/>
      <c r="C181" s="1"/>
      <c r="D181" s="1"/>
      <c r="E181" s="1"/>
      <c r="F181" s="14"/>
      <c r="G181" s="14"/>
      <c r="H181" s="8"/>
    </row>
    <row r="182" spans="1:9">
      <c r="B182" s="3"/>
      <c r="C182" s="1"/>
      <c r="D182" s="1"/>
      <c r="E182" s="1"/>
      <c r="F182" s="9"/>
      <c r="G182" s="10"/>
      <c r="H182"/>
    </row>
    <row r="183" spans="1:9" ht="21">
      <c r="A183" s="119" t="str">
        <f>IF($A$16=0,"",IF(COUNTIFS($A$17:$A$26,B183)=1,1,"nvt"))</f>
        <v/>
      </c>
      <c r="B183" s="129" t="str">
        <f>B25</f>
        <v>Overige kosten</v>
      </c>
      <c r="C183" s="37"/>
      <c r="D183"/>
      <c r="E183"/>
      <c r="F183"/>
      <c r="G183"/>
      <c r="H183"/>
    </row>
    <row r="184" spans="1:9" ht="14.25" customHeight="1">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c r="B185" s="3"/>
      <c r="C185" s="4"/>
      <c r="D185"/>
      <c r="E185"/>
      <c r="F185"/>
      <c r="G185"/>
      <c r="H185"/>
    </row>
    <row r="186" spans="1:9" ht="16.5" thickBot="1">
      <c r="B186" s="158" t="s">
        <v>58</v>
      </c>
      <c r="C186" s="110" t="s">
        <v>101</v>
      </c>
      <c r="D186" s="110" t="s">
        <v>110</v>
      </c>
      <c r="E186" s="110" t="s">
        <v>111</v>
      </c>
      <c r="F186" s="157" t="s">
        <v>81</v>
      </c>
      <c r="G186" s="110" t="s">
        <v>3</v>
      </c>
      <c r="H186" s="198"/>
      <c r="I186" s="198"/>
    </row>
    <row r="187" spans="1:9" ht="15.75" customHeight="1" thickTop="1">
      <c r="B187" s="203"/>
      <c r="C187" s="186"/>
      <c r="D187" s="186"/>
      <c r="E187" s="189"/>
      <c r="F187" s="159">
        <f>IF($A$183=1,$E187*$D187,0)</f>
        <v>0</v>
      </c>
      <c r="G187" s="186"/>
      <c r="H187" s="191"/>
      <c r="I187" s="191"/>
    </row>
    <row r="188" spans="1:9" ht="15.75" customHeight="1">
      <c r="B188" s="173"/>
      <c r="C188" s="86"/>
      <c r="D188" s="186"/>
      <c r="E188" s="189"/>
      <c r="F188" s="160">
        <f t="shared" ref="F188:F202" si="9">IF($A$183=1,$E188*$D188,0)</f>
        <v>0</v>
      </c>
      <c r="G188" s="186"/>
      <c r="H188" s="168"/>
      <c r="I188" s="168"/>
    </row>
    <row r="189" spans="1:9" ht="15.75" customHeight="1">
      <c r="B189" s="173"/>
      <c r="C189" s="86"/>
      <c r="D189" s="186"/>
      <c r="E189" s="189"/>
      <c r="F189" s="160">
        <f t="shared" si="9"/>
        <v>0</v>
      </c>
      <c r="G189" s="186"/>
      <c r="H189" s="168"/>
      <c r="I189" s="168"/>
    </row>
    <row r="190" spans="1:9" ht="15.75" customHeight="1">
      <c r="B190" s="173"/>
      <c r="C190" s="86"/>
      <c r="D190" s="186"/>
      <c r="E190" s="189"/>
      <c r="F190" s="160">
        <f t="shared" si="9"/>
        <v>0</v>
      </c>
      <c r="G190" s="186"/>
      <c r="H190" s="168"/>
      <c r="I190" s="168"/>
    </row>
    <row r="191" spans="1:9" ht="15.75" customHeight="1">
      <c r="B191" s="173"/>
      <c r="C191" s="86"/>
      <c r="D191" s="186"/>
      <c r="E191" s="189"/>
      <c r="F191" s="160">
        <f t="shared" si="9"/>
        <v>0</v>
      </c>
      <c r="G191" s="186"/>
      <c r="H191" s="168"/>
      <c r="I191" s="168"/>
    </row>
    <row r="192" spans="1:9" ht="15.75" customHeight="1">
      <c r="B192" s="173"/>
      <c r="C192" s="86"/>
      <c r="D192" s="186"/>
      <c r="E192" s="189"/>
      <c r="F192" s="160">
        <f t="shared" si="9"/>
        <v>0</v>
      </c>
      <c r="G192" s="186"/>
      <c r="H192" s="168"/>
      <c r="I192" s="168"/>
    </row>
    <row r="193" spans="1:9" ht="15.75" customHeight="1">
      <c r="B193" s="173"/>
      <c r="C193" s="86"/>
      <c r="D193" s="86"/>
      <c r="E193" s="164"/>
      <c r="F193" s="160">
        <f t="shared" si="9"/>
        <v>0</v>
      </c>
      <c r="G193" s="86"/>
      <c r="H193" s="168"/>
      <c r="I193" s="168"/>
    </row>
    <row r="194" spans="1:9" ht="15.75" customHeight="1">
      <c r="B194" s="173"/>
      <c r="C194" s="86"/>
      <c r="D194" s="86"/>
      <c r="E194" s="164"/>
      <c r="F194" s="160">
        <f t="shared" si="9"/>
        <v>0</v>
      </c>
      <c r="G194" s="86"/>
      <c r="H194" s="168"/>
      <c r="I194" s="168"/>
    </row>
    <row r="195" spans="1:9" ht="15.75" customHeight="1">
      <c r="B195" s="173"/>
      <c r="C195" s="86"/>
      <c r="D195" s="86"/>
      <c r="E195" s="164"/>
      <c r="F195" s="160">
        <f t="shared" si="9"/>
        <v>0</v>
      </c>
      <c r="G195" s="86"/>
      <c r="H195" s="168"/>
      <c r="I195" s="168"/>
    </row>
    <row r="196" spans="1:9" ht="15.75" customHeight="1">
      <c r="B196" s="173"/>
      <c r="C196" s="86"/>
      <c r="D196" s="86"/>
      <c r="E196" s="164"/>
      <c r="F196" s="160">
        <f t="shared" si="9"/>
        <v>0</v>
      </c>
      <c r="G196" s="86"/>
      <c r="H196" s="168"/>
      <c r="I196" s="168"/>
    </row>
    <row r="197" spans="1:9" ht="15.75" customHeight="1">
      <c r="B197" s="173"/>
      <c r="C197" s="86"/>
      <c r="D197" s="86"/>
      <c r="E197" s="164"/>
      <c r="F197" s="160">
        <f t="shared" si="9"/>
        <v>0</v>
      </c>
      <c r="G197" s="86"/>
      <c r="H197" s="168"/>
      <c r="I197" s="168"/>
    </row>
    <row r="198" spans="1:9" ht="15.75" customHeight="1">
      <c r="B198" s="173"/>
      <c r="C198" s="86"/>
      <c r="D198" s="86"/>
      <c r="E198" s="164"/>
      <c r="F198" s="160">
        <f t="shared" si="9"/>
        <v>0</v>
      </c>
      <c r="G198" s="86"/>
      <c r="H198" s="168"/>
      <c r="I198" s="168"/>
    </row>
    <row r="199" spans="1:9" ht="15.75" customHeight="1">
      <c r="B199" s="173"/>
      <c r="C199" s="86"/>
      <c r="D199" s="86"/>
      <c r="E199" s="164"/>
      <c r="F199" s="160">
        <f t="shared" si="9"/>
        <v>0</v>
      </c>
      <c r="G199" s="86"/>
      <c r="H199" s="168"/>
      <c r="I199" s="168"/>
    </row>
    <row r="200" spans="1:9" ht="15.75" customHeight="1">
      <c r="B200" s="173"/>
      <c r="C200" s="86"/>
      <c r="D200" s="86"/>
      <c r="E200" s="164"/>
      <c r="F200" s="160">
        <f t="shared" si="9"/>
        <v>0</v>
      </c>
      <c r="G200" s="86"/>
      <c r="H200" s="168"/>
      <c r="I200" s="168"/>
    </row>
    <row r="201" spans="1:9" ht="15.75" customHeight="1">
      <c r="B201" s="173"/>
      <c r="C201" s="86"/>
      <c r="D201" s="86"/>
      <c r="E201" s="164"/>
      <c r="F201" s="160">
        <f t="shared" si="9"/>
        <v>0</v>
      </c>
      <c r="G201" s="86"/>
      <c r="H201" s="168"/>
      <c r="I201" s="168"/>
    </row>
    <row r="202" spans="1:9" ht="15.75" customHeight="1" thickBot="1">
      <c r="B202" s="73"/>
      <c r="C202" s="74"/>
      <c r="D202" s="74"/>
      <c r="E202" s="117"/>
      <c r="F202" s="131">
        <f t="shared" si="9"/>
        <v>0</v>
      </c>
      <c r="G202" s="74"/>
      <c r="H202" s="168"/>
      <c r="I202" s="168"/>
    </row>
    <row r="203" spans="1:9" ht="16.5" thickTop="1">
      <c r="B203" s="174" t="s">
        <v>92</v>
      </c>
      <c r="C203" s="174"/>
      <c r="D203" s="174"/>
      <c r="E203" s="175"/>
      <c r="F203" s="137">
        <f>SUM(F187:F202)</f>
        <v>0</v>
      </c>
      <c r="G203" s="174"/>
      <c r="H203" s="174"/>
      <c r="I203" s="174"/>
    </row>
    <row r="204" spans="1:9">
      <c r="B204" s="1"/>
      <c r="C204" s="1"/>
      <c r="D204" s="1"/>
      <c r="E204" s="1"/>
      <c r="F204" s="7"/>
      <c r="G204" s="8"/>
      <c r="H204"/>
    </row>
    <row r="205" spans="1:9">
      <c r="B205" s="1"/>
      <c r="C205" s="1"/>
      <c r="D205" s="1"/>
      <c r="E205" s="1"/>
      <c r="F205" s="7"/>
      <c r="G205" s="8"/>
      <c r="H205"/>
    </row>
    <row r="206" spans="1:9" ht="21">
      <c r="A206" s="119" t="str">
        <f>IF($A$16=0,"",IF(COUNTIFS($A$17:$A$26,B206)=1,1,"nvt"))</f>
        <v/>
      </c>
      <c r="B206" s="129" t="str">
        <f>B26</f>
        <v>Forfait 40% voor overige kosten</v>
      </c>
      <c r="C206" s="37"/>
      <c r="D206" s="37"/>
      <c r="E206" s="1"/>
      <c r="F206" s="7"/>
      <c r="G206" s="8"/>
      <c r="H206"/>
    </row>
    <row r="207" spans="1:9" ht="14.25" customHeight="1">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c r="B208" s="1"/>
      <c r="C208" s="1"/>
      <c r="D208" s="1"/>
      <c r="E208" s="1"/>
      <c r="F208" s="7"/>
      <c r="G208" s="8"/>
      <c r="H208"/>
    </row>
    <row r="209" spans="2:9" ht="16.5" thickBot="1">
      <c r="B209" s="158" t="s">
        <v>58</v>
      </c>
      <c r="C209" s="157" t="s">
        <v>81</v>
      </c>
      <c r="D209"/>
      <c r="E209"/>
      <c r="F209"/>
      <c r="G209"/>
      <c r="H209"/>
    </row>
    <row r="210" spans="2:9" ht="15.75" customHeight="1" thickTop="1">
      <c r="B210" s="226" t="str">
        <f>Hulpblad!V2</f>
        <v xml:space="preserve"> </v>
      </c>
      <c r="C210" s="159">
        <f>IF(AND($A$206=1,B210&lt;&gt;"",B210&lt;&gt;" "),(SUMIFS($G$59:$G$73,$B$59:$B$73,$B210)+SUMIFS($E$115:$E$124,$B$115:$B$124,$B210))*0.4,0)</f>
        <v>0</v>
      </c>
      <c r="D210"/>
      <c r="E210"/>
      <c r="F210"/>
      <c r="G210"/>
      <c r="H210"/>
    </row>
    <row r="211" spans="2:9" ht="15.75" customHeight="1">
      <c r="B211" s="227" t="str">
        <f>Hulpblad!V3</f>
        <v xml:space="preserve"> </v>
      </c>
      <c r="C211" s="160">
        <f t="shared" ref="C211:C219" si="10">IF(AND($A$206=1,B211&lt;&gt;"",B211&lt;&gt;" "),(SUMIFS($G$59:$G$73,$B$59:$B$73,$B211)+SUMIFS($E$115:$E$124,$B$115:$B$124,$B211))*0.4,0)</f>
        <v>0</v>
      </c>
      <c r="D211"/>
      <c r="E211"/>
      <c r="F211"/>
      <c r="G211"/>
      <c r="H211"/>
    </row>
    <row r="212" spans="2:9" ht="15.75" customHeight="1">
      <c r="B212" s="227" t="str">
        <f>Hulpblad!V4</f>
        <v xml:space="preserve"> </v>
      </c>
      <c r="C212" s="160">
        <f t="shared" si="10"/>
        <v>0</v>
      </c>
      <c r="D212"/>
      <c r="E212"/>
      <c r="F212"/>
      <c r="G212"/>
      <c r="H212"/>
    </row>
    <row r="213" spans="2:9" ht="15.75" customHeight="1">
      <c r="B213" s="227" t="str">
        <f>Hulpblad!V5</f>
        <v xml:space="preserve"> </v>
      </c>
      <c r="C213" s="160">
        <f t="shared" si="10"/>
        <v>0</v>
      </c>
      <c r="D213"/>
      <c r="E213"/>
      <c r="F213"/>
      <c r="G213"/>
      <c r="H213"/>
    </row>
    <row r="214" spans="2:9" ht="15.75" customHeight="1">
      <c r="B214" s="227" t="str">
        <f>Hulpblad!V6</f>
        <v xml:space="preserve"> </v>
      </c>
      <c r="C214" s="160">
        <f t="shared" si="10"/>
        <v>0</v>
      </c>
      <c r="D214"/>
      <c r="E214"/>
      <c r="F214"/>
      <c r="G214"/>
      <c r="H214"/>
    </row>
    <row r="215" spans="2:9" ht="15.75" customHeight="1">
      <c r="B215" s="227" t="str">
        <f>Hulpblad!V7</f>
        <v xml:space="preserve"> </v>
      </c>
      <c r="C215" s="160">
        <f t="shared" si="10"/>
        <v>0</v>
      </c>
      <c r="D215"/>
      <c r="E215"/>
      <c r="F215"/>
      <c r="G215"/>
      <c r="H215"/>
    </row>
    <row r="216" spans="2:9" ht="15.75" customHeight="1">
      <c r="B216" s="227" t="str">
        <f>Hulpblad!V8</f>
        <v xml:space="preserve"> </v>
      </c>
      <c r="C216" s="160">
        <f t="shared" si="10"/>
        <v>0</v>
      </c>
      <c r="D216"/>
      <c r="E216"/>
      <c r="F216"/>
      <c r="G216"/>
      <c r="H216"/>
    </row>
    <row r="217" spans="2:9" ht="15.75" customHeight="1">
      <c r="B217" s="227" t="str">
        <f>Hulpblad!V9</f>
        <v xml:space="preserve"> </v>
      </c>
      <c r="C217" s="160">
        <f t="shared" si="10"/>
        <v>0</v>
      </c>
      <c r="D217"/>
      <c r="E217"/>
      <c r="F217"/>
      <c r="G217"/>
      <c r="H217"/>
    </row>
    <row r="218" spans="2:9" ht="15.75" customHeight="1">
      <c r="B218" s="227" t="str">
        <f>Hulpblad!V10</f>
        <v xml:space="preserve"> </v>
      </c>
      <c r="C218" s="160">
        <f t="shared" si="10"/>
        <v>0</v>
      </c>
      <c r="D218"/>
      <c r="E218"/>
      <c r="F218"/>
      <c r="G218"/>
      <c r="H218"/>
    </row>
    <row r="219" spans="2:9" ht="15.75" customHeight="1" thickBot="1">
      <c r="B219" s="227" t="str">
        <f>Hulpblad!V11</f>
        <v xml:space="preserve"> </v>
      </c>
      <c r="C219" s="160">
        <f t="shared" si="10"/>
        <v>0</v>
      </c>
      <c r="D219"/>
      <c r="E219"/>
      <c r="F219"/>
      <c r="G219"/>
      <c r="H219"/>
    </row>
    <row r="220" spans="2:9" ht="16.5" thickTop="1">
      <c r="B220" s="228" t="s">
        <v>92</v>
      </c>
      <c r="C220" s="137">
        <f>SUM(C210:C219)</f>
        <v>0</v>
      </c>
      <c r="D220"/>
      <c r="E220"/>
      <c r="F220"/>
      <c r="G220"/>
      <c r="H220"/>
    </row>
    <row r="221" spans="2:9">
      <c r="B221" s="3"/>
      <c r="C221" s="1"/>
      <c r="D221" s="1"/>
      <c r="E221" s="1"/>
      <c r="F221" s="9"/>
      <c r="G221" s="10"/>
      <c r="H221"/>
    </row>
    <row r="222" spans="2:9" ht="16.5" thickBot="1">
      <c r="B222" s="33"/>
      <c r="C222" s="34"/>
      <c r="D222" s="34"/>
      <c r="E222" s="34"/>
      <c r="F222" s="35"/>
      <c r="G222" s="36"/>
      <c r="H222" s="36"/>
      <c r="I222" s="36"/>
    </row>
    <row r="223" spans="2:9" ht="7.5" customHeight="1" thickTop="1">
      <c r="B223" s="3"/>
      <c r="C223" s="1"/>
      <c r="D223" s="1"/>
      <c r="E223" s="1"/>
      <c r="F223" s="9"/>
      <c r="G223" s="10"/>
      <c r="H223"/>
    </row>
    <row r="224" spans="2:9" ht="23.25">
      <c r="B224" s="251" t="s">
        <v>112</v>
      </c>
      <c r="C224" s="251"/>
      <c r="D224" s="251"/>
      <c r="E224" s="251"/>
      <c r="F224" s="251"/>
      <c r="G224" s="251"/>
      <c r="H224" s="251"/>
    </row>
    <row r="225" spans="2:9">
      <c r="B225" s="3"/>
      <c r="C225" s="1"/>
      <c r="D225" s="1"/>
      <c r="E225" s="1"/>
      <c r="F225" s="9"/>
      <c r="G225" s="10"/>
      <c r="H225"/>
    </row>
    <row r="226" spans="2:9" ht="21">
      <c r="B226" s="37" t="s">
        <v>113</v>
      </c>
      <c r="C226" s="10"/>
      <c r="D226" s="10"/>
      <c r="E226" s="10"/>
      <c r="F226" s="9"/>
      <c r="G226" s="10"/>
      <c r="H226"/>
    </row>
    <row r="227" spans="2:9" ht="158.25" customHeight="1">
      <c r="B227" s="250" t="s">
        <v>120</v>
      </c>
      <c r="C227" s="250"/>
      <c r="D227" s="250"/>
      <c r="E227" s="250"/>
      <c r="F227" s="250"/>
      <c r="G227" s="250"/>
      <c r="H227" s="250"/>
      <c r="I227" s="250"/>
    </row>
    <row r="228" spans="2:9">
      <c r="B228" s="3"/>
      <c r="C228" s="10"/>
      <c r="D228" s="10"/>
      <c r="E228" s="10"/>
      <c r="F228" s="9"/>
      <c r="G228" s="10"/>
      <c r="H228"/>
    </row>
    <row r="229" spans="2:9" ht="15.6" customHeight="1" thickBot="1">
      <c r="B229" s="38" t="s">
        <v>74</v>
      </c>
      <c r="C229" s="39" t="s">
        <v>102</v>
      </c>
      <c r="D229" s="39" t="s">
        <v>60</v>
      </c>
      <c r="E229" s="115" t="s">
        <v>115</v>
      </c>
      <c r="F229" s="114"/>
      <c r="G229" s="114"/>
      <c r="H229" s="114"/>
      <c r="I229" s="114"/>
    </row>
    <row r="230" spans="2:9" ht="15.75" customHeight="1" thickTop="1">
      <c r="B230" s="44" t="s">
        <v>75</v>
      </c>
      <c r="C230" s="81"/>
      <c r="D230" s="132">
        <f>IFERROR(C230/$C$238,0)</f>
        <v>0</v>
      </c>
      <c r="E230" s="83"/>
      <c r="F230" s="84"/>
      <c r="G230" s="84"/>
      <c r="H230" s="84"/>
      <c r="I230" s="85"/>
    </row>
    <row r="231" spans="2:9" ht="31.5" customHeight="1">
      <c r="B231" s="206" t="s">
        <v>76</v>
      </c>
      <c r="C231" s="81"/>
      <c r="D231" s="132">
        <f>IFERROR(C231/$C$238,0)</f>
        <v>0</v>
      </c>
      <c r="E231" s="186"/>
      <c r="F231" s="188"/>
      <c r="G231" s="188"/>
      <c r="H231" s="188"/>
      <c r="I231" s="205"/>
    </row>
    <row r="232" spans="2:9" ht="15.75" customHeight="1">
      <c r="B232" s="44" t="s">
        <v>77</v>
      </c>
      <c r="C232" s="81"/>
      <c r="D232" s="132">
        <f t="shared" ref="D232:D236" si="11">IFERROR(C232/$C$238,0)</f>
        <v>0</v>
      </c>
      <c r="E232" s="86"/>
      <c r="F232" s="87"/>
      <c r="G232" s="87"/>
      <c r="H232" s="87"/>
      <c r="I232" s="88"/>
    </row>
    <row r="233" spans="2:9" ht="15.75" customHeight="1">
      <c r="B233" s="44" t="s">
        <v>78</v>
      </c>
      <c r="C233" s="81"/>
      <c r="D233" s="132">
        <f t="shared" si="11"/>
        <v>0</v>
      </c>
      <c r="E233" s="86"/>
      <c r="F233" s="87"/>
      <c r="G233" s="87"/>
      <c r="H233" s="87"/>
      <c r="I233" s="88"/>
    </row>
    <row r="234" spans="2:9" ht="15.75" customHeight="1">
      <c r="B234" s="44" t="s">
        <v>79</v>
      </c>
      <c r="C234" s="81"/>
      <c r="D234" s="132">
        <f t="shared" si="11"/>
        <v>0</v>
      </c>
      <c r="E234" s="86"/>
      <c r="F234" s="87"/>
      <c r="G234" s="87"/>
      <c r="H234" s="87"/>
      <c r="I234" s="88"/>
    </row>
    <row r="235" spans="2:9" ht="15.75" customHeight="1" thickBot="1">
      <c r="B235" s="45" t="s">
        <v>80</v>
      </c>
      <c r="C235" s="82"/>
      <c r="D235" s="133">
        <f t="shared" si="11"/>
        <v>0</v>
      </c>
      <c r="E235" s="89"/>
      <c r="F235" s="90"/>
      <c r="G235" s="90"/>
      <c r="H235" s="90"/>
      <c r="I235" s="91"/>
    </row>
    <row r="236" spans="2:9" ht="17.25" thickTop="1" thickBot="1">
      <c r="B236" s="59" t="s">
        <v>59</v>
      </c>
      <c r="C236" s="134">
        <f>SUM(C230:C235)</f>
        <v>0</v>
      </c>
      <c r="D236" s="135">
        <f t="shared" si="11"/>
        <v>0</v>
      </c>
      <c r="E236" s="60"/>
      <c r="F236" s="60"/>
      <c r="G236" s="60"/>
      <c r="H236" s="59"/>
      <c r="I236" s="61"/>
    </row>
    <row r="237" spans="2:9" ht="13.5" customHeight="1" thickTop="1">
      <c r="B237" s="10"/>
      <c r="C237" s="10"/>
      <c r="D237" s="10"/>
      <c r="E237" s="10"/>
      <c r="F237" s="9"/>
      <c r="G237" s="10"/>
      <c r="H237"/>
    </row>
    <row r="238" spans="2:9" ht="16.5" thickBot="1">
      <c r="B238" s="38" t="s">
        <v>81</v>
      </c>
      <c r="C238" s="136">
        <f>D27</f>
        <v>0</v>
      </c>
      <c r="D238" s="10"/>
      <c r="E238" s="10"/>
      <c r="F238" s="9"/>
      <c r="G238" s="10"/>
      <c r="H238"/>
    </row>
    <row r="239" spans="2:9" ht="16.5" thickTop="1">
      <c r="B239" s="3"/>
      <c r="C239" s="1"/>
      <c r="D239" s="1"/>
      <c r="E239" s="1"/>
      <c r="F239" s="9"/>
      <c r="G239" s="10"/>
      <c r="H239"/>
    </row>
    <row r="240" spans="2:9" ht="16.5" thickBot="1">
      <c r="B240" s="38" t="s">
        <v>116</v>
      </c>
      <c r="C240" s="136" t="str">
        <f>IF(ROUND(C236,2)-ROUND(C238,2)=0,"JA",C236-C238)</f>
        <v>JA</v>
      </c>
      <c r="D240" s="1"/>
      <c r="E240" s="1"/>
      <c r="F240" s="9"/>
      <c r="G240" s="10"/>
      <c r="H240"/>
    </row>
    <row r="241" spans="2:8" thickTop="1">
      <c r="B241" s="10"/>
      <c r="C241" s="10"/>
      <c r="D241" s="10"/>
      <c r="E241" s="10"/>
      <c r="F241" s="10"/>
      <c r="G241" s="10"/>
      <c r="H241" s="10"/>
    </row>
    <row r="242" spans="2:8" ht="15">
      <c r="B242" s="10"/>
      <c r="C242" s="10"/>
      <c r="D242" s="10"/>
      <c r="E242" s="10"/>
      <c r="F242" s="10"/>
      <c r="G242" s="10"/>
      <c r="H242" s="10"/>
    </row>
    <row r="243" spans="2:8" ht="15">
      <c r="B243" s="10"/>
      <c r="C243" s="10"/>
      <c r="D243" s="10"/>
      <c r="E243" s="10"/>
      <c r="F243" s="10"/>
      <c r="G243" s="10"/>
      <c r="H243" s="10"/>
    </row>
    <row r="244" spans="2:8" ht="15">
      <c r="B244" s="10"/>
      <c r="C244" s="10"/>
      <c r="D244" s="10"/>
      <c r="E244" s="10"/>
      <c r="F244" s="10"/>
      <c r="G244" s="10"/>
      <c r="H244" s="10"/>
    </row>
    <row r="245" spans="2:8" ht="15">
      <c r="B245" s="10"/>
      <c r="C245" s="10"/>
      <c r="D245" s="10"/>
      <c r="E245" s="10"/>
      <c r="F245" s="10"/>
      <c r="G245" s="10"/>
      <c r="H245" s="10"/>
    </row>
    <row r="246" spans="2:8" ht="15">
      <c r="B246" s="10"/>
      <c r="C246" s="10"/>
      <c r="D246" s="10"/>
      <c r="E246" s="10"/>
      <c r="F246" s="10"/>
      <c r="G246" s="10"/>
      <c r="H246" s="10"/>
    </row>
    <row r="247" spans="2:8" ht="15">
      <c r="B247" s="10"/>
      <c r="C247" s="10"/>
      <c r="D247" s="10"/>
      <c r="E247" s="10"/>
      <c r="F247" s="10"/>
      <c r="G247" s="10"/>
      <c r="H247" s="10"/>
    </row>
    <row r="248" spans="2:8" ht="15">
      <c r="B248" s="10"/>
      <c r="C248" s="10"/>
      <c r="D248" s="10"/>
      <c r="E248" s="10"/>
      <c r="F248" s="10"/>
      <c r="G248" s="10"/>
      <c r="H248" s="10"/>
    </row>
    <row r="249" spans="2:8" ht="15">
      <c r="B249" s="10"/>
      <c r="C249" s="10"/>
      <c r="D249" s="10"/>
      <c r="E249" s="10"/>
      <c r="F249" s="10"/>
      <c r="G249" s="10"/>
      <c r="H249" s="10"/>
    </row>
    <row r="250" spans="2:8" ht="15">
      <c r="B250" s="10"/>
      <c r="C250" s="10"/>
      <c r="D250" s="10"/>
      <c r="E250" s="10"/>
      <c r="F250" s="10"/>
      <c r="G250" s="10"/>
      <c r="H250" s="10"/>
    </row>
    <row r="251" spans="2:8" ht="15">
      <c r="B251" s="10"/>
      <c r="C251" s="10"/>
      <c r="D251" s="10"/>
      <c r="E251" s="10"/>
      <c r="F251" s="10"/>
      <c r="G251" s="10"/>
      <c r="H251" s="10"/>
    </row>
    <row r="252" spans="2:8" ht="15">
      <c r="B252" s="10"/>
      <c r="C252" s="10"/>
      <c r="D252" s="10"/>
      <c r="E252" s="10"/>
      <c r="F252" s="10"/>
      <c r="G252" s="10"/>
      <c r="H252" s="10"/>
    </row>
    <row r="253" spans="2:8" ht="15">
      <c r="B253" s="10"/>
      <c r="C253" s="10"/>
      <c r="D253" s="10"/>
      <c r="E253" s="10"/>
      <c r="F253" s="10"/>
      <c r="G253" s="10"/>
      <c r="H253" s="10"/>
    </row>
    <row r="254" spans="2:8" ht="15">
      <c r="B254" s="10"/>
      <c r="C254" s="10"/>
      <c r="D254" s="10"/>
      <c r="E254" s="10"/>
      <c r="F254" s="10"/>
      <c r="G254" s="10"/>
      <c r="H254" s="10"/>
    </row>
    <row r="255" spans="2:8" ht="15">
      <c r="B255" s="10"/>
      <c r="C255" s="10"/>
      <c r="D255" s="10"/>
      <c r="E255" s="10"/>
      <c r="F255" s="10"/>
      <c r="G255" s="10"/>
      <c r="H255" s="10"/>
    </row>
    <row r="256" spans="2:8" ht="15">
      <c r="B256" s="10"/>
      <c r="C256" s="10"/>
      <c r="D256" s="10"/>
      <c r="E256" s="10"/>
      <c r="F256" s="10"/>
      <c r="G256" s="10"/>
      <c r="H256" s="10"/>
    </row>
    <row r="257" spans="2:8" ht="15">
      <c r="B257" s="10"/>
      <c r="C257" s="10"/>
      <c r="D257" s="10"/>
      <c r="E257" s="10"/>
      <c r="F257" s="10"/>
      <c r="G257" s="10"/>
      <c r="H257" s="10"/>
    </row>
    <row r="258" spans="2:8" ht="15">
      <c r="B258" s="10"/>
      <c r="C258" s="10"/>
      <c r="D258" s="10"/>
      <c r="E258" s="10"/>
      <c r="F258" s="10"/>
      <c r="G258" s="10"/>
      <c r="H258" s="10"/>
    </row>
    <row r="259" spans="2:8" ht="15">
      <c r="B259" s="10"/>
      <c r="C259" s="10"/>
      <c r="D259" s="10"/>
      <c r="E259" s="10"/>
      <c r="F259" s="10"/>
      <c r="G259" s="10"/>
      <c r="H259" s="10"/>
    </row>
    <row r="260" spans="2:8" ht="15">
      <c r="B260" s="10"/>
      <c r="C260" s="10"/>
      <c r="D260" s="10"/>
      <c r="E260" s="10"/>
      <c r="F260" s="10"/>
      <c r="G260" s="10"/>
      <c r="H260" s="10"/>
    </row>
    <row r="261" spans="2:8" ht="15">
      <c r="B261" s="10"/>
      <c r="C261" s="10"/>
      <c r="D261" s="10"/>
      <c r="E261" s="10"/>
      <c r="F261" s="10"/>
      <c r="G261" s="10"/>
      <c r="H261" s="10"/>
    </row>
    <row r="262" spans="2:8" ht="15">
      <c r="B262" s="10"/>
      <c r="C262" s="10"/>
      <c r="D262" s="10"/>
      <c r="E262" s="10"/>
      <c r="F262" s="10"/>
      <c r="G262" s="10"/>
      <c r="H262" s="10"/>
    </row>
    <row r="263" spans="2:8" ht="15">
      <c r="B263" s="10"/>
      <c r="C263" s="10"/>
      <c r="D263" s="10"/>
      <c r="E263" s="10"/>
      <c r="F263" s="10"/>
      <c r="G263" s="10"/>
      <c r="H263" s="10"/>
    </row>
    <row r="264" spans="2:8" ht="15">
      <c r="B264" s="10"/>
      <c r="C264" s="10"/>
      <c r="D264" s="10"/>
      <c r="E264" s="10"/>
      <c r="F264" s="10"/>
      <c r="G264" s="10"/>
      <c r="H264" s="10"/>
    </row>
    <row r="265" spans="2:8" ht="15">
      <c r="B265" s="10"/>
      <c r="C265" s="10"/>
      <c r="D265" s="10"/>
      <c r="E265" s="10"/>
      <c r="F265" s="10"/>
      <c r="G265" s="10"/>
      <c r="H265" s="10"/>
    </row>
    <row r="266" spans="2:8" ht="15">
      <c r="B266" s="10"/>
      <c r="C266" s="10"/>
      <c r="D266" s="10"/>
      <c r="E266" s="10"/>
      <c r="F266" s="10"/>
      <c r="G266" s="10"/>
      <c r="H266" s="10"/>
    </row>
    <row r="267" spans="2:8" ht="15">
      <c r="B267" s="10"/>
      <c r="C267" s="10"/>
      <c r="D267" s="10"/>
      <c r="E267" s="10"/>
      <c r="F267" s="10"/>
      <c r="G267" s="10"/>
      <c r="H267" s="10"/>
    </row>
    <row r="268" spans="2:8" ht="15">
      <c r="B268" s="10"/>
      <c r="C268" s="10"/>
      <c r="D268" s="10"/>
      <c r="E268" s="10"/>
      <c r="F268" s="10"/>
      <c r="G268" s="10"/>
      <c r="H268" s="10"/>
    </row>
    <row r="269" spans="2:8" ht="15">
      <c r="B269" s="10"/>
      <c r="C269" s="10"/>
      <c r="D269" s="10"/>
      <c r="E269" s="10"/>
      <c r="F269" s="10"/>
      <c r="G269" s="10"/>
      <c r="H269" s="10"/>
    </row>
    <row r="270" spans="2:8" ht="15">
      <c r="B270" s="10"/>
      <c r="C270" s="10"/>
      <c r="D270" s="10"/>
      <c r="E270" s="10"/>
      <c r="F270" s="10"/>
      <c r="G270" s="10"/>
      <c r="H270" s="10"/>
    </row>
    <row r="271" spans="2:8" ht="15">
      <c r="B271" s="10"/>
      <c r="C271" s="10"/>
      <c r="D271" s="10"/>
      <c r="E271" s="10"/>
      <c r="F271" s="10"/>
      <c r="G271" s="10"/>
      <c r="H271" s="10"/>
    </row>
    <row r="272" spans="2:8" ht="15">
      <c r="B272" s="10"/>
      <c r="C272" s="10"/>
      <c r="D272" s="10"/>
      <c r="E272" s="10"/>
      <c r="F272" s="10"/>
      <c r="G272" s="10"/>
      <c r="H272" s="10"/>
    </row>
    <row r="273" spans="2:8" ht="15">
      <c r="B273" s="10"/>
      <c r="C273" s="10"/>
      <c r="D273" s="10"/>
      <c r="E273" s="10"/>
      <c r="F273" s="10"/>
      <c r="G273" s="10"/>
      <c r="H273" s="10"/>
    </row>
    <row r="274" spans="2:8" ht="15">
      <c r="B274" s="10"/>
      <c r="C274" s="10"/>
      <c r="D274" s="10"/>
      <c r="E274" s="10"/>
      <c r="F274" s="10"/>
      <c r="G274" s="10"/>
      <c r="H274" s="10"/>
    </row>
    <row r="275" spans="2:8" ht="15">
      <c r="B275" s="10"/>
      <c r="C275" s="10"/>
      <c r="D275" s="10"/>
      <c r="E275" s="10"/>
      <c r="F275" s="10"/>
      <c r="G275" s="10"/>
      <c r="H275" s="10"/>
    </row>
    <row r="276" spans="2:8" ht="15">
      <c r="B276" s="10"/>
      <c r="C276" s="10"/>
      <c r="D276" s="10"/>
      <c r="E276" s="10"/>
      <c r="F276" s="10"/>
      <c r="G276" s="10"/>
      <c r="H276" s="10"/>
    </row>
    <row r="277" spans="2:8" ht="15">
      <c r="B277" s="10"/>
      <c r="C277" s="10"/>
      <c r="D277" s="10"/>
      <c r="E277" s="10"/>
      <c r="F277" s="10"/>
      <c r="G277" s="10"/>
      <c r="H277" s="10"/>
    </row>
    <row r="278" spans="2:8" ht="15">
      <c r="B278" s="10"/>
      <c r="C278" s="10"/>
      <c r="D278" s="10"/>
      <c r="E278" s="10"/>
      <c r="F278" s="10"/>
      <c r="G278" s="10"/>
      <c r="H278" s="10"/>
    </row>
    <row r="279" spans="2:8" ht="15">
      <c r="B279" s="10"/>
      <c r="C279" s="10"/>
      <c r="D279" s="10"/>
      <c r="E279" s="10"/>
      <c r="F279" s="10"/>
      <c r="G279" s="10"/>
      <c r="H279" s="10"/>
    </row>
    <row r="280" spans="2:8" ht="15">
      <c r="B280" s="10"/>
      <c r="C280" s="10"/>
      <c r="D280" s="10"/>
      <c r="E280" s="10"/>
      <c r="F280" s="10"/>
      <c r="G280" s="10"/>
      <c r="H280" s="10"/>
    </row>
    <row r="281" spans="2:8" ht="15">
      <c r="B281" s="10"/>
      <c r="C281" s="10"/>
      <c r="D281" s="10"/>
      <c r="E281" s="10"/>
      <c r="F281" s="10"/>
      <c r="G281" s="10"/>
      <c r="H281" s="10"/>
    </row>
    <row r="282" spans="2:8" ht="15">
      <c r="B282" s="10"/>
      <c r="C282" s="10"/>
      <c r="D282" s="10"/>
      <c r="E282" s="10"/>
      <c r="F282" s="10"/>
      <c r="G282" s="10"/>
      <c r="H282" s="10"/>
    </row>
    <row r="283" spans="2:8" ht="15">
      <c r="B283" s="10"/>
      <c r="C283" s="10"/>
      <c r="D283" s="10"/>
      <c r="E283" s="10"/>
      <c r="F283" s="10"/>
      <c r="G283" s="10"/>
      <c r="H283" s="10"/>
    </row>
    <row r="284" spans="2:8" ht="15">
      <c r="B284" s="10"/>
      <c r="C284" s="10"/>
      <c r="D284" s="10"/>
      <c r="E284" s="10"/>
      <c r="F284" s="10"/>
      <c r="G284" s="10"/>
      <c r="H284" s="10"/>
    </row>
    <row r="285" spans="2:8" ht="15">
      <c r="B285" s="10"/>
      <c r="C285" s="10"/>
      <c r="D285" s="10"/>
      <c r="E285" s="10"/>
      <c r="F285" s="10"/>
      <c r="G285" s="10"/>
      <c r="H285" s="10"/>
    </row>
    <row r="286" spans="2:8" ht="15">
      <c r="B286" s="10"/>
      <c r="C286" s="10"/>
      <c r="D286" s="10"/>
      <c r="E286" s="10"/>
      <c r="F286" s="10"/>
      <c r="G286" s="10"/>
      <c r="H286" s="10"/>
    </row>
    <row r="287" spans="2:8" ht="15">
      <c r="B287" s="10"/>
      <c r="C287" s="10"/>
      <c r="D287" s="10"/>
      <c r="E287" s="10"/>
      <c r="F287" s="10"/>
      <c r="G287" s="10"/>
      <c r="H287" s="10"/>
    </row>
    <row r="288" spans="2:8" ht="15">
      <c r="B288" s="10"/>
      <c r="C288" s="10"/>
      <c r="D288" s="10"/>
      <c r="E288" s="10"/>
      <c r="F288" s="10"/>
      <c r="G288" s="10"/>
      <c r="H288" s="10"/>
    </row>
    <row r="289" spans="2:8" ht="15">
      <c r="B289" s="10"/>
      <c r="C289" s="10"/>
      <c r="D289" s="10"/>
      <c r="E289" s="10"/>
      <c r="F289" s="10"/>
      <c r="G289" s="10"/>
      <c r="H289" s="10"/>
    </row>
    <row r="290" spans="2:8" ht="15">
      <c r="B290" s="10"/>
      <c r="C290" s="10"/>
      <c r="D290" s="10"/>
      <c r="E290" s="10"/>
      <c r="F290" s="10"/>
      <c r="G290" s="10"/>
      <c r="H290" s="10"/>
    </row>
    <row r="291" spans="2:8" ht="15">
      <c r="B291" s="10"/>
      <c r="C291" s="10"/>
      <c r="D291" s="10"/>
      <c r="E291" s="10"/>
      <c r="F291" s="10"/>
      <c r="G291" s="10"/>
      <c r="H291" s="10"/>
    </row>
    <row r="292" spans="2:8" ht="15">
      <c r="B292" s="10"/>
      <c r="C292" s="10"/>
      <c r="D292" s="10"/>
      <c r="E292" s="10"/>
      <c r="F292" s="10"/>
      <c r="G292" s="10"/>
      <c r="H292" s="10"/>
    </row>
    <row r="293" spans="2:8" ht="15">
      <c r="B293" s="10"/>
      <c r="C293" s="10"/>
      <c r="D293" s="10"/>
      <c r="E293" s="10"/>
      <c r="F293" s="10"/>
      <c r="G293" s="10"/>
      <c r="H293" s="10"/>
    </row>
    <row r="294" spans="2:8" ht="15">
      <c r="B294" s="10"/>
      <c r="C294" s="10"/>
      <c r="D294" s="10"/>
      <c r="E294" s="10"/>
      <c r="F294" s="10"/>
      <c r="G294" s="10"/>
      <c r="H294" s="10"/>
    </row>
    <row r="295" spans="2:8" ht="15">
      <c r="B295" s="10"/>
      <c r="C295" s="10"/>
      <c r="D295" s="10"/>
      <c r="E295" s="10"/>
      <c r="F295" s="10"/>
      <c r="G295" s="10"/>
      <c r="H295" s="10"/>
    </row>
    <row r="296" spans="2:8" ht="15">
      <c r="B296" s="10"/>
      <c r="C296" s="10"/>
      <c r="D296" s="10"/>
      <c r="E296" s="10"/>
      <c r="F296" s="10"/>
      <c r="G296" s="10"/>
      <c r="H296" s="10"/>
    </row>
    <row r="297" spans="2:8" ht="15">
      <c r="B297" s="10"/>
      <c r="C297" s="10"/>
      <c r="D297" s="10"/>
      <c r="E297" s="10"/>
      <c r="F297" s="10"/>
      <c r="G297" s="10"/>
      <c r="H297" s="10"/>
    </row>
    <row r="298" spans="2:8" ht="15">
      <c r="B298" s="10"/>
      <c r="C298" s="10"/>
      <c r="D298" s="10"/>
      <c r="E298" s="10"/>
      <c r="F298" s="10"/>
      <c r="G298" s="10"/>
      <c r="H298" s="10"/>
    </row>
    <row r="299" spans="2:8" ht="15">
      <c r="B299" s="10"/>
      <c r="C299" s="10"/>
      <c r="D299" s="10"/>
      <c r="E299" s="10"/>
      <c r="F299" s="10"/>
      <c r="G299" s="10"/>
      <c r="H299" s="10"/>
    </row>
    <row r="300" spans="2:8" ht="15">
      <c r="B300" s="10"/>
      <c r="C300" s="10"/>
      <c r="D300" s="10"/>
      <c r="E300" s="10"/>
      <c r="F300" s="10"/>
      <c r="G300" s="10"/>
      <c r="H300" s="10"/>
    </row>
    <row r="301" spans="2:8" ht="15">
      <c r="B301" s="10"/>
      <c r="C301" s="10"/>
      <c r="D301" s="10"/>
      <c r="E301" s="10"/>
      <c r="F301" s="10"/>
      <c r="G301" s="10"/>
      <c r="H301" s="10"/>
    </row>
    <row r="302" spans="2:8" ht="15">
      <c r="B302" s="10"/>
      <c r="C302" s="10"/>
      <c r="D302" s="10"/>
      <c r="E302" s="10"/>
      <c r="F302" s="10"/>
      <c r="G302" s="10"/>
      <c r="H302" s="10"/>
    </row>
    <row r="303" spans="2:8" ht="15">
      <c r="B303" s="10"/>
      <c r="C303" s="10"/>
      <c r="D303" s="10"/>
      <c r="E303" s="10"/>
      <c r="F303" s="10"/>
      <c r="G303" s="10"/>
      <c r="H303" s="10"/>
    </row>
    <row r="304" spans="2:8" ht="15">
      <c r="B304" s="10"/>
      <c r="C304" s="10"/>
      <c r="D304" s="10"/>
      <c r="E304" s="10"/>
      <c r="F304" s="10"/>
      <c r="G304" s="10"/>
      <c r="H304" s="10"/>
    </row>
    <row r="305" spans="2:8" ht="15">
      <c r="B305" s="10"/>
      <c r="C305" s="10"/>
      <c r="D305" s="10"/>
      <c r="E305" s="10"/>
      <c r="F305" s="10"/>
      <c r="G305" s="10"/>
      <c r="H305" s="10"/>
    </row>
    <row r="306" spans="2:8" ht="15">
      <c r="B306" s="10"/>
      <c r="C306" s="10"/>
      <c r="D306" s="10"/>
      <c r="E306" s="10"/>
      <c r="F306" s="10"/>
      <c r="G306" s="10"/>
      <c r="H306" s="10"/>
    </row>
    <row r="307" spans="2:8" ht="15">
      <c r="B307" s="10"/>
      <c r="C307" s="10"/>
      <c r="D307" s="10"/>
      <c r="E307" s="10"/>
      <c r="F307" s="10"/>
      <c r="G307" s="10"/>
      <c r="H307" s="10"/>
    </row>
    <row r="308" spans="2:8" ht="15">
      <c r="B308" s="10"/>
      <c r="C308" s="10"/>
      <c r="D308" s="10"/>
      <c r="E308" s="10"/>
      <c r="F308" s="10"/>
      <c r="G308" s="10"/>
      <c r="H308" s="10"/>
    </row>
    <row r="309" spans="2:8" ht="15">
      <c r="B309" s="10"/>
      <c r="C309" s="10"/>
      <c r="D309" s="10"/>
      <c r="E309" s="10"/>
      <c r="F309" s="10"/>
      <c r="G309" s="10"/>
      <c r="H309" s="10"/>
    </row>
    <row r="310" spans="2:8" ht="15">
      <c r="B310" s="10"/>
      <c r="C310" s="10"/>
      <c r="D310" s="10"/>
      <c r="E310" s="10"/>
      <c r="F310" s="10"/>
      <c r="G310" s="10"/>
      <c r="H310" s="10"/>
    </row>
    <row r="311" spans="2:8" ht="15">
      <c r="B311" s="10"/>
      <c r="C311" s="10"/>
      <c r="D311" s="10"/>
      <c r="E311" s="10"/>
      <c r="F311" s="10"/>
      <c r="G311" s="10"/>
      <c r="H311" s="10"/>
    </row>
    <row r="312" spans="2:8" ht="15">
      <c r="B312" s="10"/>
      <c r="C312" s="10"/>
      <c r="D312" s="10"/>
      <c r="E312" s="10"/>
      <c r="F312" s="10"/>
      <c r="G312" s="10"/>
      <c r="H312" s="10"/>
    </row>
    <row r="313" spans="2:8" ht="15">
      <c r="B313" s="10"/>
      <c r="C313" s="10"/>
      <c r="D313" s="10"/>
      <c r="E313" s="10"/>
      <c r="F313" s="10"/>
      <c r="G313" s="10"/>
      <c r="H313" s="10"/>
    </row>
    <row r="314" spans="2:8" ht="15">
      <c r="B314" s="10"/>
      <c r="C314" s="10"/>
      <c r="D314" s="10"/>
      <c r="E314" s="10"/>
      <c r="F314" s="10"/>
      <c r="G314" s="10"/>
      <c r="H314" s="10"/>
    </row>
    <row r="315" spans="2:8" ht="15">
      <c r="B315" s="10"/>
      <c r="C315" s="10"/>
      <c r="D315" s="10"/>
      <c r="E315" s="10"/>
      <c r="F315" s="10"/>
      <c r="G315" s="10"/>
      <c r="H315" s="10"/>
    </row>
    <row r="316" spans="2:8" ht="15">
      <c r="B316" s="10"/>
      <c r="C316" s="10"/>
      <c r="D316" s="10"/>
      <c r="E316" s="10"/>
      <c r="F316" s="10"/>
      <c r="G316" s="10"/>
      <c r="H316" s="10"/>
    </row>
    <row r="317" spans="2:8" ht="15">
      <c r="B317" s="10"/>
      <c r="C317" s="10"/>
      <c r="D317" s="10"/>
      <c r="E317" s="10"/>
      <c r="F317" s="10"/>
      <c r="G317" s="10"/>
      <c r="H317" s="10"/>
    </row>
    <row r="318" spans="2:8" ht="15">
      <c r="B318" s="10"/>
      <c r="C318" s="10"/>
      <c r="D318" s="10"/>
      <c r="E318" s="10"/>
      <c r="F318" s="10"/>
      <c r="G318" s="10"/>
      <c r="H318" s="10"/>
    </row>
    <row r="319" spans="2:8" ht="15">
      <c r="B319" s="10"/>
      <c r="C319" s="10"/>
      <c r="D319" s="10"/>
      <c r="E319" s="10"/>
      <c r="F319" s="10"/>
      <c r="G319" s="10"/>
      <c r="H319" s="10"/>
    </row>
    <row r="320" spans="2:8" ht="15">
      <c r="B320" s="10"/>
      <c r="C320" s="10"/>
      <c r="D320" s="10"/>
      <c r="E320" s="10"/>
      <c r="F320" s="10"/>
      <c r="G320" s="10"/>
      <c r="H320" s="10"/>
    </row>
    <row r="321" spans="2:8" ht="15">
      <c r="B321" s="10"/>
      <c r="C321" s="10"/>
      <c r="D321" s="10"/>
      <c r="E321" s="10"/>
      <c r="F321" s="10"/>
      <c r="G321" s="10"/>
      <c r="H321" s="10"/>
    </row>
    <row r="322" spans="2:8" ht="15">
      <c r="B322" s="10"/>
      <c r="C322" s="10"/>
      <c r="D322" s="10"/>
      <c r="E322" s="10"/>
      <c r="F322" s="10"/>
      <c r="G322" s="10"/>
      <c r="H322" s="10"/>
    </row>
    <row r="323" spans="2:8" ht="15">
      <c r="B323" s="10"/>
      <c r="C323" s="10"/>
      <c r="D323" s="10"/>
      <c r="E323" s="10"/>
      <c r="F323" s="10"/>
      <c r="G323" s="10"/>
      <c r="H323" s="10"/>
    </row>
    <row r="324" spans="2:8" ht="15">
      <c r="B324" s="10"/>
      <c r="C324" s="10"/>
      <c r="D324" s="10"/>
      <c r="E324" s="10"/>
      <c r="F324" s="10"/>
      <c r="G324" s="10"/>
      <c r="H324" s="10"/>
    </row>
    <row r="325" spans="2:8" ht="15">
      <c r="B325" s="10"/>
      <c r="C325" s="10"/>
      <c r="D325" s="10"/>
      <c r="E325" s="10"/>
      <c r="F325" s="10"/>
      <c r="G325" s="10"/>
      <c r="H325" s="10"/>
    </row>
    <row r="326" spans="2:8" ht="15">
      <c r="B326" s="10"/>
      <c r="C326" s="10"/>
      <c r="D326" s="10"/>
      <c r="E326" s="10"/>
      <c r="F326" s="10"/>
      <c r="G326" s="10"/>
      <c r="H326" s="10"/>
    </row>
    <row r="327" spans="2:8" ht="15">
      <c r="B327" s="10"/>
      <c r="C327" s="10"/>
      <c r="D327" s="10"/>
      <c r="E327" s="10"/>
      <c r="F327" s="10"/>
      <c r="G327" s="10"/>
      <c r="H327" s="10"/>
    </row>
    <row r="328" spans="2:8" ht="15">
      <c r="B328" s="10"/>
      <c r="C328" s="10"/>
      <c r="D328" s="10"/>
      <c r="E328" s="10"/>
      <c r="F328" s="10"/>
      <c r="G328" s="10"/>
      <c r="H328" s="10"/>
    </row>
    <row r="329" spans="2:8" ht="15">
      <c r="B329" s="10"/>
      <c r="C329" s="10"/>
      <c r="D329" s="10"/>
      <c r="E329" s="10"/>
      <c r="F329" s="10"/>
      <c r="G329" s="10"/>
      <c r="H329" s="10"/>
    </row>
    <row r="330" spans="2:8" ht="15">
      <c r="B330" s="10"/>
      <c r="C330" s="10"/>
      <c r="D330" s="10"/>
      <c r="E330" s="10"/>
      <c r="F330" s="10"/>
      <c r="G330" s="10"/>
      <c r="H330" s="10"/>
    </row>
    <row r="331" spans="2:8" ht="15">
      <c r="B331" s="10"/>
      <c r="C331" s="10"/>
      <c r="D331" s="10"/>
      <c r="E331" s="10"/>
      <c r="F331" s="10"/>
      <c r="G331" s="10"/>
      <c r="H331" s="10"/>
    </row>
    <row r="332" spans="2:8" ht="15">
      <c r="B332" s="10"/>
      <c r="C332" s="10"/>
      <c r="D332" s="10"/>
      <c r="E332" s="10"/>
      <c r="F332" s="10"/>
      <c r="G332" s="10"/>
      <c r="H332" s="10"/>
    </row>
    <row r="333" spans="2:8" ht="15">
      <c r="B333" s="10"/>
      <c r="C333" s="10"/>
      <c r="D333" s="10"/>
      <c r="E333" s="10"/>
      <c r="F333" s="10"/>
      <c r="G333" s="10"/>
      <c r="H333" s="10"/>
    </row>
    <row r="334" spans="2:8" ht="15">
      <c r="B334" s="10"/>
      <c r="C334" s="10"/>
      <c r="D334" s="10"/>
      <c r="E334" s="10"/>
      <c r="F334" s="10"/>
      <c r="G334" s="10"/>
      <c r="H334" s="10"/>
    </row>
    <row r="335" spans="2:8" ht="15">
      <c r="B335" s="10"/>
      <c r="C335" s="10"/>
      <c r="D335" s="10"/>
      <c r="E335" s="10"/>
      <c r="F335" s="10"/>
      <c r="G335" s="10"/>
      <c r="H335" s="10"/>
    </row>
    <row r="336" spans="2:8" ht="15">
      <c r="B336" s="10"/>
      <c r="C336" s="10"/>
      <c r="D336" s="10"/>
      <c r="E336" s="10"/>
      <c r="F336" s="10"/>
      <c r="G336" s="10"/>
      <c r="H336" s="10"/>
    </row>
    <row r="337" spans="2:8" ht="15">
      <c r="B337" s="10"/>
      <c r="C337" s="10"/>
      <c r="D337" s="10"/>
      <c r="E337" s="10"/>
      <c r="F337" s="10"/>
      <c r="G337" s="10"/>
      <c r="H337" s="10"/>
    </row>
    <row r="338" spans="2:8" ht="15">
      <c r="B338" s="10"/>
      <c r="C338" s="10"/>
      <c r="D338" s="10"/>
      <c r="E338" s="10"/>
      <c r="F338" s="10"/>
      <c r="G338" s="10"/>
      <c r="H338" s="10"/>
    </row>
    <row r="339" spans="2:8" ht="15">
      <c r="B339" s="10"/>
      <c r="C339" s="10"/>
      <c r="D339" s="10"/>
      <c r="E339" s="10"/>
      <c r="F339" s="10"/>
      <c r="G339" s="10"/>
      <c r="H339" s="10"/>
    </row>
    <row r="340" spans="2:8" ht="15">
      <c r="B340" s="10"/>
      <c r="C340" s="10"/>
      <c r="D340" s="10"/>
      <c r="E340" s="10"/>
      <c r="F340" s="10"/>
      <c r="G340" s="10"/>
      <c r="H340" s="10"/>
    </row>
    <row r="341" spans="2:8" ht="15">
      <c r="B341" s="10"/>
      <c r="C341" s="10"/>
      <c r="D341" s="10"/>
      <c r="E341" s="10"/>
      <c r="F341" s="10"/>
      <c r="G341" s="10"/>
      <c r="H341" s="10"/>
    </row>
    <row r="342" spans="2:8" ht="15">
      <c r="B342" s="10"/>
      <c r="C342" s="10"/>
      <c r="D342" s="10"/>
      <c r="E342" s="10"/>
      <c r="F342" s="10"/>
      <c r="G342" s="10"/>
      <c r="H342" s="10"/>
    </row>
    <row r="343" spans="2:8" ht="15">
      <c r="B343" s="10"/>
      <c r="C343" s="10"/>
      <c r="D343" s="10"/>
      <c r="E343" s="10"/>
      <c r="F343" s="10"/>
      <c r="G343" s="10"/>
      <c r="H343" s="10"/>
    </row>
    <row r="344" spans="2:8" ht="15">
      <c r="B344" s="10"/>
      <c r="C344" s="10"/>
      <c r="D344" s="10"/>
      <c r="E344" s="10"/>
      <c r="F344" s="10"/>
      <c r="G344" s="10"/>
      <c r="H344" s="10"/>
    </row>
    <row r="345" spans="2:8" ht="15">
      <c r="B345" s="10"/>
      <c r="C345" s="10"/>
      <c r="D345" s="10"/>
      <c r="E345" s="10"/>
      <c r="F345" s="10"/>
      <c r="G345" s="10"/>
      <c r="H345" s="10"/>
    </row>
    <row r="346" spans="2:8" ht="15">
      <c r="B346" s="10"/>
      <c r="C346" s="10"/>
      <c r="D346" s="10"/>
      <c r="E346" s="10"/>
      <c r="F346" s="10"/>
      <c r="G346" s="10"/>
      <c r="H346" s="10"/>
    </row>
    <row r="347" spans="2:8" ht="15">
      <c r="B347" s="10"/>
      <c r="C347" s="10"/>
      <c r="D347" s="10"/>
      <c r="E347" s="10"/>
      <c r="F347" s="10"/>
      <c r="G347" s="10"/>
      <c r="H347" s="10"/>
    </row>
    <row r="348" spans="2:8" ht="15">
      <c r="B348" s="10"/>
      <c r="C348" s="10"/>
      <c r="D348" s="10"/>
      <c r="E348" s="10"/>
      <c r="F348" s="10"/>
      <c r="G348" s="10"/>
      <c r="H348" s="10"/>
    </row>
    <row r="349" spans="2:8" ht="15">
      <c r="B349" s="10"/>
      <c r="C349" s="10"/>
      <c r="D349" s="10"/>
      <c r="E349" s="10"/>
      <c r="F349" s="10"/>
      <c r="G349" s="10"/>
      <c r="H349" s="10"/>
    </row>
    <row r="350" spans="2:8" ht="15">
      <c r="B350" s="10"/>
      <c r="C350" s="10"/>
      <c r="D350" s="10"/>
      <c r="E350" s="10"/>
      <c r="F350" s="10"/>
      <c r="G350" s="10"/>
      <c r="H350" s="10"/>
    </row>
    <row r="351" spans="2:8" ht="15">
      <c r="B351" s="10"/>
      <c r="C351" s="10"/>
      <c r="D351" s="10"/>
      <c r="E351" s="10"/>
      <c r="F351" s="10"/>
      <c r="G351" s="10"/>
      <c r="H351" s="10"/>
    </row>
    <row r="352" spans="2:8" ht="15">
      <c r="B352" s="10"/>
      <c r="C352" s="10"/>
      <c r="D352" s="10"/>
      <c r="E352" s="10"/>
      <c r="F352" s="10"/>
      <c r="G352" s="10"/>
      <c r="H352" s="10"/>
    </row>
    <row r="353" spans="2:8" ht="15">
      <c r="B353" s="10"/>
      <c r="C353" s="10"/>
      <c r="D353" s="10"/>
      <c r="E353" s="10"/>
      <c r="F353" s="10"/>
      <c r="G353" s="10"/>
      <c r="H353" s="10"/>
    </row>
    <row r="354" spans="2:8" ht="15">
      <c r="B354" s="10"/>
      <c r="C354" s="10"/>
      <c r="D354" s="10"/>
      <c r="E354" s="10"/>
      <c r="F354" s="10"/>
      <c r="G354" s="10"/>
      <c r="H354" s="10"/>
    </row>
    <row r="355" spans="2:8" ht="15">
      <c r="B355" s="10"/>
      <c r="C355" s="10"/>
      <c r="D355" s="10"/>
      <c r="E355" s="10"/>
      <c r="F355" s="10"/>
      <c r="G355" s="10"/>
      <c r="H355" s="10"/>
    </row>
    <row r="356" spans="2:8" ht="15">
      <c r="B356" s="10"/>
      <c r="C356" s="10"/>
      <c r="D356" s="10"/>
      <c r="E356" s="10"/>
      <c r="F356" s="10"/>
      <c r="G356" s="10"/>
      <c r="H356" s="10"/>
    </row>
    <row r="357" spans="2:8" ht="15">
      <c r="B357" s="10"/>
      <c r="C357" s="10"/>
      <c r="D357" s="10"/>
      <c r="E357" s="10"/>
      <c r="F357" s="10"/>
      <c r="G357" s="10"/>
      <c r="H357" s="10"/>
    </row>
    <row r="358" spans="2:8" ht="15">
      <c r="B358" s="10"/>
      <c r="C358" s="10"/>
      <c r="D358" s="10"/>
      <c r="E358" s="10"/>
      <c r="F358" s="10"/>
      <c r="G358" s="10"/>
      <c r="H358" s="10"/>
    </row>
    <row r="359" spans="2:8" ht="15">
      <c r="B359" s="10"/>
      <c r="C359" s="10"/>
      <c r="D359" s="10"/>
      <c r="E359" s="10"/>
      <c r="F359" s="10"/>
      <c r="G359" s="10"/>
      <c r="H359" s="10"/>
    </row>
    <row r="360" spans="2:8" ht="15">
      <c r="B360" s="10"/>
      <c r="C360" s="10"/>
      <c r="D360" s="10"/>
      <c r="E360" s="10"/>
      <c r="F360" s="10"/>
      <c r="G360" s="10"/>
      <c r="H360" s="10"/>
    </row>
    <row r="361" spans="2:8" ht="15">
      <c r="B361" s="10"/>
      <c r="C361" s="10"/>
      <c r="D361" s="10"/>
      <c r="E361" s="10"/>
      <c r="F361" s="10"/>
      <c r="G361" s="10"/>
      <c r="H361" s="10"/>
    </row>
    <row r="362" spans="2:8" ht="15">
      <c r="B362" s="10"/>
      <c r="C362" s="10"/>
      <c r="D362" s="10"/>
      <c r="E362" s="10"/>
      <c r="F362" s="10"/>
      <c r="G362" s="10"/>
      <c r="H362" s="10"/>
    </row>
    <row r="363" spans="2:8" ht="15">
      <c r="B363" s="10"/>
      <c r="C363" s="10"/>
      <c r="D363" s="10"/>
      <c r="E363" s="10"/>
      <c r="F363" s="10"/>
      <c r="G363" s="10"/>
      <c r="H363" s="10"/>
    </row>
    <row r="364" spans="2:8" ht="15">
      <c r="B364" s="10"/>
      <c r="C364" s="10"/>
      <c r="D364" s="10"/>
      <c r="E364" s="10"/>
      <c r="F364" s="10"/>
      <c r="G364" s="10"/>
      <c r="H364" s="10"/>
    </row>
    <row r="365" spans="2:8" ht="15">
      <c r="B365" s="10"/>
      <c r="C365" s="10"/>
      <c r="D365" s="10"/>
      <c r="E365" s="10"/>
      <c r="F365" s="10"/>
      <c r="G365" s="10"/>
      <c r="H365" s="10"/>
    </row>
    <row r="366" spans="2:8" ht="15">
      <c r="B366" s="10"/>
      <c r="C366" s="10"/>
      <c r="D366" s="10"/>
      <c r="E366" s="10"/>
      <c r="F366" s="10"/>
      <c r="G366" s="10"/>
      <c r="H366" s="10"/>
    </row>
    <row r="367" spans="2:8" ht="15">
      <c r="B367" s="10"/>
      <c r="C367" s="10"/>
      <c r="D367" s="10"/>
      <c r="E367" s="10"/>
      <c r="F367" s="10"/>
      <c r="G367" s="10"/>
      <c r="H367" s="10"/>
    </row>
    <row r="368" spans="2:8" ht="15">
      <c r="B368" s="10"/>
      <c r="C368" s="10"/>
      <c r="D368" s="10"/>
      <c r="E368" s="10"/>
      <c r="F368" s="10"/>
      <c r="G368" s="10"/>
      <c r="H368" s="10"/>
    </row>
    <row r="369" spans="2:8" ht="15">
      <c r="B369" s="10"/>
      <c r="C369" s="10"/>
      <c r="D369" s="10"/>
      <c r="E369" s="10"/>
      <c r="F369" s="10"/>
      <c r="G369" s="10"/>
      <c r="H369" s="10"/>
    </row>
    <row r="370" spans="2:8" ht="15">
      <c r="B370" s="10"/>
      <c r="C370" s="10"/>
      <c r="D370" s="10"/>
      <c r="E370" s="10"/>
      <c r="F370" s="10"/>
      <c r="G370" s="10"/>
      <c r="H370" s="10"/>
    </row>
    <row r="371" spans="2:8" ht="15">
      <c r="B371" s="10"/>
      <c r="C371" s="10"/>
      <c r="D371" s="10"/>
      <c r="E371" s="10"/>
      <c r="F371" s="10"/>
      <c r="G371" s="10"/>
      <c r="H371" s="10"/>
    </row>
    <row r="372" spans="2:8" ht="15">
      <c r="B372" s="10"/>
      <c r="C372" s="10"/>
      <c r="D372" s="10"/>
      <c r="E372" s="10"/>
      <c r="F372" s="10"/>
      <c r="G372" s="10"/>
      <c r="H372" s="10"/>
    </row>
    <row r="373" spans="2:8" ht="15">
      <c r="B373" s="10"/>
      <c r="C373" s="10"/>
      <c r="D373" s="10"/>
      <c r="E373" s="10"/>
      <c r="F373" s="10"/>
      <c r="G373" s="10"/>
      <c r="H373" s="10"/>
    </row>
    <row r="374" spans="2:8" ht="15">
      <c r="B374" s="10"/>
      <c r="C374" s="10"/>
      <c r="D374" s="10"/>
      <c r="E374" s="10"/>
      <c r="F374" s="10"/>
      <c r="G374" s="10"/>
      <c r="H374" s="10"/>
    </row>
    <row r="375" spans="2:8" ht="15">
      <c r="B375" s="10"/>
      <c r="C375" s="10"/>
      <c r="D375" s="10"/>
      <c r="E375" s="10"/>
      <c r="F375" s="10"/>
      <c r="G375" s="10"/>
      <c r="H375" s="10"/>
    </row>
    <row r="376" spans="2:8" ht="15">
      <c r="B376" s="10"/>
      <c r="C376" s="10"/>
      <c r="D376" s="10"/>
      <c r="E376" s="10"/>
      <c r="F376" s="10"/>
      <c r="G376" s="10"/>
      <c r="H376" s="10"/>
    </row>
    <row r="377" spans="2:8" ht="15">
      <c r="B377" s="10"/>
      <c r="C377" s="10"/>
      <c r="D377" s="10"/>
      <c r="E377" s="10"/>
      <c r="F377" s="10"/>
      <c r="G377" s="10"/>
      <c r="H377" s="10"/>
    </row>
    <row r="378" spans="2:8" ht="15">
      <c r="B378" s="10"/>
      <c r="C378" s="10"/>
      <c r="D378" s="10"/>
      <c r="E378" s="10"/>
      <c r="F378" s="10"/>
      <c r="G378" s="10"/>
      <c r="H378" s="10"/>
    </row>
    <row r="379" spans="2:8" ht="15">
      <c r="B379" s="10"/>
      <c r="C379" s="10"/>
      <c r="D379" s="10"/>
      <c r="E379" s="10"/>
      <c r="F379" s="10"/>
      <c r="G379" s="10"/>
      <c r="H379" s="10"/>
    </row>
    <row r="380" spans="2:8" ht="15">
      <c r="B380" s="10"/>
      <c r="C380" s="10"/>
      <c r="D380" s="10"/>
      <c r="E380" s="10"/>
      <c r="F380" s="10"/>
      <c r="G380" s="10"/>
      <c r="H380" s="10"/>
    </row>
    <row r="381" spans="2:8" ht="15">
      <c r="B381" s="10"/>
      <c r="C381" s="10"/>
      <c r="D381" s="10"/>
      <c r="E381" s="10"/>
      <c r="F381" s="10"/>
      <c r="G381" s="10"/>
      <c r="H381" s="10"/>
    </row>
    <row r="382" spans="2:8" ht="15">
      <c r="B382" s="10"/>
      <c r="C382" s="10"/>
      <c r="D382" s="10"/>
      <c r="E382" s="10"/>
      <c r="F382" s="10"/>
      <c r="G382" s="10"/>
      <c r="H382" s="10"/>
    </row>
    <row r="383" spans="2:8" ht="15">
      <c r="B383" s="10"/>
      <c r="C383" s="10"/>
      <c r="D383" s="10"/>
      <c r="E383" s="10"/>
      <c r="F383" s="10"/>
      <c r="G383" s="10"/>
      <c r="H383" s="10"/>
    </row>
    <row r="384" spans="2:8" ht="15">
      <c r="B384" s="10"/>
      <c r="C384" s="10"/>
      <c r="D384" s="10"/>
      <c r="E384" s="10"/>
      <c r="F384" s="10"/>
      <c r="G384" s="10"/>
      <c r="H384" s="10"/>
    </row>
    <row r="385" spans="2:8" ht="15">
      <c r="B385" s="10"/>
      <c r="C385" s="10"/>
      <c r="D385" s="10"/>
      <c r="E385" s="10"/>
      <c r="F385" s="10"/>
      <c r="G385" s="10"/>
      <c r="H385" s="10"/>
    </row>
    <row r="386" spans="2:8" ht="15">
      <c r="B386" s="10"/>
      <c r="C386" s="10"/>
      <c r="D386" s="10"/>
      <c r="E386" s="10"/>
      <c r="F386" s="10"/>
      <c r="G386" s="10"/>
      <c r="H386" s="10"/>
    </row>
    <row r="387" spans="2:8" ht="15">
      <c r="B387" s="10"/>
      <c r="C387" s="10"/>
      <c r="D387" s="10"/>
      <c r="E387" s="10"/>
      <c r="F387" s="10"/>
      <c r="G387" s="10"/>
      <c r="H387" s="10"/>
    </row>
    <row r="388" spans="2:8" ht="15">
      <c r="B388" s="10"/>
      <c r="C388" s="10"/>
      <c r="D388" s="10"/>
      <c r="E388" s="10"/>
      <c r="F388" s="10"/>
      <c r="G388" s="10"/>
      <c r="H388" s="10"/>
    </row>
    <row r="389" spans="2:8" ht="15">
      <c r="B389" s="10"/>
      <c r="C389" s="10"/>
      <c r="D389" s="10"/>
      <c r="E389" s="10"/>
      <c r="F389" s="10"/>
      <c r="G389" s="10"/>
      <c r="H389" s="10"/>
    </row>
    <row r="390" spans="2:8" ht="15">
      <c r="B390" s="10"/>
      <c r="C390" s="10"/>
      <c r="D390" s="10"/>
      <c r="E390" s="10"/>
      <c r="F390" s="10"/>
      <c r="G390" s="10"/>
      <c r="H390" s="10"/>
    </row>
    <row r="391" spans="2:8" ht="15">
      <c r="B391" s="10"/>
      <c r="C391" s="10"/>
      <c r="D391" s="10"/>
      <c r="E391" s="10"/>
      <c r="F391" s="10"/>
      <c r="G391" s="10"/>
      <c r="H391" s="10"/>
    </row>
    <row r="392" spans="2:8" ht="15">
      <c r="B392" s="10"/>
      <c r="C392" s="10"/>
      <c r="D392" s="10"/>
      <c r="E392" s="10"/>
      <c r="F392" s="10"/>
      <c r="G392" s="10"/>
      <c r="H392" s="10"/>
    </row>
    <row r="393" spans="2:8" ht="15">
      <c r="B393" s="10"/>
      <c r="C393" s="10"/>
      <c r="D393" s="10"/>
      <c r="E393" s="10"/>
      <c r="F393" s="10"/>
      <c r="G393" s="10"/>
      <c r="H393" s="10"/>
    </row>
    <row r="394" spans="2:8" ht="15">
      <c r="B394" s="10"/>
      <c r="C394" s="10"/>
      <c r="D394" s="10"/>
      <c r="E394" s="10"/>
      <c r="F394" s="10"/>
      <c r="G394" s="10"/>
      <c r="H394" s="10"/>
    </row>
    <row r="395" spans="2:8" ht="15">
      <c r="B395" s="10"/>
      <c r="C395" s="10"/>
      <c r="D395" s="10"/>
      <c r="E395" s="10"/>
      <c r="F395" s="10"/>
      <c r="G395" s="10"/>
      <c r="H395" s="10"/>
    </row>
    <row r="396" spans="2:8" ht="15">
      <c r="B396" s="10"/>
      <c r="C396" s="10"/>
      <c r="D396" s="10"/>
      <c r="E396" s="10"/>
      <c r="F396" s="10"/>
      <c r="G396" s="10"/>
      <c r="H396" s="10"/>
    </row>
    <row r="397" spans="2:8" ht="15">
      <c r="B397" s="10"/>
      <c r="C397" s="10"/>
      <c r="D397" s="10"/>
      <c r="E397" s="10"/>
      <c r="F397" s="10"/>
      <c r="G397" s="10"/>
      <c r="H397" s="10"/>
    </row>
    <row r="398" spans="2:8" ht="15">
      <c r="B398" s="10"/>
      <c r="C398" s="10"/>
      <c r="D398" s="10"/>
      <c r="E398" s="10"/>
      <c r="F398" s="10"/>
      <c r="G398" s="10"/>
      <c r="H398" s="10"/>
    </row>
    <row r="399" spans="2:8" ht="15">
      <c r="B399" s="10"/>
      <c r="C399" s="10"/>
      <c r="D399" s="10"/>
      <c r="E399" s="10"/>
      <c r="F399" s="10"/>
      <c r="G399" s="10"/>
      <c r="H399" s="10"/>
    </row>
    <row r="400" spans="2:8" ht="15">
      <c r="B400" s="10"/>
      <c r="C400" s="10"/>
      <c r="D400" s="10"/>
      <c r="E400" s="10"/>
      <c r="F400" s="10"/>
      <c r="G400" s="10"/>
      <c r="H400" s="10"/>
    </row>
    <row r="401" spans="2:8" ht="15">
      <c r="B401" s="10"/>
      <c r="C401" s="10"/>
      <c r="D401" s="10"/>
      <c r="E401" s="10"/>
      <c r="F401" s="10"/>
      <c r="G401" s="10"/>
      <c r="H401" s="10"/>
    </row>
    <row r="402" spans="2:8" ht="15">
      <c r="B402" s="10"/>
      <c r="C402" s="10"/>
      <c r="D402" s="10"/>
      <c r="E402" s="10"/>
      <c r="F402" s="10"/>
      <c r="G402" s="10"/>
      <c r="H402" s="10"/>
    </row>
    <row r="403" spans="2:8" ht="15">
      <c r="B403" s="10"/>
      <c r="C403" s="10"/>
      <c r="D403" s="10"/>
      <c r="E403" s="10"/>
      <c r="F403" s="10"/>
      <c r="G403" s="10"/>
      <c r="H403" s="10"/>
    </row>
    <row r="404" spans="2:8" ht="15">
      <c r="B404" s="10"/>
      <c r="C404" s="10"/>
      <c r="D404" s="10"/>
      <c r="E404" s="10"/>
      <c r="F404" s="10"/>
      <c r="G404" s="10"/>
      <c r="H404" s="10"/>
    </row>
    <row r="405" spans="2:8" ht="15">
      <c r="B405" s="10"/>
      <c r="C405" s="10"/>
      <c r="D405" s="10"/>
      <c r="E405" s="10"/>
      <c r="F405" s="10"/>
      <c r="G405" s="10"/>
      <c r="H405" s="10"/>
    </row>
    <row r="406" spans="2:8" ht="15">
      <c r="B406" s="10"/>
      <c r="C406" s="10"/>
      <c r="D406" s="10"/>
      <c r="E406" s="10"/>
      <c r="F406" s="10"/>
      <c r="G406" s="10"/>
      <c r="H406" s="10"/>
    </row>
    <row r="407" spans="2:8" ht="15">
      <c r="B407" s="10"/>
      <c r="C407" s="10"/>
      <c r="D407" s="10"/>
      <c r="E407" s="10"/>
      <c r="F407" s="10"/>
      <c r="G407" s="10"/>
      <c r="H407" s="10"/>
    </row>
    <row r="408" spans="2:8" ht="15">
      <c r="B408" s="10"/>
      <c r="C408" s="10"/>
      <c r="D408" s="10"/>
      <c r="E408" s="10"/>
      <c r="F408" s="10"/>
      <c r="G408" s="10"/>
      <c r="H408" s="10"/>
    </row>
    <row r="409" spans="2:8" ht="15">
      <c r="B409" s="10"/>
      <c r="C409" s="10"/>
      <c r="D409" s="10"/>
      <c r="E409" s="10"/>
      <c r="F409" s="10"/>
      <c r="G409" s="10"/>
      <c r="H409" s="10"/>
    </row>
    <row r="410" spans="2:8" ht="15">
      <c r="B410" s="10"/>
      <c r="C410" s="10"/>
      <c r="D410" s="10"/>
      <c r="E410" s="10"/>
      <c r="F410" s="10"/>
      <c r="G410" s="10"/>
      <c r="H410" s="10"/>
    </row>
    <row r="411" spans="2:8" ht="15">
      <c r="B411" s="10"/>
      <c r="C411" s="10"/>
      <c r="D411" s="10"/>
      <c r="E411" s="10"/>
      <c r="F411" s="10"/>
      <c r="G411" s="10"/>
      <c r="H411" s="10"/>
    </row>
    <row r="412" spans="2:8" ht="15">
      <c r="B412" s="10"/>
      <c r="C412" s="10"/>
      <c r="D412" s="10"/>
      <c r="E412" s="10"/>
      <c r="F412" s="10"/>
      <c r="G412" s="10"/>
      <c r="H412" s="10"/>
    </row>
    <row r="413" spans="2:8" ht="15">
      <c r="B413" s="10"/>
      <c r="C413" s="10"/>
      <c r="D413" s="10"/>
      <c r="E413" s="10"/>
      <c r="F413" s="10"/>
      <c r="G413" s="10"/>
      <c r="H413" s="10"/>
    </row>
    <row r="414" spans="2:8" ht="15">
      <c r="B414" s="10"/>
      <c r="C414" s="10"/>
      <c r="D414" s="10"/>
      <c r="E414" s="10"/>
      <c r="F414" s="10"/>
      <c r="G414" s="10"/>
      <c r="H414" s="10"/>
    </row>
    <row r="415" spans="2:8" ht="15">
      <c r="B415" s="10"/>
      <c r="C415" s="10"/>
      <c r="D415" s="10"/>
      <c r="E415" s="10"/>
      <c r="F415" s="10"/>
      <c r="G415" s="10"/>
      <c r="H415" s="10"/>
    </row>
    <row r="416" spans="2:8" ht="15">
      <c r="B416" s="10"/>
      <c r="C416" s="10"/>
      <c r="D416" s="10"/>
      <c r="E416" s="10"/>
      <c r="F416" s="10"/>
      <c r="G416" s="10"/>
      <c r="H416" s="10"/>
    </row>
    <row r="417" spans="2:8" ht="15">
      <c r="B417" s="10"/>
      <c r="C417" s="10"/>
      <c r="D417" s="10"/>
      <c r="E417" s="10"/>
      <c r="F417" s="10"/>
      <c r="G417" s="10"/>
      <c r="H417" s="10"/>
    </row>
    <row r="418" spans="2:8" ht="15">
      <c r="B418" s="10"/>
      <c r="C418" s="10"/>
      <c r="D418" s="10"/>
      <c r="E418" s="10"/>
      <c r="F418" s="10"/>
      <c r="G418" s="10"/>
      <c r="H418" s="10"/>
    </row>
    <row r="419" spans="2:8" ht="15">
      <c r="B419" s="10"/>
      <c r="C419" s="10"/>
      <c r="D419" s="10"/>
      <c r="E419" s="10"/>
      <c r="F419" s="10"/>
      <c r="G419" s="10"/>
      <c r="H419" s="10"/>
    </row>
    <row r="420" spans="2:8" ht="15">
      <c r="B420" s="10"/>
      <c r="C420" s="10"/>
      <c r="D420" s="10"/>
      <c r="E420" s="10"/>
      <c r="F420" s="10"/>
      <c r="G420" s="10"/>
      <c r="H420" s="10"/>
    </row>
    <row r="421" spans="2:8" ht="15">
      <c r="B421" s="10"/>
      <c r="C421" s="10"/>
      <c r="D421" s="10"/>
      <c r="E421" s="10"/>
      <c r="F421" s="10"/>
      <c r="G421" s="10"/>
      <c r="H421" s="10"/>
    </row>
    <row r="422" spans="2:8" ht="15">
      <c r="B422" s="10"/>
      <c r="C422" s="10"/>
      <c r="D422" s="10"/>
      <c r="E422" s="10"/>
      <c r="F422" s="10"/>
      <c r="G422" s="10"/>
      <c r="H422" s="10"/>
    </row>
    <row r="423" spans="2:8" ht="15">
      <c r="B423" s="10"/>
      <c r="C423" s="10"/>
      <c r="D423" s="10"/>
      <c r="E423" s="10"/>
      <c r="F423" s="10"/>
      <c r="G423" s="10"/>
      <c r="H423" s="10"/>
    </row>
    <row r="424" spans="2:8" ht="15">
      <c r="B424" s="10"/>
      <c r="C424" s="10"/>
      <c r="D424" s="10"/>
      <c r="E424" s="10"/>
      <c r="F424" s="10"/>
      <c r="G424" s="10"/>
      <c r="H424" s="10"/>
    </row>
    <row r="425" spans="2:8" ht="15">
      <c r="B425" s="10"/>
      <c r="C425" s="10"/>
      <c r="D425" s="10"/>
      <c r="E425" s="10"/>
      <c r="F425" s="10"/>
      <c r="G425" s="10"/>
      <c r="H425" s="10"/>
    </row>
    <row r="426" spans="2:8" ht="15">
      <c r="B426" s="10"/>
      <c r="C426" s="10"/>
      <c r="D426" s="10"/>
      <c r="E426" s="10"/>
      <c r="F426" s="10"/>
      <c r="G426" s="10"/>
      <c r="H426" s="10"/>
    </row>
    <row r="427" spans="2:8" ht="15">
      <c r="B427" s="10"/>
      <c r="C427" s="10"/>
      <c r="D427" s="10"/>
      <c r="E427" s="10"/>
      <c r="F427" s="10"/>
      <c r="G427" s="10"/>
      <c r="H427" s="10"/>
    </row>
    <row r="428" spans="2:8">
      <c r="B428" s="10"/>
      <c r="C428" s="10"/>
      <c r="D428" s="10"/>
      <c r="E428" s="10"/>
      <c r="F428" s="10"/>
      <c r="G428" s="10"/>
      <c r="H428" s="1"/>
    </row>
    <row r="429" spans="2:8">
      <c r="B429" s="1"/>
      <c r="C429" s="1"/>
      <c r="D429" s="1"/>
      <c r="E429" s="1"/>
      <c r="F429" s="1"/>
      <c r="G429" s="1"/>
      <c r="H429" s="1"/>
    </row>
    <row r="430" spans="2:8">
      <c r="B430" s="1"/>
      <c r="C430" s="1"/>
      <c r="D430" s="1"/>
      <c r="E430" s="1"/>
      <c r="F430" s="1"/>
      <c r="G430" s="1"/>
      <c r="H430" s="1"/>
    </row>
    <row r="431" spans="2:8">
      <c r="B431" s="1"/>
      <c r="C431" s="1"/>
      <c r="D431" s="1"/>
      <c r="E431" s="1"/>
      <c r="F431" s="1"/>
      <c r="G431" s="1"/>
      <c r="H431" s="1"/>
    </row>
    <row r="432" spans="2:8">
      <c r="B432" s="1"/>
      <c r="C432" s="1"/>
      <c r="D432" s="1"/>
      <c r="E432" s="1"/>
      <c r="F432" s="1"/>
      <c r="G432" s="1"/>
      <c r="H432" s="1"/>
    </row>
    <row r="433" spans="2:8">
      <c r="B433" s="1"/>
      <c r="C433" s="1"/>
      <c r="D433" s="1"/>
      <c r="E433" s="1"/>
      <c r="F433" s="1"/>
      <c r="G433" s="1"/>
      <c r="H433" s="1"/>
    </row>
    <row r="434" spans="2:8">
      <c r="B434" s="1"/>
      <c r="C434" s="1"/>
      <c r="D434" s="1"/>
      <c r="E434" s="1"/>
      <c r="F434" s="1"/>
      <c r="G434" s="1"/>
      <c r="H434" s="1"/>
    </row>
    <row r="435" spans="2:8">
      <c r="B435" s="1"/>
      <c r="C435" s="1"/>
      <c r="D435" s="1"/>
      <c r="E435" s="1"/>
      <c r="F435" s="1"/>
      <c r="G435" s="1"/>
      <c r="H435" s="1"/>
    </row>
    <row r="436" spans="2:8">
      <c r="B436" s="1"/>
      <c r="C436" s="1"/>
      <c r="D436" s="1"/>
      <c r="E436" s="1"/>
      <c r="F436" s="1"/>
      <c r="G436" s="1"/>
      <c r="H436" s="1"/>
    </row>
    <row r="437" spans="2:8">
      <c r="B437" s="1"/>
      <c r="C437" s="1"/>
      <c r="D437" s="1"/>
      <c r="E437" s="1"/>
      <c r="F437" s="1"/>
      <c r="G437" s="1"/>
      <c r="H437" s="1"/>
    </row>
    <row r="438" spans="2:8">
      <c r="B438" s="1"/>
      <c r="C438" s="1"/>
      <c r="D438" s="1"/>
      <c r="E438" s="1"/>
      <c r="F438" s="1"/>
      <c r="G438" s="1"/>
      <c r="H438" s="1"/>
    </row>
    <row r="439" spans="2:8">
      <c r="B439" s="1"/>
      <c r="C439" s="1"/>
      <c r="D439" s="1"/>
      <c r="E439" s="1"/>
      <c r="F439" s="1"/>
      <c r="G439" s="1"/>
      <c r="H439" s="1"/>
    </row>
    <row r="440" spans="2:8">
      <c r="B440" s="1"/>
      <c r="C440" s="1"/>
      <c r="D440" s="1"/>
      <c r="E440" s="1"/>
      <c r="F440" s="1"/>
      <c r="G440" s="1"/>
      <c r="H440" s="1"/>
    </row>
    <row r="441" spans="2:8">
      <c r="B441" s="1"/>
      <c r="C441" s="1"/>
      <c r="D441" s="1"/>
      <c r="E441" s="1"/>
      <c r="F441" s="1"/>
      <c r="G441" s="1"/>
      <c r="H441" s="1"/>
    </row>
    <row r="442" spans="2:8">
      <c r="B442" s="1"/>
      <c r="C442" s="1"/>
      <c r="D442" s="1"/>
      <c r="E442" s="1"/>
      <c r="F442" s="1"/>
      <c r="G442" s="1"/>
      <c r="H442" s="1"/>
    </row>
    <row r="443" spans="2:8">
      <c r="B443" s="1"/>
      <c r="C443" s="1"/>
      <c r="D443" s="1"/>
      <c r="E443" s="1"/>
      <c r="F443" s="1"/>
      <c r="G443" s="1"/>
      <c r="H443" s="1"/>
    </row>
    <row r="444" spans="2:8">
      <c r="B444" s="1"/>
      <c r="C444" s="1"/>
      <c r="D444" s="1"/>
      <c r="E444" s="1"/>
      <c r="F444" s="1"/>
      <c r="G444" s="1"/>
      <c r="H444" s="1"/>
    </row>
    <row r="445" spans="2:8">
      <c r="B445" s="1"/>
      <c r="C445" s="1"/>
      <c r="D445" s="1"/>
      <c r="E445" s="1"/>
      <c r="F445" s="1"/>
      <c r="G445" s="1"/>
      <c r="H445" s="1"/>
    </row>
    <row r="446" spans="2:8">
      <c r="B446" s="1"/>
      <c r="C446" s="1"/>
      <c r="D446" s="1"/>
      <c r="E446" s="1"/>
      <c r="F446" s="1"/>
      <c r="G446" s="1"/>
      <c r="H446" s="1"/>
    </row>
    <row r="447" spans="2:8">
      <c r="B447" s="1"/>
      <c r="C447" s="1"/>
      <c r="D447" s="1"/>
      <c r="E447" s="1"/>
      <c r="F447" s="1"/>
      <c r="G447" s="1"/>
      <c r="H447" s="1"/>
    </row>
    <row r="448" spans="2:8">
      <c r="B448" s="1"/>
      <c r="C448" s="1"/>
      <c r="D448" s="1"/>
      <c r="E448" s="1"/>
      <c r="F448" s="1"/>
      <c r="G448" s="1"/>
      <c r="H448" s="1"/>
    </row>
    <row r="449" spans="2:8">
      <c r="B449" s="1"/>
      <c r="C449" s="1"/>
      <c r="D449" s="1"/>
      <c r="E449" s="1"/>
      <c r="F449" s="1"/>
      <c r="G449" s="1"/>
      <c r="H449" s="1"/>
    </row>
    <row r="450" spans="2:8">
      <c r="B450" s="1"/>
      <c r="C450" s="1"/>
      <c r="D450" s="1"/>
      <c r="E450" s="1"/>
      <c r="F450" s="1"/>
      <c r="G450" s="1"/>
      <c r="H450" s="1"/>
    </row>
    <row r="451" spans="2:8">
      <c r="B451" s="1"/>
      <c r="C451" s="1"/>
      <c r="D451" s="1"/>
      <c r="E451" s="1"/>
      <c r="F451" s="1"/>
      <c r="G451" s="1"/>
      <c r="H451" s="1"/>
    </row>
    <row r="452" spans="2:8">
      <c r="B452" s="1"/>
      <c r="C452" s="1"/>
      <c r="D452" s="1"/>
      <c r="E452" s="1"/>
      <c r="F452" s="1"/>
      <c r="G452" s="1"/>
      <c r="H452" s="1"/>
    </row>
    <row r="453" spans="2:8">
      <c r="B453" s="1"/>
      <c r="C453" s="1"/>
      <c r="D453" s="1"/>
      <c r="E453" s="1"/>
      <c r="F453" s="1"/>
      <c r="G453" s="1"/>
      <c r="H453" s="1"/>
    </row>
    <row r="454" spans="2:8">
      <c r="B454" s="1"/>
      <c r="C454" s="1"/>
      <c r="D454" s="1"/>
      <c r="E454" s="1"/>
      <c r="F454" s="1"/>
      <c r="G454" s="1"/>
      <c r="H454" s="1"/>
    </row>
    <row r="455" spans="2:8">
      <c r="B455" s="1"/>
      <c r="C455" s="1"/>
      <c r="D455" s="1"/>
      <c r="E455" s="1"/>
      <c r="F455" s="1"/>
      <c r="G455" s="1"/>
      <c r="H455" s="1"/>
    </row>
    <row r="456" spans="2:8">
      <c r="B456" s="1"/>
      <c r="C456" s="1"/>
      <c r="D456" s="1"/>
      <c r="E456" s="1"/>
      <c r="F456" s="1"/>
      <c r="G456" s="1"/>
      <c r="H456" s="1"/>
    </row>
    <row r="457" spans="2:8">
      <c r="B457" s="1"/>
      <c r="C457" s="1"/>
      <c r="D457" s="1"/>
      <c r="E457" s="1"/>
      <c r="F457" s="1"/>
      <c r="G457" s="1"/>
      <c r="H457" s="1"/>
    </row>
    <row r="458" spans="2:8">
      <c r="B458" s="1"/>
      <c r="C458" s="1"/>
      <c r="D458" s="1"/>
      <c r="E458" s="1"/>
      <c r="F458" s="1"/>
      <c r="G458" s="1"/>
      <c r="H458" s="1"/>
    </row>
    <row r="459" spans="2:8">
      <c r="B459" s="1"/>
      <c r="C459" s="1"/>
      <c r="D459" s="1"/>
      <c r="E459" s="1"/>
      <c r="F459" s="1"/>
      <c r="G459" s="1"/>
      <c r="H459" s="1"/>
    </row>
    <row r="460" spans="2:8">
      <c r="B460" s="1"/>
      <c r="C460" s="1"/>
      <c r="D460" s="1"/>
      <c r="E460" s="1"/>
      <c r="F460" s="1"/>
      <c r="G460" s="1"/>
      <c r="H460" s="1"/>
    </row>
    <row r="461" spans="2:8">
      <c r="B461" s="1"/>
      <c r="C461" s="1"/>
      <c r="D461" s="1"/>
      <c r="E461" s="1"/>
      <c r="F461" s="1"/>
      <c r="G461" s="1"/>
      <c r="H461" s="1"/>
    </row>
    <row r="462" spans="2:8">
      <c r="B462" s="1"/>
      <c r="C462" s="1"/>
      <c r="D462" s="1"/>
      <c r="E462" s="1"/>
      <c r="F462" s="1"/>
      <c r="G462" s="1"/>
      <c r="H462" s="1"/>
    </row>
    <row r="463" spans="2:8">
      <c r="B463" s="1"/>
      <c r="C463" s="1"/>
      <c r="D463" s="1"/>
      <c r="E463" s="1"/>
      <c r="F463" s="1"/>
      <c r="G463" s="1"/>
      <c r="H463" s="1"/>
    </row>
    <row r="464" spans="2:8">
      <c r="B464" s="1"/>
      <c r="C464" s="1"/>
      <c r="D464" s="1"/>
      <c r="E464" s="1"/>
      <c r="F464" s="1"/>
      <c r="G464" s="1"/>
      <c r="H464" s="1"/>
    </row>
    <row r="465" spans="2:8">
      <c r="B465" s="1"/>
      <c r="C465" s="1"/>
      <c r="D465" s="1"/>
      <c r="E465" s="1"/>
      <c r="F465" s="1"/>
      <c r="G465" s="1"/>
      <c r="H465" s="1"/>
    </row>
    <row r="466" spans="2:8">
      <c r="B466" s="1"/>
      <c r="C466" s="1"/>
      <c r="D466" s="1"/>
      <c r="E466" s="1"/>
      <c r="F466" s="1"/>
      <c r="G466" s="1"/>
      <c r="H466" s="1"/>
    </row>
    <row r="467" spans="2:8">
      <c r="B467" s="1"/>
      <c r="C467" s="1"/>
      <c r="D467" s="1"/>
      <c r="E467" s="1"/>
      <c r="F467" s="1"/>
      <c r="G467" s="1"/>
      <c r="H467" s="1"/>
    </row>
    <row r="468" spans="2:8">
      <c r="B468" s="1"/>
      <c r="C468" s="1"/>
      <c r="D468" s="1"/>
      <c r="E468" s="1"/>
      <c r="F468" s="1"/>
      <c r="G468" s="1"/>
      <c r="H468" s="1"/>
    </row>
    <row r="469" spans="2:8">
      <c r="B469" s="1"/>
      <c r="C469" s="1"/>
      <c r="D469" s="1"/>
      <c r="E469" s="1"/>
      <c r="F469" s="1"/>
      <c r="G469" s="1"/>
      <c r="H469" s="1"/>
    </row>
    <row r="470" spans="2:8">
      <c r="B470" s="1"/>
      <c r="C470" s="1"/>
      <c r="D470" s="1"/>
      <c r="E470" s="1"/>
      <c r="F470" s="1"/>
      <c r="G470" s="1"/>
      <c r="H470" s="1"/>
    </row>
    <row r="471" spans="2:8">
      <c r="B471" s="1"/>
      <c r="C471" s="1"/>
      <c r="D471" s="1"/>
      <c r="E471" s="1"/>
      <c r="F471" s="1"/>
      <c r="G471" s="1"/>
      <c r="H471" s="1"/>
    </row>
    <row r="472" spans="2:8">
      <c r="B472" s="1"/>
      <c r="C472" s="1"/>
      <c r="D472" s="1"/>
      <c r="E472" s="1"/>
      <c r="F472" s="1"/>
      <c r="G472" s="1"/>
      <c r="H472" s="1"/>
    </row>
    <row r="473" spans="2:8">
      <c r="B473" s="1"/>
      <c r="C473" s="1"/>
      <c r="D473" s="1"/>
      <c r="E473" s="1"/>
      <c r="F473" s="1"/>
      <c r="G473" s="1"/>
      <c r="H473" s="1"/>
    </row>
    <row r="474" spans="2:8">
      <c r="B474" s="1"/>
      <c r="C474" s="1"/>
      <c r="D474" s="1"/>
      <c r="E474" s="1"/>
      <c r="F474" s="1"/>
      <c r="G474" s="1"/>
      <c r="H474" s="1"/>
    </row>
    <row r="475" spans="2:8">
      <c r="B475" s="1"/>
      <c r="C475" s="1"/>
      <c r="D475" s="1"/>
      <c r="E475" s="1"/>
      <c r="F475" s="1"/>
      <c r="G475" s="1"/>
      <c r="H475" s="1"/>
    </row>
    <row r="476" spans="2:8">
      <c r="B476" s="1"/>
      <c r="C476" s="1"/>
      <c r="D476" s="1"/>
      <c r="E476" s="1"/>
      <c r="F476" s="1"/>
      <c r="G476" s="1"/>
      <c r="H476" s="1"/>
    </row>
    <row r="477" spans="2:8">
      <c r="B477" s="1"/>
      <c r="C477" s="1"/>
      <c r="D477" s="1"/>
      <c r="E477" s="1"/>
      <c r="F477" s="1"/>
      <c r="G477" s="1"/>
      <c r="H477" s="1"/>
    </row>
    <row r="478" spans="2:8">
      <c r="B478" s="1"/>
      <c r="C478" s="1"/>
      <c r="D478" s="1"/>
      <c r="E478" s="1"/>
      <c r="F478" s="1"/>
      <c r="G478" s="1"/>
      <c r="H478" s="1"/>
    </row>
    <row r="479" spans="2:8">
      <c r="B479" s="1"/>
      <c r="C479" s="1"/>
      <c r="D479" s="1"/>
      <c r="E479" s="1"/>
      <c r="F479" s="1"/>
      <c r="G479" s="1"/>
      <c r="H479" s="1"/>
    </row>
    <row r="480" spans="2:8">
      <c r="B480" s="1"/>
      <c r="C480" s="1"/>
      <c r="D480" s="1"/>
      <c r="E480" s="1"/>
      <c r="F480" s="1"/>
      <c r="G480" s="1"/>
      <c r="H480" s="1"/>
    </row>
    <row r="481" spans="2:8">
      <c r="B481" s="1"/>
      <c r="C481" s="1"/>
      <c r="D481" s="1"/>
      <c r="E481" s="1"/>
      <c r="F481" s="1"/>
      <c r="G481" s="1"/>
      <c r="H481" s="1"/>
    </row>
    <row r="482" spans="2:8">
      <c r="B482" s="1"/>
      <c r="C482" s="1"/>
      <c r="D482" s="1"/>
      <c r="E482" s="1"/>
      <c r="F482" s="1"/>
      <c r="G482" s="1"/>
      <c r="H482" s="1"/>
    </row>
    <row r="483" spans="2:8">
      <c r="B483" s="1"/>
      <c r="C483" s="1"/>
      <c r="D483" s="1"/>
      <c r="E483" s="1"/>
      <c r="F483" s="1"/>
      <c r="G483" s="1"/>
      <c r="H483" s="1"/>
    </row>
    <row r="484" spans="2:8">
      <c r="B484" s="1"/>
      <c r="C484" s="1"/>
      <c r="D484" s="1"/>
      <c r="E484" s="1"/>
      <c r="F484" s="1"/>
      <c r="G484" s="1"/>
      <c r="H484" s="1"/>
    </row>
    <row r="485" spans="2:8">
      <c r="B485" s="1"/>
      <c r="C485" s="1"/>
      <c r="D485" s="1"/>
      <c r="E485" s="1"/>
      <c r="F485" s="1"/>
      <c r="G485" s="1"/>
      <c r="H485" s="1"/>
    </row>
    <row r="486" spans="2:8">
      <c r="B486" s="1"/>
      <c r="C486" s="1"/>
      <c r="D486" s="1"/>
      <c r="E486" s="1"/>
      <c r="F486" s="1"/>
      <c r="G486" s="1"/>
      <c r="H486" s="1"/>
    </row>
    <row r="487" spans="2:8">
      <c r="B487" s="1"/>
      <c r="C487" s="1"/>
      <c r="D487" s="1"/>
      <c r="E487" s="1"/>
      <c r="F487" s="1"/>
      <c r="G487" s="1"/>
      <c r="H487" s="1"/>
    </row>
    <row r="488" spans="2:8">
      <c r="B488" s="1"/>
      <c r="C488" s="1"/>
      <c r="D488" s="1"/>
      <c r="E488" s="1"/>
      <c r="F488" s="1"/>
      <c r="G488" s="1"/>
      <c r="H488" s="1"/>
    </row>
    <row r="489" spans="2:8">
      <c r="B489" s="1"/>
      <c r="C489" s="1"/>
      <c r="D489" s="1"/>
      <c r="E489" s="1"/>
      <c r="F489" s="1"/>
      <c r="G489" s="1"/>
      <c r="H489" s="1"/>
    </row>
    <row r="490" spans="2:8">
      <c r="B490" s="1"/>
      <c r="C490" s="1"/>
      <c r="D490" s="1"/>
      <c r="E490" s="1"/>
      <c r="F490" s="1"/>
      <c r="G490" s="1"/>
      <c r="H490" s="1"/>
    </row>
    <row r="491" spans="2:8">
      <c r="B491" s="1"/>
      <c r="C491" s="1"/>
      <c r="D491" s="1"/>
      <c r="E491" s="1"/>
      <c r="F491" s="1"/>
      <c r="G491" s="1"/>
      <c r="H491" s="1"/>
    </row>
    <row r="492" spans="2:8">
      <c r="B492" s="1"/>
      <c r="C492" s="1"/>
      <c r="D492" s="1"/>
      <c r="E492" s="1"/>
      <c r="F492" s="1"/>
      <c r="G492" s="1"/>
      <c r="H492" s="1"/>
    </row>
    <row r="493" spans="2:8">
      <c r="B493" s="1"/>
      <c r="C493" s="1"/>
      <c r="D493" s="1"/>
      <c r="E493" s="1"/>
      <c r="F493" s="1"/>
      <c r="G493" s="1"/>
      <c r="H493" s="1"/>
    </row>
    <row r="494" spans="2:8">
      <c r="B494" s="1"/>
      <c r="C494" s="1"/>
      <c r="D494" s="1"/>
      <c r="E494" s="1"/>
      <c r="F494" s="1"/>
      <c r="G494" s="1"/>
      <c r="H494" s="1"/>
    </row>
    <row r="495" spans="2:8">
      <c r="B495" s="1"/>
      <c r="C495" s="1"/>
      <c r="D495" s="1"/>
      <c r="E495" s="1"/>
      <c r="F495" s="1"/>
      <c r="G495" s="1"/>
      <c r="H495" s="1"/>
    </row>
    <row r="496" spans="2:8">
      <c r="B496" s="1"/>
      <c r="C496" s="1"/>
      <c r="D496" s="1"/>
      <c r="E496" s="1"/>
      <c r="F496" s="1"/>
      <c r="G496" s="1"/>
      <c r="H496" s="1"/>
    </row>
    <row r="497" spans="2:8">
      <c r="B497" s="1"/>
      <c r="C497" s="1"/>
      <c r="D497" s="1"/>
      <c r="E497" s="1"/>
      <c r="F497" s="1"/>
      <c r="G497" s="1"/>
      <c r="H497" s="1"/>
    </row>
    <row r="498" spans="2:8">
      <c r="B498" s="1"/>
      <c r="C498" s="1"/>
      <c r="D498" s="1"/>
      <c r="E498" s="1"/>
      <c r="F498" s="1"/>
      <c r="G498" s="1"/>
      <c r="H498" s="1"/>
    </row>
    <row r="499" spans="2:8">
      <c r="B499" s="1"/>
      <c r="C499" s="1"/>
      <c r="D499" s="1"/>
      <c r="E499" s="1"/>
      <c r="F499" s="1"/>
      <c r="G499" s="1"/>
      <c r="H499" s="1"/>
    </row>
    <row r="500" spans="2:8">
      <c r="B500" s="1"/>
      <c r="C500" s="1"/>
      <c r="D500" s="1"/>
      <c r="E500" s="1"/>
      <c r="F500" s="1"/>
      <c r="G500" s="1"/>
      <c r="H500" s="1"/>
    </row>
    <row r="501" spans="2:8">
      <c r="B501" s="1"/>
      <c r="C501" s="1"/>
      <c r="D501" s="1"/>
      <c r="E501" s="1"/>
      <c r="F501" s="1"/>
      <c r="G501" s="1"/>
      <c r="H501" s="1"/>
    </row>
    <row r="502" spans="2:8">
      <c r="B502" s="1"/>
      <c r="C502" s="1"/>
      <c r="D502" s="1"/>
      <c r="E502" s="1"/>
      <c r="F502" s="1"/>
      <c r="G502" s="1"/>
      <c r="H502" s="1"/>
    </row>
    <row r="503" spans="2:8">
      <c r="B503" s="1"/>
      <c r="C503" s="1"/>
      <c r="D503" s="1"/>
      <c r="E503" s="1"/>
      <c r="F503" s="1"/>
      <c r="G503" s="1"/>
      <c r="H503" s="1"/>
    </row>
    <row r="504" spans="2:8">
      <c r="B504" s="1"/>
      <c r="C504" s="1"/>
      <c r="D504" s="1"/>
      <c r="E504" s="1"/>
      <c r="F504" s="1"/>
      <c r="G504" s="1"/>
      <c r="H504" s="1"/>
    </row>
    <row r="505" spans="2:8">
      <c r="B505" s="1"/>
      <c r="C505" s="1"/>
      <c r="D505" s="1"/>
      <c r="E505" s="1"/>
      <c r="F505" s="1"/>
      <c r="G505" s="1"/>
      <c r="H505" s="1"/>
    </row>
    <row r="506" spans="2:8">
      <c r="B506" s="1"/>
      <c r="C506" s="1"/>
      <c r="D506" s="1"/>
      <c r="E506" s="1"/>
      <c r="F506" s="1"/>
      <c r="G506" s="1"/>
      <c r="H506" s="1"/>
    </row>
    <row r="507" spans="2:8">
      <c r="B507" s="1"/>
      <c r="C507" s="1"/>
      <c r="D507" s="1"/>
      <c r="E507" s="1"/>
      <c r="F507" s="1"/>
      <c r="G507" s="1"/>
      <c r="H507" s="1"/>
    </row>
    <row r="508" spans="2:8">
      <c r="B508" s="1"/>
      <c r="C508" s="1"/>
      <c r="D508" s="1"/>
      <c r="E508" s="1"/>
      <c r="F508" s="1"/>
      <c r="G508" s="1"/>
      <c r="H508" s="1"/>
    </row>
    <row r="509" spans="2:8">
      <c r="B509" s="1"/>
      <c r="C509" s="1"/>
      <c r="D509" s="1"/>
      <c r="E509" s="1"/>
      <c r="F509" s="1"/>
      <c r="G509" s="1"/>
      <c r="H509" s="1"/>
    </row>
    <row r="510" spans="2:8">
      <c r="B510" s="1"/>
      <c r="C510" s="1"/>
      <c r="D510" s="1"/>
      <c r="E510" s="1"/>
      <c r="F510" s="1"/>
      <c r="G510" s="1"/>
      <c r="H510" s="1"/>
    </row>
    <row r="511" spans="2:8">
      <c r="B511" s="1"/>
      <c r="C511" s="1"/>
      <c r="D511" s="1"/>
      <c r="E511" s="1"/>
      <c r="F511" s="1"/>
      <c r="G511" s="1"/>
      <c r="H511" s="1"/>
    </row>
    <row r="512" spans="2:8">
      <c r="B512" s="1"/>
      <c r="C512" s="1"/>
      <c r="D512" s="1"/>
      <c r="E512" s="1"/>
      <c r="F512" s="1"/>
      <c r="G512" s="1"/>
      <c r="H512" s="1"/>
    </row>
    <row r="513" spans="2:8">
      <c r="B513" s="1"/>
      <c r="C513" s="1"/>
      <c r="D513" s="1"/>
      <c r="E513" s="1"/>
      <c r="F513" s="1"/>
      <c r="G513" s="1"/>
      <c r="H513" s="1"/>
    </row>
    <row r="514" spans="2:8">
      <c r="B514" s="1"/>
      <c r="C514" s="1"/>
      <c r="D514" s="1"/>
      <c r="E514" s="1"/>
      <c r="F514" s="1"/>
      <c r="G514" s="1"/>
      <c r="H514" s="1"/>
    </row>
    <row r="515" spans="2:8">
      <c r="B515" s="1"/>
      <c r="C515" s="1"/>
      <c r="D515" s="1"/>
      <c r="E515" s="1"/>
      <c r="F515" s="1"/>
      <c r="G515" s="1"/>
      <c r="H515" s="1"/>
    </row>
    <row r="516" spans="2:8">
      <c r="B516" s="1"/>
      <c r="C516" s="1"/>
      <c r="D516" s="1"/>
      <c r="E516" s="1"/>
      <c r="F516" s="1"/>
      <c r="G516" s="1"/>
      <c r="H516" s="1"/>
    </row>
    <row r="517" spans="2:8">
      <c r="B517" s="1"/>
      <c r="C517" s="1"/>
      <c r="D517" s="1"/>
      <c r="E517" s="1"/>
      <c r="F517" s="1"/>
      <c r="G517" s="1"/>
      <c r="H517" s="1"/>
    </row>
    <row r="518" spans="2:8">
      <c r="B518" s="1"/>
      <c r="C518" s="1"/>
      <c r="D518" s="1"/>
      <c r="E518" s="1"/>
      <c r="F518" s="1"/>
      <c r="G518" s="1"/>
      <c r="H518" s="1"/>
    </row>
    <row r="519" spans="2:8">
      <c r="B519" s="1"/>
      <c r="C519" s="1"/>
      <c r="D519" s="1"/>
      <c r="E519" s="1"/>
      <c r="F519" s="1"/>
      <c r="G519" s="1"/>
      <c r="H519" s="1"/>
    </row>
    <row r="520" spans="2:8">
      <c r="B520" s="1"/>
      <c r="C520" s="1"/>
      <c r="D520" s="1"/>
      <c r="E520" s="1"/>
      <c r="F520" s="1"/>
      <c r="G520" s="1"/>
      <c r="H520" s="1"/>
    </row>
    <row r="521" spans="2:8">
      <c r="B521" s="1"/>
      <c r="C521" s="1"/>
      <c r="D521" s="1"/>
      <c r="E521" s="1"/>
      <c r="F521" s="1"/>
      <c r="G521" s="1"/>
      <c r="H521" s="1"/>
    </row>
    <row r="522" spans="2:8">
      <c r="B522" s="1"/>
      <c r="C522" s="1"/>
      <c r="D522" s="1"/>
      <c r="E522" s="1"/>
      <c r="F522" s="1"/>
      <c r="G522" s="1"/>
      <c r="H522" s="1"/>
    </row>
    <row r="523" spans="2:8">
      <c r="B523" s="1"/>
      <c r="C523" s="1"/>
      <c r="D523" s="1"/>
      <c r="E523" s="1"/>
      <c r="F523" s="1"/>
      <c r="G523" s="1"/>
      <c r="H523" s="1"/>
    </row>
    <row r="524" spans="2:8">
      <c r="B524" s="1"/>
      <c r="C524" s="1"/>
      <c r="D524" s="1"/>
      <c r="E524" s="1"/>
      <c r="F524" s="1"/>
      <c r="G524" s="1"/>
      <c r="H524" s="1"/>
    </row>
    <row r="525" spans="2:8">
      <c r="B525" s="1"/>
      <c r="C525" s="1"/>
      <c r="D525" s="1"/>
      <c r="E525" s="1"/>
      <c r="F525" s="1"/>
      <c r="G525" s="1"/>
      <c r="H525" s="1"/>
    </row>
    <row r="526" spans="2:8">
      <c r="B526" s="1"/>
      <c r="C526" s="1"/>
      <c r="D526" s="1"/>
      <c r="E526" s="1"/>
      <c r="F526" s="1"/>
      <c r="G526" s="1"/>
      <c r="H526" s="1"/>
    </row>
    <row r="527" spans="2:8">
      <c r="B527" s="1"/>
      <c r="C527" s="1"/>
      <c r="D527" s="1"/>
      <c r="E527" s="1"/>
      <c r="F527" s="1"/>
      <c r="G527" s="1"/>
      <c r="H527" s="1"/>
    </row>
    <row r="528" spans="2:8">
      <c r="B528" s="1"/>
      <c r="C528" s="1"/>
      <c r="D528" s="1"/>
      <c r="E528" s="1"/>
      <c r="F528" s="1"/>
      <c r="G528" s="1"/>
      <c r="H528" s="1"/>
    </row>
    <row r="529" spans="2:8">
      <c r="B529" s="1"/>
      <c r="C529" s="1"/>
      <c r="D529" s="1"/>
      <c r="E529" s="1"/>
      <c r="F529" s="1"/>
      <c r="G529" s="1"/>
      <c r="H529" s="1"/>
    </row>
    <row r="530" spans="2:8">
      <c r="B530" s="1"/>
      <c r="C530" s="1"/>
      <c r="D530" s="1"/>
      <c r="E530" s="1"/>
      <c r="F530" s="1"/>
      <c r="G530" s="1"/>
      <c r="H530" s="1"/>
    </row>
    <row r="531" spans="2:8">
      <c r="B531" s="1"/>
      <c r="C531" s="1"/>
      <c r="D531" s="1"/>
      <c r="E531" s="1"/>
      <c r="F531" s="1"/>
      <c r="G531" s="1"/>
      <c r="H531" s="1"/>
    </row>
    <row r="532" spans="2:8">
      <c r="B532" s="1"/>
      <c r="C532" s="1"/>
      <c r="D532" s="1"/>
      <c r="E532" s="1"/>
      <c r="F532" s="1"/>
      <c r="G532" s="1"/>
      <c r="H532" s="1"/>
    </row>
    <row r="533" spans="2:8">
      <c r="B533" s="1"/>
      <c r="C533" s="1"/>
      <c r="D533" s="1"/>
      <c r="E533" s="1"/>
      <c r="F533" s="1"/>
      <c r="G533" s="1"/>
      <c r="H533" s="1"/>
    </row>
    <row r="534" spans="2:8">
      <c r="B534" s="1"/>
      <c r="C534" s="1"/>
      <c r="D534" s="1"/>
      <c r="E534" s="1"/>
      <c r="F534" s="1"/>
      <c r="G534" s="1"/>
      <c r="H534" s="1"/>
    </row>
    <row r="535" spans="2:8">
      <c r="B535" s="1"/>
      <c r="C535" s="1"/>
      <c r="D535" s="1"/>
      <c r="E535" s="1"/>
      <c r="F535" s="1"/>
      <c r="G535" s="1"/>
      <c r="H535" s="1"/>
    </row>
    <row r="536" spans="2:8">
      <c r="B536" s="1"/>
      <c r="C536" s="1"/>
      <c r="D536" s="1"/>
      <c r="E536" s="1"/>
      <c r="F536" s="1"/>
      <c r="G536" s="1"/>
      <c r="H536" s="1"/>
    </row>
    <row r="537" spans="2:8">
      <c r="B537" s="1"/>
      <c r="C537" s="1"/>
      <c r="D537" s="1"/>
      <c r="E537" s="1"/>
      <c r="F537" s="1"/>
      <c r="G537" s="1"/>
      <c r="H537" s="1"/>
    </row>
    <row r="538" spans="2:8">
      <c r="B538" s="1"/>
      <c r="C538" s="1"/>
      <c r="D538" s="1"/>
      <c r="E538" s="1"/>
      <c r="F538" s="1"/>
      <c r="G538" s="1"/>
      <c r="H538" s="1"/>
    </row>
    <row r="539" spans="2:8">
      <c r="B539" s="1"/>
      <c r="C539" s="1"/>
      <c r="D539" s="1"/>
      <c r="E539" s="1"/>
      <c r="F539" s="1"/>
      <c r="G539" s="1"/>
      <c r="H539" s="1"/>
    </row>
    <row r="540" spans="2:8">
      <c r="B540" s="1"/>
      <c r="C540" s="1"/>
      <c r="D540" s="1"/>
      <c r="E540" s="1"/>
      <c r="F540" s="1"/>
      <c r="G540" s="1"/>
      <c r="H540" s="1"/>
    </row>
    <row r="541" spans="2:8">
      <c r="B541" s="1"/>
      <c r="C541" s="1"/>
      <c r="D541" s="1"/>
      <c r="E541" s="1"/>
      <c r="F541" s="1"/>
      <c r="G541" s="1"/>
      <c r="H541" s="1"/>
    </row>
    <row r="542" spans="2:8">
      <c r="B542" s="1"/>
      <c r="C542" s="1"/>
      <c r="D542" s="1"/>
      <c r="E542" s="1"/>
      <c r="F542" s="1"/>
      <c r="G542" s="1"/>
      <c r="H542" s="1"/>
    </row>
    <row r="543" spans="2:8">
      <c r="B543" s="1"/>
      <c r="C543" s="1"/>
      <c r="D543" s="1"/>
      <c r="E543" s="1"/>
      <c r="F543" s="1"/>
      <c r="G543" s="1"/>
      <c r="H543" s="1"/>
    </row>
    <row r="544" spans="2:8">
      <c r="B544" s="1"/>
      <c r="C544" s="1"/>
      <c r="D544" s="1"/>
      <c r="E544" s="1"/>
      <c r="F544" s="1"/>
      <c r="G544" s="1"/>
      <c r="H544" s="1"/>
    </row>
    <row r="545" spans="2:8">
      <c r="B545" s="1"/>
      <c r="C545" s="1"/>
      <c r="D545" s="1"/>
      <c r="E545" s="1"/>
      <c r="F545" s="1"/>
      <c r="G545" s="1"/>
      <c r="H545" s="1"/>
    </row>
    <row r="546" spans="2:8">
      <c r="B546" s="1"/>
      <c r="C546" s="1"/>
      <c r="D546" s="1"/>
      <c r="E546" s="1"/>
      <c r="F546" s="1"/>
      <c r="G546" s="1"/>
      <c r="H546" s="1"/>
    </row>
    <row r="547" spans="2:8">
      <c r="B547" s="1"/>
      <c r="C547" s="1"/>
      <c r="D547" s="1"/>
      <c r="E547" s="1"/>
      <c r="F547" s="1"/>
      <c r="G547" s="1"/>
      <c r="H547" s="1"/>
    </row>
    <row r="548" spans="2:8">
      <c r="B548" s="1"/>
      <c r="C548" s="1"/>
      <c r="D548" s="1"/>
      <c r="E548" s="1"/>
      <c r="F548" s="1"/>
      <c r="G548" s="1"/>
      <c r="H548" s="1"/>
    </row>
    <row r="549" spans="2:8">
      <c r="B549" s="1"/>
      <c r="C549" s="1"/>
      <c r="D549" s="1"/>
      <c r="E549" s="1"/>
      <c r="F549" s="1"/>
      <c r="G549" s="1"/>
      <c r="H549" s="1"/>
    </row>
    <row r="550" spans="2:8">
      <c r="B550" s="1"/>
      <c r="C550" s="1"/>
      <c r="D550" s="1"/>
      <c r="E550" s="1"/>
      <c r="F550" s="1"/>
      <c r="G550" s="1"/>
      <c r="H550" s="1"/>
    </row>
    <row r="551" spans="2:8">
      <c r="B551" s="1"/>
      <c r="C551" s="1"/>
      <c r="D551" s="1"/>
      <c r="E551" s="1"/>
      <c r="F551" s="1"/>
      <c r="G551" s="1"/>
      <c r="H551" s="1"/>
    </row>
    <row r="552" spans="2:8">
      <c r="B552" s="1"/>
      <c r="C552" s="1"/>
      <c r="D552" s="1"/>
      <c r="E552" s="1"/>
      <c r="F552" s="1"/>
      <c r="G552" s="1"/>
      <c r="H552" s="1"/>
    </row>
    <row r="553" spans="2:8">
      <c r="B553" s="1"/>
      <c r="C553" s="1"/>
      <c r="D553" s="1"/>
      <c r="E553" s="1"/>
      <c r="F553" s="1"/>
      <c r="G553" s="1"/>
      <c r="H553" s="1"/>
    </row>
    <row r="554" spans="2:8">
      <c r="B554" s="1"/>
      <c r="C554" s="1"/>
      <c r="D554" s="1"/>
      <c r="E554" s="1"/>
      <c r="F554" s="1"/>
      <c r="G554" s="1"/>
      <c r="H554" s="1"/>
    </row>
    <row r="555" spans="2:8">
      <c r="B555" s="1"/>
      <c r="C555" s="1"/>
      <c r="D555" s="1"/>
      <c r="E555" s="1"/>
      <c r="F555" s="1"/>
      <c r="G555" s="1"/>
      <c r="H555" s="1"/>
    </row>
    <row r="556" spans="2:8">
      <c r="B556" s="1"/>
      <c r="C556" s="1"/>
      <c r="D556" s="1"/>
      <c r="E556" s="1"/>
      <c r="F556" s="1"/>
      <c r="G556" s="1"/>
      <c r="H556" s="1"/>
    </row>
    <row r="557" spans="2:8">
      <c r="B557" s="1"/>
      <c r="C557" s="1"/>
      <c r="D557" s="1"/>
      <c r="E557" s="1"/>
      <c r="F557" s="1"/>
      <c r="G557" s="1"/>
      <c r="H557" s="1"/>
    </row>
    <row r="558" spans="2:8">
      <c r="B558" s="1"/>
      <c r="C558" s="1"/>
      <c r="D558" s="1"/>
      <c r="E558" s="1"/>
      <c r="F558" s="1"/>
      <c r="G558" s="1"/>
      <c r="H558" s="1"/>
    </row>
    <row r="559" spans="2:8">
      <c r="B559" s="1"/>
      <c r="C559" s="1"/>
      <c r="D559" s="1"/>
      <c r="E559" s="1"/>
      <c r="F559" s="1"/>
      <c r="G559" s="1"/>
      <c r="H559" s="1"/>
    </row>
    <row r="560" spans="2:8">
      <c r="B560" s="1"/>
      <c r="C560" s="1"/>
      <c r="D560" s="1"/>
      <c r="E560" s="1"/>
      <c r="F560" s="1"/>
      <c r="G560" s="1"/>
      <c r="H560" s="1"/>
    </row>
    <row r="561" spans="2:8">
      <c r="B561" s="1"/>
      <c r="C561" s="1"/>
      <c r="D561" s="1"/>
      <c r="E561" s="1"/>
      <c r="F561" s="1"/>
      <c r="G561" s="1"/>
      <c r="H561" s="1"/>
    </row>
    <row r="562" spans="2:8">
      <c r="B562" s="1"/>
      <c r="C562" s="1"/>
      <c r="D562" s="1"/>
      <c r="E562" s="1"/>
      <c r="F562" s="1"/>
      <c r="G562" s="1"/>
      <c r="H562" s="1"/>
    </row>
    <row r="563" spans="2:8">
      <c r="B563" s="1"/>
      <c r="C563" s="1"/>
      <c r="D563" s="1"/>
      <c r="E563" s="1"/>
      <c r="F563" s="1"/>
      <c r="G563" s="1"/>
      <c r="H563" s="1"/>
    </row>
    <row r="564" spans="2:8">
      <c r="B564" s="1"/>
      <c r="C564" s="1"/>
      <c r="D564" s="1"/>
      <c r="E564" s="1"/>
      <c r="F564" s="1"/>
      <c r="G564" s="1"/>
      <c r="H564" s="1"/>
    </row>
    <row r="565" spans="2:8">
      <c r="B565" s="1"/>
      <c r="C565" s="1"/>
      <c r="D565" s="1"/>
      <c r="E565" s="1"/>
      <c r="F565" s="1"/>
      <c r="G565" s="1"/>
      <c r="H565" s="1"/>
    </row>
    <row r="566" spans="2:8">
      <c r="B566" s="1"/>
      <c r="C566" s="1"/>
      <c r="D566" s="1"/>
      <c r="E566" s="1"/>
      <c r="F566" s="1"/>
      <c r="G566" s="1"/>
      <c r="H566" s="1"/>
    </row>
    <row r="567" spans="2:8">
      <c r="B567" s="1"/>
      <c r="C567" s="1"/>
      <c r="D567" s="1"/>
      <c r="E567" s="1"/>
      <c r="F567" s="1"/>
      <c r="G567" s="1"/>
      <c r="H567" s="1"/>
    </row>
    <row r="568" spans="2:8">
      <c r="B568" s="1"/>
      <c r="C568" s="1"/>
      <c r="D568" s="1"/>
      <c r="E568" s="1"/>
      <c r="F568" s="1"/>
      <c r="G568" s="1"/>
      <c r="H568" s="1"/>
    </row>
    <row r="569" spans="2:8">
      <c r="B569" s="1"/>
      <c r="C569" s="1"/>
      <c r="D569" s="1"/>
      <c r="E569" s="1"/>
      <c r="F569" s="1"/>
      <c r="G569" s="1"/>
      <c r="H569" s="1"/>
    </row>
    <row r="570" spans="2:8">
      <c r="B570" s="1"/>
      <c r="C570" s="1"/>
      <c r="D570" s="1"/>
      <c r="E570" s="1"/>
      <c r="F570" s="1"/>
      <c r="G570" s="1"/>
      <c r="H570" s="1"/>
    </row>
    <row r="571" spans="2:8">
      <c r="B571" s="1"/>
      <c r="C571" s="1"/>
      <c r="D571" s="1"/>
      <c r="E571" s="1"/>
      <c r="F571" s="1"/>
      <c r="G571" s="1"/>
      <c r="H571" s="1"/>
    </row>
    <row r="572" spans="2:8">
      <c r="B572" s="1"/>
      <c r="C572" s="1"/>
      <c r="D572" s="1"/>
      <c r="E572" s="1"/>
      <c r="F572" s="1"/>
      <c r="G572" s="1"/>
      <c r="H572" s="1"/>
    </row>
    <row r="573" spans="2:8">
      <c r="B573" s="1"/>
      <c r="C573" s="1"/>
      <c r="D573" s="1"/>
      <c r="E573" s="1"/>
      <c r="F573" s="1"/>
      <c r="G573" s="1"/>
      <c r="H573" s="1"/>
    </row>
    <row r="574" spans="2:8">
      <c r="B574" s="1"/>
      <c r="C574" s="1"/>
      <c r="D574" s="1"/>
      <c r="E574" s="1"/>
      <c r="F574" s="1"/>
      <c r="G574" s="1"/>
      <c r="H574" s="1"/>
    </row>
    <row r="575" spans="2:8">
      <c r="B575" s="1"/>
      <c r="C575" s="1"/>
      <c r="D575" s="1"/>
      <c r="E575" s="1"/>
      <c r="F575" s="1"/>
      <c r="G575" s="1"/>
      <c r="H575" s="1"/>
    </row>
    <row r="576" spans="2:8">
      <c r="B576" s="1"/>
      <c r="C576" s="1"/>
      <c r="D576" s="1"/>
      <c r="E576" s="1"/>
      <c r="F576" s="1"/>
      <c r="G576" s="1"/>
      <c r="H576" s="1"/>
    </row>
    <row r="577" spans="2:8">
      <c r="B577" s="1"/>
      <c r="C577" s="1"/>
      <c r="D577" s="1"/>
      <c r="E577" s="1"/>
      <c r="F577" s="1"/>
      <c r="G577" s="1"/>
      <c r="H577" s="1"/>
    </row>
    <row r="578" spans="2:8">
      <c r="B578" s="1"/>
      <c r="C578" s="1"/>
      <c r="D578" s="1"/>
      <c r="E578" s="1"/>
      <c r="F578" s="1"/>
      <c r="G578" s="1"/>
      <c r="H578" s="1"/>
    </row>
    <row r="579" spans="2:8">
      <c r="B579" s="1"/>
      <c r="C579" s="1"/>
      <c r="D579" s="1"/>
      <c r="E579" s="1"/>
      <c r="F579" s="1"/>
      <c r="G579" s="1"/>
      <c r="H579" s="1"/>
    </row>
    <row r="580" spans="2:8">
      <c r="B580" s="1"/>
      <c r="C580" s="1"/>
      <c r="D580" s="1"/>
      <c r="E580" s="1"/>
      <c r="F580" s="1"/>
      <c r="G580" s="1"/>
      <c r="H580" s="1"/>
    </row>
    <row r="581" spans="2:8">
      <c r="B581" s="1"/>
      <c r="C581" s="1"/>
      <c r="D581" s="1"/>
      <c r="E581" s="1"/>
      <c r="F581" s="1"/>
      <c r="G581" s="1"/>
      <c r="H581" s="1"/>
    </row>
    <row r="582" spans="2:8">
      <c r="B582" s="1"/>
      <c r="C582" s="1"/>
      <c r="D582" s="1"/>
      <c r="E582" s="1"/>
      <c r="F582" s="1"/>
      <c r="G582" s="1"/>
      <c r="H582" s="1"/>
    </row>
    <row r="583" spans="2:8">
      <c r="B583" s="1"/>
      <c r="C583" s="1"/>
      <c r="D583" s="1"/>
      <c r="E583" s="1"/>
      <c r="F583" s="1"/>
      <c r="G583" s="1"/>
      <c r="H583" s="1"/>
    </row>
    <row r="584" spans="2:8">
      <c r="B584" s="1"/>
      <c r="C584" s="1"/>
      <c r="D584" s="1"/>
      <c r="E584" s="1"/>
      <c r="F584" s="1"/>
      <c r="G584" s="1"/>
      <c r="H584" s="1"/>
    </row>
    <row r="585" spans="2:8">
      <c r="B585" s="1"/>
      <c r="C585" s="1"/>
      <c r="D585" s="1"/>
      <c r="E585" s="1"/>
      <c r="F585" s="1"/>
      <c r="G585" s="1"/>
      <c r="H585" s="1"/>
    </row>
    <row r="586" spans="2:8">
      <c r="B586" s="1"/>
      <c r="C586" s="1"/>
      <c r="D586" s="1"/>
      <c r="E586" s="1"/>
      <c r="F586" s="1"/>
      <c r="G586" s="1"/>
      <c r="H586" s="1"/>
    </row>
    <row r="587" spans="2:8">
      <c r="B587" s="1"/>
      <c r="C587" s="1"/>
      <c r="D587" s="1"/>
      <c r="E587" s="1"/>
      <c r="F587" s="1"/>
      <c r="G587" s="1"/>
      <c r="H587" s="1"/>
    </row>
    <row r="588" spans="2:8">
      <c r="B588" s="1"/>
      <c r="C588" s="1"/>
      <c r="D588" s="1"/>
      <c r="E588" s="1"/>
      <c r="F588" s="1"/>
      <c r="G588" s="1"/>
      <c r="H588" s="1"/>
    </row>
    <row r="589" spans="2:8">
      <c r="B589" s="1"/>
      <c r="C589" s="1"/>
      <c r="D589" s="1"/>
      <c r="E589" s="1"/>
      <c r="F589" s="1"/>
      <c r="G589" s="1"/>
      <c r="H589" s="1"/>
    </row>
    <row r="590" spans="2:8">
      <c r="B590" s="1"/>
      <c r="C590" s="1"/>
      <c r="D590" s="1"/>
      <c r="E590" s="1"/>
      <c r="F590" s="1"/>
      <c r="G590" s="1"/>
      <c r="H590" s="1"/>
    </row>
    <row r="591" spans="2:8">
      <c r="B591" s="1"/>
      <c r="C591" s="1"/>
      <c r="D591" s="1"/>
      <c r="E591" s="1"/>
      <c r="F591" s="1"/>
      <c r="G591" s="1"/>
      <c r="H591" s="1"/>
    </row>
    <row r="592" spans="2:8">
      <c r="B592" s="1"/>
      <c r="C592" s="1"/>
      <c r="D592" s="1"/>
      <c r="E592" s="1"/>
      <c r="F592" s="1"/>
      <c r="G592" s="1"/>
      <c r="H592" s="1"/>
    </row>
    <row r="593" spans="2:8">
      <c r="B593" s="1"/>
      <c r="C593" s="1"/>
      <c r="D593" s="1"/>
      <c r="E593" s="1"/>
      <c r="F593" s="1"/>
      <c r="G593" s="1"/>
      <c r="H593" s="1"/>
    </row>
    <row r="594" spans="2:8">
      <c r="B594" s="1"/>
      <c r="C594" s="1"/>
      <c r="D594" s="1"/>
      <c r="E594" s="1"/>
      <c r="F594" s="1"/>
      <c r="G594" s="1"/>
      <c r="H594" s="1"/>
    </row>
    <row r="595" spans="2:8">
      <c r="B595" s="1"/>
      <c r="C595" s="1"/>
      <c r="D595" s="1"/>
      <c r="E595" s="1"/>
      <c r="F595" s="1"/>
      <c r="G595" s="1"/>
      <c r="H595" s="1"/>
    </row>
    <row r="596" spans="2:8">
      <c r="B596" s="1"/>
      <c r="C596" s="1"/>
      <c r="D596" s="1"/>
      <c r="E596" s="1"/>
      <c r="F596" s="1"/>
      <c r="G596" s="1"/>
      <c r="H596" s="1"/>
    </row>
    <row r="597" spans="2:8">
      <c r="B597" s="1"/>
      <c r="C597" s="1"/>
      <c r="D597" s="1"/>
      <c r="E597" s="1"/>
      <c r="F597" s="1"/>
      <c r="G597" s="1"/>
      <c r="H597" s="1"/>
    </row>
    <row r="598" spans="2:8">
      <c r="B598" s="1"/>
      <c r="C598" s="1"/>
      <c r="D598" s="1"/>
      <c r="E598" s="1"/>
      <c r="F598" s="1"/>
      <c r="G598" s="1"/>
      <c r="H598" s="1"/>
    </row>
    <row r="599" spans="2:8">
      <c r="B599" s="1"/>
      <c r="C599" s="1"/>
      <c r="D599" s="1"/>
      <c r="E599" s="1"/>
      <c r="F599" s="1"/>
      <c r="G599" s="1"/>
      <c r="H599" s="1"/>
    </row>
    <row r="600" spans="2:8">
      <c r="B600" s="1"/>
      <c r="C600" s="1"/>
      <c r="D600" s="1"/>
      <c r="E600" s="1"/>
      <c r="F600" s="1"/>
      <c r="G600" s="1"/>
      <c r="H600" s="1"/>
    </row>
    <row r="601" spans="2:8">
      <c r="B601" s="1"/>
      <c r="C601" s="1"/>
      <c r="D601" s="1"/>
      <c r="E601" s="1"/>
      <c r="F601" s="1"/>
      <c r="G601" s="1"/>
      <c r="H601" s="1"/>
    </row>
    <row r="602" spans="2:8">
      <c r="B602" s="1"/>
      <c r="C602" s="1"/>
      <c r="D602" s="1"/>
      <c r="E602" s="1"/>
      <c r="F602" s="1"/>
      <c r="G602" s="1"/>
      <c r="H602" s="1"/>
    </row>
    <row r="603" spans="2:8">
      <c r="B603" s="1"/>
      <c r="C603" s="1"/>
      <c r="D603" s="1"/>
      <c r="E603" s="1"/>
      <c r="F603" s="1"/>
      <c r="G603" s="1"/>
      <c r="H603" s="1"/>
    </row>
    <row r="604" spans="2:8">
      <c r="B604" s="1"/>
      <c r="C604" s="1"/>
      <c r="D604" s="1"/>
      <c r="E604" s="1"/>
      <c r="F604" s="1"/>
      <c r="G604" s="1"/>
      <c r="H604" s="1"/>
    </row>
    <row r="605" spans="2:8">
      <c r="B605" s="1"/>
      <c r="C605" s="1"/>
      <c r="D605" s="1"/>
      <c r="E605" s="1"/>
      <c r="F605" s="1"/>
      <c r="G605" s="1"/>
      <c r="H605" s="1"/>
    </row>
    <row r="606" spans="2:8">
      <c r="B606" s="1"/>
      <c r="C606" s="1"/>
      <c r="D606" s="1"/>
      <c r="E606" s="1"/>
      <c r="F606" s="1"/>
      <c r="G606" s="1"/>
      <c r="H606" s="1"/>
    </row>
    <row r="607" spans="2:8">
      <c r="B607" s="1"/>
      <c r="C607" s="1"/>
      <c r="D607" s="1"/>
      <c r="E607" s="1"/>
      <c r="F607" s="1"/>
      <c r="G607" s="1"/>
      <c r="H607" s="1"/>
    </row>
    <row r="608" spans="2:8">
      <c r="B608" s="1"/>
      <c r="C608" s="1"/>
      <c r="D608" s="1"/>
      <c r="E608" s="1"/>
      <c r="F608" s="1"/>
      <c r="G608" s="1"/>
      <c r="H608" s="1"/>
    </row>
    <row r="609" spans="2:8">
      <c r="B609" s="1"/>
      <c r="C609" s="1"/>
      <c r="D609" s="1"/>
      <c r="E609" s="1"/>
      <c r="F609" s="1"/>
      <c r="G609" s="1"/>
      <c r="H609" s="1"/>
    </row>
    <row r="610" spans="2:8">
      <c r="B610" s="1"/>
      <c r="C610" s="1"/>
      <c r="D610" s="1"/>
      <c r="E610" s="1"/>
      <c r="F610" s="1"/>
      <c r="G610" s="1"/>
      <c r="H610" s="1"/>
    </row>
    <row r="611" spans="2:8">
      <c r="B611" s="1"/>
      <c r="C611" s="1"/>
      <c r="D611" s="1"/>
      <c r="E611" s="1"/>
      <c r="F611" s="1"/>
      <c r="G611" s="1"/>
      <c r="H611" s="1"/>
    </row>
    <row r="612" spans="2:8">
      <c r="B612" s="1"/>
      <c r="C612" s="1"/>
      <c r="D612" s="1"/>
      <c r="E612" s="1"/>
      <c r="F612" s="1"/>
      <c r="G612" s="1"/>
      <c r="H612" s="1"/>
    </row>
    <row r="613" spans="2:8">
      <c r="B613" s="1"/>
      <c r="C613" s="1"/>
      <c r="D613" s="1"/>
      <c r="E613" s="1"/>
      <c r="F613" s="1"/>
      <c r="G613" s="1"/>
      <c r="H613" s="1"/>
    </row>
    <row r="614" spans="2:8">
      <c r="B614" s="1"/>
      <c r="C614" s="1"/>
      <c r="D614" s="1"/>
      <c r="E614" s="1"/>
      <c r="F614" s="1"/>
      <c r="G614" s="1"/>
      <c r="H614" s="1"/>
    </row>
    <row r="615" spans="2:8">
      <c r="B615" s="1"/>
      <c r="C615" s="1"/>
      <c r="D615" s="1"/>
      <c r="E615" s="1"/>
      <c r="F615" s="1"/>
      <c r="G615" s="1"/>
      <c r="H615" s="1"/>
    </row>
    <row r="616" spans="2:8">
      <c r="B616" s="1"/>
      <c r="C616" s="1"/>
      <c r="D616" s="1"/>
      <c r="E616" s="1"/>
      <c r="F616" s="1"/>
      <c r="G616" s="1"/>
      <c r="H616" s="1"/>
    </row>
    <row r="617" spans="2:8">
      <c r="B617" s="1"/>
      <c r="C617" s="1"/>
      <c r="D617" s="1"/>
      <c r="E617" s="1"/>
      <c r="F617" s="1"/>
      <c r="G617" s="1"/>
      <c r="H617" s="1"/>
    </row>
    <row r="618" spans="2:8">
      <c r="B618" s="1"/>
      <c r="C618" s="1"/>
      <c r="D618" s="1"/>
      <c r="E618" s="1"/>
      <c r="F618" s="1"/>
      <c r="G618" s="1"/>
      <c r="H618" s="1"/>
    </row>
    <row r="619" spans="2:8">
      <c r="B619" s="1"/>
      <c r="C619" s="1"/>
      <c r="D619" s="1"/>
      <c r="E619" s="1"/>
      <c r="F619" s="1"/>
      <c r="G619" s="1"/>
      <c r="H619" s="1"/>
    </row>
    <row r="620" spans="2:8">
      <c r="B620" s="1"/>
      <c r="C620" s="1"/>
      <c r="D620" s="1"/>
      <c r="E620" s="1"/>
      <c r="F620" s="1"/>
      <c r="G620" s="1"/>
      <c r="H620" s="1"/>
    </row>
    <row r="621" spans="2:8">
      <c r="B621" s="1"/>
      <c r="C621" s="1"/>
      <c r="D621" s="1"/>
      <c r="E621" s="1"/>
      <c r="F621" s="1"/>
      <c r="G621" s="1"/>
      <c r="H621" s="1"/>
    </row>
    <row r="622" spans="2:8">
      <c r="B622" s="1"/>
      <c r="C622" s="1"/>
      <c r="D622" s="1"/>
      <c r="E622" s="1"/>
      <c r="F622" s="1"/>
      <c r="G622" s="1"/>
      <c r="H622" s="1"/>
    </row>
    <row r="623" spans="2:8">
      <c r="B623" s="1"/>
      <c r="C623" s="1"/>
      <c r="D623" s="1"/>
      <c r="E623" s="1"/>
      <c r="F623" s="1"/>
      <c r="G623" s="1"/>
      <c r="H623" s="1"/>
    </row>
    <row r="624" spans="2:8">
      <c r="B624" s="1"/>
      <c r="C624" s="1"/>
      <c r="D624" s="1"/>
      <c r="E624" s="1"/>
      <c r="F624" s="1"/>
      <c r="G624" s="1"/>
      <c r="H624" s="1"/>
    </row>
    <row r="625" spans="2:8">
      <c r="B625" s="1"/>
      <c r="C625" s="1"/>
      <c r="D625" s="1"/>
      <c r="E625" s="1"/>
      <c r="F625" s="1"/>
      <c r="G625" s="1"/>
      <c r="H625" s="1"/>
    </row>
    <row r="626" spans="2:8">
      <c r="B626" s="1"/>
      <c r="C626" s="1"/>
      <c r="D626" s="1"/>
      <c r="E626" s="1"/>
      <c r="F626" s="1"/>
      <c r="G626" s="1"/>
      <c r="H626" s="1"/>
    </row>
    <row r="627" spans="2:8">
      <c r="B627" s="1"/>
      <c r="C627" s="1"/>
      <c r="D627" s="1"/>
      <c r="E627" s="1"/>
      <c r="F627" s="1"/>
      <c r="G627" s="1"/>
      <c r="H627" s="1"/>
    </row>
    <row r="628" spans="2:8">
      <c r="B628" s="1"/>
      <c r="C628" s="1"/>
      <c r="D628" s="1"/>
      <c r="E628" s="1"/>
      <c r="F628" s="1"/>
      <c r="G628" s="1"/>
      <c r="H628" s="1"/>
    </row>
    <row r="629" spans="2:8">
      <c r="B629" s="1"/>
      <c r="C629" s="1"/>
      <c r="D629" s="1"/>
      <c r="E629" s="1"/>
      <c r="F629" s="1"/>
      <c r="G629" s="1"/>
      <c r="H629" s="1"/>
    </row>
    <row r="630" spans="2:8">
      <c r="B630" s="1"/>
      <c r="C630" s="1"/>
      <c r="D630" s="1"/>
      <c r="E630" s="1"/>
      <c r="F630" s="1"/>
      <c r="G630" s="1"/>
      <c r="H630" s="1"/>
    </row>
    <row r="631" spans="2:8">
      <c r="B631" s="1"/>
      <c r="C631" s="1"/>
      <c r="D631" s="1"/>
      <c r="E631" s="1"/>
      <c r="F631" s="1"/>
      <c r="G631" s="1"/>
      <c r="H631" s="1"/>
    </row>
    <row r="632" spans="2:8">
      <c r="B632" s="1"/>
      <c r="C632" s="1"/>
      <c r="D632" s="1"/>
      <c r="E632" s="1"/>
      <c r="F632" s="1"/>
      <c r="G632" s="1"/>
      <c r="H632" s="1"/>
    </row>
    <row r="633" spans="2:8">
      <c r="B633" s="1"/>
      <c r="C633" s="1"/>
      <c r="D633" s="1"/>
      <c r="E633" s="1"/>
      <c r="F633" s="1"/>
      <c r="G633" s="1"/>
      <c r="H633" s="1"/>
    </row>
    <row r="634" spans="2:8">
      <c r="B634" s="1"/>
      <c r="C634" s="1"/>
      <c r="D634" s="1"/>
      <c r="E634" s="1"/>
      <c r="F634" s="1"/>
      <c r="G634" s="1"/>
      <c r="H634" s="1"/>
    </row>
    <row r="635" spans="2:8">
      <c r="B635" s="1"/>
      <c r="C635" s="1"/>
      <c r="D635" s="1"/>
      <c r="E635" s="1"/>
      <c r="F635" s="1"/>
      <c r="G635" s="1"/>
      <c r="H635" s="1"/>
    </row>
    <row r="636" spans="2:8">
      <c r="B636" s="1"/>
      <c r="C636" s="1"/>
      <c r="D636" s="1"/>
      <c r="E636" s="1"/>
      <c r="F636" s="1"/>
      <c r="G636" s="1"/>
      <c r="H636" s="1"/>
    </row>
    <row r="637" spans="2:8">
      <c r="B637" s="1"/>
      <c r="C637" s="1"/>
      <c r="D637" s="1"/>
      <c r="E637" s="1"/>
      <c r="F637" s="1"/>
      <c r="G637" s="1"/>
      <c r="H637" s="1"/>
    </row>
    <row r="638" spans="2:8">
      <c r="B638" s="1"/>
      <c r="C638" s="1"/>
      <c r="D638" s="1"/>
      <c r="E638" s="1"/>
      <c r="F638" s="1"/>
      <c r="G638" s="1"/>
      <c r="H638" s="1"/>
    </row>
    <row r="639" spans="2:8">
      <c r="B639" s="1"/>
      <c r="C639" s="1"/>
      <c r="D639" s="1"/>
      <c r="E639" s="1"/>
      <c r="F639" s="1"/>
      <c r="G639" s="1"/>
      <c r="H639" s="1"/>
    </row>
    <row r="640" spans="2:8">
      <c r="B640" s="1"/>
      <c r="C640" s="1"/>
      <c r="D640" s="1"/>
      <c r="E640" s="1"/>
      <c r="F640" s="1"/>
      <c r="G640" s="1"/>
      <c r="H640" s="1"/>
    </row>
    <row r="641" spans="2:8">
      <c r="B641" s="1"/>
      <c r="C641" s="1"/>
      <c r="D641" s="1"/>
      <c r="E641" s="1"/>
      <c r="F641" s="1"/>
      <c r="G641" s="1"/>
      <c r="H641" s="1"/>
    </row>
    <row r="642" spans="2:8">
      <c r="B642" s="1"/>
      <c r="C642" s="1"/>
      <c r="D642" s="1"/>
      <c r="E642" s="1"/>
      <c r="F642" s="1"/>
      <c r="G642" s="1"/>
      <c r="H642" s="1"/>
    </row>
    <row r="643" spans="2:8">
      <c r="B643" s="1"/>
      <c r="C643" s="1"/>
      <c r="D643" s="1"/>
      <c r="E643" s="1"/>
      <c r="F643" s="1"/>
      <c r="G643" s="1"/>
      <c r="H643" s="1"/>
    </row>
    <row r="644" spans="2:8">
      <c r="B644" s="1"/>
      <c r="C644" s="1"/>
      <c r="D644" s="1"/>
      <c r="E644" s="1"/>
      <c r="F644" s="1"/>
      <c r="G644" s="1"/>
      <c r="H644" s="1"/>
    </row>
    <row r="645" spans="2:8">
      <c r="B645" s="1"/>
      <c r="C645" s="1"/>
      <c r="D645" s="1"/>
      <c r="E645" s="1"/>
      <c r="F645" s="1"/>
      <c r="G645" s="1"/>
      <c r="H645" s="1"/>
    </row>
    <row r="646" spans="2:8">
      <c r="B646" s="1"/>
      <c r="C646" s="1"/>
      <c r="D646" s="1"/>
      <c r="E646" s="1"/>
      <c r="F646" s="1"/>
      <c r="G646" s="1"/>
      <c r="H646" s="1"/>
    </row>
    <row r="647" spans="2:8">
      <c r="B647" s="1"/>
      <c r="C647" s="1"/>
      <c r="D647" s="1"/>
      <c r="E647" s="1"/>
      <c r="F647" s="1"/>
      <c r="G647" s="1"/>
      <c r="H647" s="1"/>
    </row>
    <row r="648" spans="2:8">
      <c r="B648" s="1"/>
      <c r="C648" s="1"/>
      <c r="D648" s="1"/>
      <c r="E648" s="1"/>
      <c r="F648" s="1"/>
      <c r="G648" s="1"/>
      <c r="H648" s="1"/>
    </row>
    <row r="649" spans="2:8">
      <c r="B649" s="1"/>
      <c r="C649" s="1"/>
      <c r="D649" s="1"/>
      <c r="E649" s="1"/>
      <c r="F649" s="1"/>
      <c r="G649" s="1"/>
      <c r="H649" s="1"/>
    </row>
    <row r="650" spans="2:8">
      <c r="B650" s="1"/>
      <c r="C650" s="1"/>
      <c r="D650" s="1"/>
      <c r="E650" s="1"/>
      <c r="F650" s="1"/>
      <c r="G650" s="1"/>
      <c r="H650" s="1"/>
    </row>
    <row r="651" spans="2:8">
      <c r="B651" s="1"/>
      <c r="C651" s="1"/>
      <c r="D651" s="1"/>
      <c r="E651" s="1"/>
      <c r="F651" s="1"/>
      <c r="G651" s="1"/>
      <c r="H651" s="1"/>
    </row>
    <row r="652" spans="2:8">
      <c r="B652" s="1"/>
      <c r="C652" s="1"/>
      <c r="D652" s="1"/>
      <c r="E652" s="1"/>
      <c r="F652" s="1"/>
      <c r="G652" s="1"/>
      <c r="H652" s="1"/>
    </row>
    <row r="653" spans="2:8">
      <c r="B653" s="1"/>
      <c r="C653" s="1"/>
      <c r="D653" s="1"/>
      <c r="E653" s="1"/>
      <c r="F653" s="1"/>
      <c r="G653" s="1"/>
      <c r="H653" s="1"/>
    </row>
    <row r="654" spans="2:8">
      <c r="B654" s="1"/>
      <c r="C654" s="1"/>
      <c r="D654" s="1"/>
      <c r="E654" s="1"/>
      <c r="F654" s="1"/>
      <c r="G654" s="1"/>
      <c r="H654" s="1"/>
    </row>
    <row r="655" spans="2:8">
      <c r="B655" s="1"/>
      <c r="C655" s="1"/>
      <c r="D655" s="1"/>
      <c r="E655" s="1"/>
      <c r="F655" s="1"/>
      <c r="G655" s="1"/>
      <c r="H655" s="1"/>
    </row>
    <row r="656" spans="2:8">
      <c r="B656" s="1"/>
      <c r="C656" s="1"/>
      <c r="D656" s="1"/>
      <c r="E656" s="1"/>
      <c r="F656" s="1"/>
      <c r="G656" s="1"/>
      <c r="H656" s="1"/>
    </row>
    <row r="657" spans="2:8">
      <c r="B657" s="1"/>
      <c r="C657" s="1"/>
      <c r="D657" s="1"/>
      <c r="E657" s="1"/>
      <c r="F657" s="1"/>
      <c r="G657" s="1"/>
      <c r="H657" s="1"/>
    </row>
    <row r="658" spans="2:8">
      <c r="B658" s="1"/>
      <c r="C658" s="1"/>
      <c r="D658" s="1"/>
      <c r="E658" s="1"/>
      <c r="F658" s="1"/>
      <c r="G658" s="1"/>
      <c r="H658" s="1"/>
    </row>
    <row r="659" spans="2:8">
      <c r="B659" s="1"/>
      <c r="C659" s="1"/>
      <c r="D659" s="1"/>
      <c r="E659" s="1"/>
      <c r="F659" s="1"/>
      <c r="G659" s="1"/>
      <c r="H659" s="1"/>
    </row>
    <row r="660" spans="2:8">
      <c r="B660" s="1"/>
      <c r="C660" s="1"/>
      <c r="D660" s="1"/>
      <c r="E660" s="1"/>
      <c r="F660" s="1"/>
      <c r="G660" s="1"/>
      <c r="H660" s="1"/>
    </row>
    <row r="661" spans="2:8">
      <c r="B661" s="1"/>
      <c r="C661" s="1"/>
      <c r="D661" s="1"/>
      <c r="E661" s="1"/>
      <c r="F661" s="1"/>
      <c r="G661" s="1"/>
      <c r="H661" s="1"/>
    </row>
    <row r="662" spans="2:8">
      <c r="B662" s="1"/>
      <c r="C662" s="1"/>
      <c r="D662" s="1"/>
      <c r="E662" s="1"/>
      <c r="F662" s="1"/>
      <c r="G662" s="1"/>
      <c r="H662" s="1"/>
    </row>
    <row r="663" spans="2:8">
      <c r="B663" s="1"/>
      <c r="C663" s="1"/>
      <c r="D663" s="1"/>
      <c r="E663" s="1"/>
      <c r="F663" s="1"/>
      <c r="G663" s="1"/>
      <c r="H663" s="1"/>
    </row>
    <row r="664" spans="2:8">
      <c r="B664" s="1"/>
      <c r="C664" s="1"/>
      <c r="D664" s="1"/>
      <c r="E664" s="1"/>
      <c r="F664" s="1"/>
      <c r="G664" s="1"/>
      <c r="H664" s="1"/>
    </row>
    <row r="665" spans="2:8">
      <c r="B665" s="1"/>
      <c r="C665" s="1"/>
      <c r="D665" s="1"/>
      <c r="E665" s="1"/>
      <c r="F665" s="1"/>
      <c r="G665" s="1"/>
      <c r="H665" s="1"/>
    </row>
    <row r="666" spans="2:8">
      <c r="B666" s="1"/>
      <c r="C666" s="1"/>
      <c r="D666" s="1"/>
      <c r="E666" s="1"/>
      <c r="F666" s="1"/>
      <c r="G666" s="1"/>
      <c r="H666" s="1"/>
    </row>
    <row r="667" spans="2:8">
      <c r="B667" s="1"/>
      <c r="C667" s="1"/>
      <c r="D667" s="1"/>
      <c r="E667" s="1"/>
      <c r="F667" s="1"/>
      <c r="G667" s="1"/>
      <c r="H667" s="1"/>
    </row>
    <row r="668" spans="2:8">
      <c r="B668" s="1"/>
      <c r="C668" s="1"/>
      <c r="D668" s="1"/>
      <c r="E668" s="1"/>
      <c r="F668" s="1"/>
      <c r="G668" s="1"/>
      <c r="H668" s="1"/>
    </row>
    <row r="669" spans="2:8">
      <c r="B669" s="1"/>
      <c r="C669" s="1"/>
      <c r="D669" s="1"/>
      <c r="E669" s="1"/>
      <c r="F669" s="1"/>
      <c r="G669" s="1"/>
      <c r="H669" s="1"/>
    </row>
    <row r="670" spans="2:8">
      <c r="B670" s="1"/>
      <c r="C670" s="1"/>
      <c r="D670" s="1"/>
      <c r="E670" s="1"/>
      <c r="F670" s="1"/>
      <c r="G670" s="1"/>
      <c r="H670" s="1"/>
    </row>
    <row r="671" spans="2:8">
      <c r="B671" s="1"/>
      <c r="C671" s="1"/>
      <c r="D671" s="1"/>
      <c r="E671" s="1"/>
      <c r="F671" s="1"/>
      <c r="G671" s="1"/>
      <c r="H671" s="1"/>
    </row>
    <row r="672" spans="2:8">
      <c r="B672" s="1"/>
      <c r="C672" s="1"/>
      <c r="D672" s="1"/>
      <c r="E672" s="1"/>
      <c r="F672" s="1"/>
      <c r="G672" s="1"/>
      <c r="H672" s="1"/>
    </row>
    <row r="673" spans="2:8">
      <c r="B673" s="1"/>
      <c r="C673" s="1"/>
      <c r="D673" s="1"/>
      <c r="E673" s="1"/>
      <c r="F673" s="1"/>
      <c r="G673" s="1"/>
      <c r="H673" s="1"/>
    </row>
    <row r="674" spans="2:8">
      <c r="B674" s="1"/>
      <c r="C674" s="1"/>
      <c r="D674" s="1"/>
      <c r="E674" s="1"/>
      <c r="F674" s="1"/>
      <c r="G674" s="1"/>
      <c r="H674" s="1"/>
    </row>
    <row r="675" spans="2:8">
      <c r="B675" s="1"/>
      <c r="C675" s="1"/>
      <c r="D675" s="1"/>
      <c r="E675" s="1"/>
      <c r="F675" s="1"/>
      <c r="G675" s="1"/>
      <c r="H675" s="1"/>
    </row>
    <row r="676" spans="2:8">
      <c r="B676" s="1"/>
      <c r="C676" s="1"/>
      <c r="D676" s="1"/>
      <c r="E676" s="1"/>
      <c r="F676" s="1"/>
      <c r="G676" s="1"/>
      <c r="H676" s="1"/>
    </row>
    <row r="677" spans="2:8">
      <c r="B677" s="1"/>
      <c r="C677" s="1"/>
      <c r="D677" s="1"/>
      <c r="E677" s="1"/>
      <c r="F677" s="1"/>
      <c r="G677" s="1"/>
      <c r="H677" s="1"/>
    </row>
    <row r="678" spans="2:8">
      <c r="B678" s="1"/>
      <c r="C678" s="1"/>
      <c r="D678" s="1"/>
      <c r="E678" s="1"/>
      <c r="F678" s="1"/>
      <c r="G678" s="1"/>
      <c r="H678" s="1"/>
    </row>
    <row r="679" spans="2:8">
      <c r="B679" s="1"/>
      <c r="C679" s="1"/>
      <c r="D679" s="1"/>
      <c r="E679" s="1"/>
      <c r="F679" s="1"/>
      <c r="G679" s="1"/>
      <c r="H679" s="1"/>
    </row>
    <row r="680" spans="2:8">
      <c r="B680" s="1"/>
      <c r="C680" s="1"/>
      <c r="D680" s="1"/>
      <c r="E680" s="1"/>
      <c r="F680" s="1"/>
      <c r="G680" s="1"/>
      <c r="H680" s="1"/>
    </row>
    <row r="681" spans="2:8">
      <c r="B681" s="1"/>
      <c r="C681" s="1"/>
      <c r="D681" s="1"/>
      <c r="E681" s="1"/>
      <c r="F681" s="1"/>
      <c r="G681" s="1"/>
      <c r="H681" s="1"/>
    </row>
    <row r="682" spans="2:8">
      <c r="B682" s="1"/>
      <c r="C682" s="1"/>
      <c r="D682" s="1"/>
      <c r="E682" s="1"/>
      <c r="F682" s="1"/>
      <c r="G682" s="1"/>
      <c r="H682" s="1"/>
    </row>
    <row r="683" spans="2:8">
      <c r="B683" s="1"/>
      <c r="C683" s="1"/>
      <c r="D683" s="1"/>
      <c r="E683" s="1"/>
      <c r="F683" s="1"/>
      <c r="G683" s="1"/>
      <c r="H683" s="1"/>
    </row>
    <row r="684" spans="2:8">
      <c r="B684" s="1"/>
      <c r="C684" s="1"/>
      <c r="D684" s="1"/>
      <c r="E684" s="1"/>
      <c r="F684" s="1"/>
      <c r="G684" s="1"/>
      <c r="H684" s="1"/>
    </row>
    <row r="685" spans="2:8">
      <c r="B685" s="1"/>
      <c r="C685" s="1"/>
      <c r="D685" s="1"/>
      <c r="E685" s="1"/>
      <c r="F685" s="1"/>
      <c r="G685" s="1"/>
      <c r="H685" s="1"/>
    </row>
    <row r="686" spans="2:8">
      <c r="B686" s="1"/>
      <c r="C686" s="1"/>
      <c r="D686" s="1"/>
      <c r="E686" s="1"/>
      <c r="F686" s="1"/>
      <c r="G686" s="1"/>
      <c r="H686" s="1"/>
    </row>
    <row r="687" spans="2:8">
      <c r="B687" s="1"/>
      <c r="C687" s="1"/>
      <c r="D687" s="1"/>
      <c r="E687" s="1"/>
      <c r="F687" s="1"/>
      <c r="G687" s="1"/>
      <c r="H687" s="1"/>
    </row>
    <row r="688" spans="2:8">
      <c r="B688" s="1"/>
      <c r="C688" s="1"/>
      <c r="D688" s="1"/>
      <c r="E688" s="1"/>
      <c r="F688" s="1"/>
      <c r="G688" s="1"/>
      <c r="H688" s="1"/>
    </row>
    <row r="689" spans="2:8">
      <c r="B689" s="1"/>
      <c r="C689" s="1"/>
      <c r="D689" s="1"/>
      <c r="E689" s="1"/>
      <c r="F689" s="1"/>
      <c r="G689" s="1"/>
      <c r="H689" s="1"/>
    </row>
    <row r="690" spans="2:8">
      <c r="B690" s="1"/>
      <c r="C690" s="1"/>
      <c r="D690" s="1"/>
      <c r="E690" s="1"/>
      <c r="F690" s="1"/>
      <c r="G690" s="1"/>
      <c r="H690" s="1"/>
    </row>
    <row r="691" spans="2:8">
      <c r="B691" s="1"/>
      <c r="C691" s="1"/>
      <c r="D691" s="1"/>
      <c r="E691" s="1"/>
      <c r="F691" s="1"/>
      <c r="G691" s="1"/>
      <c r="H691" s="1"/>
    </row>
    <row r="692" spans="2:8">
      <c r="B692" s="1"/>
      <c r="C692" s="1"/>
      <c r="D692" s="1"/>
      <c r="E692" s="1"/>
      <c r="F692" s="1"/>
      <c r="G692" s="1"/>
      <c r="H692" s="1"/>
    </row>
    <row r="693" spans="2:8">
      <c r="B693" s="1"/>
      <c r="C693" s="1"/>
      <c r="D693" s="1"/>
      <c r="E693" s="1"/>
      <c r="F693" s="1"/>
      <c r="G693" s="1"/>
      <c r="H693" s="1"/>
    </row>
    <row r="694" spans="2:8">
      <c r="B694" s="1"/>
      <c r="C694" s="1"/>
      <c r="D694" s="1"/>
      <c r="E694" s="1"/>
      <c r="F694" s="1"/>
      <c r="G694" s="1"/>
      <c r="H694" s="1"/>
    </row>
    <row r="695" spans="2:8">
      <c r="B695" s="1"/>
      <c r="C695" s="1"/>
      <c r="D695" s="1"/>
      <c r="E695" s="1"/>
      <c r="F695" s="1"/>
      <c r="G695" s="1"/>
      <c r="H695" s="1"/>
    </row>
    <row r="696" spans="2:8">
      <c r="B696" s="1"/>
      <c r="C696" s="1"/>
      <c r="D696" s="1"/>
      <c r="E696" s="1"/>
      <c r="F696" s="1"/>
      <c r="G696" s="1"/>
      <c r="H696" s="1"/>
    </row>
    <row r="697" spans="2:8">
      <c r="B697" s="1"/>
      <c r="C697" s="1"/>
      <c r="D697" s="1"/>
      <c r="E697" s="1"/>
      <c r="F697" s="1"/>
      <c r="G697" s="1"/>
      <c r="H697" s="1"/>
    </row>
    <row r="698" spans="2:8">
      <c r="B698" s="1"/>
      <c r="C698" s="1"/>
      <c r="D698" s="1"/>
      <c r="E698" s="1"/>
      <c r="F698" s="1"/>
      <c r="G698" s="1"/>
      <c r="H698" s="1"/>
    </row>
    <row r="699" spans="2:8">
      <c r="B699" s="1"/>
      <c r="C699" s="1"/>
      <c r="D699" s="1"/>
      <c r="E699" s="1"/>
      <c r="F699" s="1"/>
      <c r="G699" s="1"/>
      <c r="H699" s="1"/>
    </row>
    <row r="700" spans="2:8">
      <c r="B700" s="1"/>
      <c r="C700" s="1"/>
      <c r="D700" s="1"/>
      <c r="E700" s="1"/>
      <c r="F700" s="1"/>
      <c r="G700" s="1"/>
      <c r="H700" s="1"/>
    </row>
    <row r="701" spans="2:8">
      <c r="B701" s="1"/>
      <c r="C701" s="1"/>
      <c r="D701" s="1"/>
      <c r="E701" s="1"/>
      <c r="F701" s="1"/>
      <c r="G701" s="1"/>
      <c r="H701" s="1"/>
    </row>
    <row r="702" spans="2:8">
      <c r="B702" s="1"/>
      <c r="C702" s="1"/>
      <c r="D702" s="1"/>
      <c r="E702" s="1"/>
      <c r="F702" s="1"/>
      <c r="G702" s="1"/>
      <c r="H702" s="1"/>
    </row>
    <row r="703" spans="2:8">
      <c r="B703" s="1"/>
      <c r="C703" s="1"/>
      <c r="D703" s="1"/>
      <c r="E703" s="1"/>
      <c r="F703" s="1"/>
      <c r="G703" s="1"/>
      <c r="H703" s="1"/>
    </row>
    <row r="704" spans="2:8">
      <c r="B704" s="1"/>
      <c r="C704" s="1"/>
      <c r="D704" s="1"/>
      <c r="E704" s="1"/>
      <c r="F704" s="1"/>
      <c r="G704" s="1"/>
      <c r="H704" s="1"/>
    </row>
    <row r="705" spans="2:8">
      <c r="B705" s="1"/>
      <c r="C705" s="1"/>
      <c r="D705" s="1"/>
      <c r="E705" s="1"/>
      <c r="F705" s="1"/>
      <c r="G705" s="1"/>
      <c r="H705" s="1"/>
    </row>
    <row r="706" spans="2:8">
      <c r="B706" s="1"/>
      <c r="C706" s="1"/>
      <c r="D706" s="1"/>
      <c r="E706" s="1"/>
      <c r="F706" s="1"/>
      <c r="G706" s="1"/>
      <c r="H706" s="1"/>
    </row>
    <row r="707" spans="2:8">
      <c r="B707" s="1"/>
      <c r="C707" s="1"/>
      <c r="D707" s="1"/>
      <c r="E707" s="1"/>
      <c r="F707" s="1"/>
      <c r="G707" s="1"/>
      <c r="H707" s="1"/>
    </row>
    <row r="708" spans="2:8">
      <c r="B708" s="1"/>
      <c r="C708" s="1"/>
      <c r="D708" s="1"/>
      <c r="E708" s="1"/>
      <c r="F708" s="1"/>
      <c r="G708" s="1"/>
      <c r="H708" s="1"/>
    </row>
    <row r="709" spans="2:8">
      <c r="B709" s="1"/>
      <c r="C709" s="1"/>
      <c r="D709" s="1"/>
      <c r="E709" s="1"/>
      <c r="F709" s="1"/>
      <c r="G709" s="1"/>
      <c r="H709" s="1"/>
    </row>
    <row r="710" spans="2:8">
      <c r="B710" s="1"/>
      <c r="C710" s="1"/>
      <c r="D710" s="1"/>
      <c r="E710" s="1"/>
      <c r="F710" s="1"/>
      <c r="G710" s="1"/>
      <c r="H710" s="1"/>
    </row>
    <row r="711" spans="2:8">
      <c r="B711" s="1"/>
      <c r="C711" s="1"/>
      <c r="D711" s="1"/>
      <c r="E711" s="1"/>
      <c r="F711" s="1"/>
      <c r="G711" s="1"/>
      <c r="H711" s="1"/>
    </row>
    <row r="712" spans="2:8">
      <c r="B712" s="1"/>
      <c r="C712" s="1"/>
      <c r="D712" s="1"/>
      <c r="E712" s="1"/>
      <c r="F712" s="1"/>
      <c r="G712" s="1"/>
      <c r="H712" s="1"/>
    </row>
    <row r="713" spans="2:8">
      <c r="B713" s="1"/>
      <c r="C713" s="1"/>
      <c r="D713" s="1"/>
      <c r="E713" s="1"/>
      <c r="F713" s="1"/>
      <c r="G713" s="1"/>
      <c r="H713" s="1"/>
    </row>
    <row r="714" spans="2:8">
      <c r="B714" s="1"/>
      <c r="C714" s="1"/>
      <c r="D714" s="1"/>
      <c r="E714" s="1"/>
      <c r="F714" s="1"/>
      <c r="G714" s="1"/>
      <c r="H714" s="1"/>
    </row>
    <row r="715" spans="2:8">
      <c r="B715" s="1"/>
      <c r="C715" s="1"/>
      <c r="D715" s="1"/>
      <c r="E715" s="1"/>
      <c r="F715" s="1"/>
      <c r="G715" s="1"/>
      <c r="H715" s="1"/>
    </row>
    <row r="716" spans="2:8">
      <c r="B716" s="1"/>
      <c r="C716" s="1"/>
      <c r="D716" s="1"/>
      <c r="E716" s="1"/>
      <c r="F716" s="1"/>
      <c r="G716" s="1"/>
      <c r="H716" s="1"/>
    </row>
    <row r="717" spans="2:8">
      <c r="B717" s="1"/>
      <c r="C717" s="1"/>
      <c r="D717" s="1"/>
      <c r="E717" s="1"/>
      <c r="F717" s="1"/>
      <c r="G717" s="1"/>
      <c r="H717" s="1"/>
    </row>
    <row r="718" spans="2:8">
      <c r="B718" s="1"/>
      <c r="C718" s="1"/>
      <c r="D718" s="1"/>
      <c r="E718" s="1"/>
      <c r="F718" s="1"/>
      <c r="G718" s="1"/>
      <c r="H718" s="1"/>
    </row>
    <row r="719" spans="2:8">
      <c r="B719" s="1"/>
      <c r="C719" s="1"/>
      <c r="D719" s="1"/>
      <c r="E719" s="1"/>
      <c r="F719" s="1"/>
      <c r="G719" s="1"/>
      <c r="H719" s="1"/>
    </row>
    <row r="720" spans="2:8">
      <c r="B720" s="1"/>
      <c r="C720" s="1"/>
      <c r="D720" s="1"/>
      <c r="E720" s="1"/>
      <c r="F720" s="1"/>
      <c r="G720" s="1"/>
      <c r="H720" s="1"/>
    </row>
    <row r="721" spans="2:8">
      <c r="B721" s="1"/>
      <c r="C721" s="1"/>
      <c r="D721" s="1"/>
      <c r="E721" s="1"/>
      <c r="F721" s="1"/>
      <c r="G721" s="1"/>
      <c r="H721" s="1"/>
    </row>
    <row r="722" spans="2:8">
      <c r="B722" s="1"/>
      <c r="C722" s="1"/>
      <c r="D722" s="1"/>
      <c r="E722" s="1"/>
      <c r="F722" s="1"/>
      <c r="G722" s="1"/>
      <c r="H722" s="1"/>
    </row>
    <row r="723" spans="2:8">
      <c r="B723" s="1"/>
      <c r="C723" s="1"/>
      <c r="D723" s="1"/>
      <c r="E723" s="1"/>
      <c r="F723" s="1"/>
      <c r="G723" s="1"/>
      <c r="H723" s="1"/>
    </row>
    <row r="724" spans="2:8">
      <c r="B724" s="1"/>
      <c r="C724" s="1"/>
      <c r="D724" s="1"/>
      <c r="E724" s="1"/>
      <c r="F724" s="1"/>
      <c r="G724" s="1"/>
      <c r="H724" s="1"/>
    </row>
    <row r="725" spans="2:8">
      <c r="B725" s="1"/>
      <c r="C725" s="1"/>
      <c r="D725" s="1"/>
      <c r="E725" s="1"/>
      <c r="F725" s="1"/>
      <c r="G725" s="1"/>
      <c r="H725" s="1"/>
    </row>
    <row r="726" spans="2:8">
      <c r="B726" s="1"/>
      <c r="C726" s="1"/>
      <c r="D726" s="1"/>
      <c r="E726" s="1"/>
      <c r="F726" s="1"/>
      <c r="G726" s="1"/>
      <c r="H726" s="1"/>
    </row>
    <row r="727" spans="2:8">
      <c r="B727" s="1"/>
      <c r="C727" s="1"/>
      <c r="D727" s="1"/>
      <c r="E727" s="1"/>
      <c r="F727" s="1"/>
      <c r="G727" s="1"/>
      <c r="H727" s="1"/>
    </row>
    <row r="728" spans="2:8">
      <c r="B728" s="1"/>
      <c r="C728" s="1"/>
      <c r="D728" s="1"/>
      <c r="E728" s="1"/>
      <c r="F728" s="1"/>
      <c r="G728" s="1"/>
      <c r="H728" s="1"/>
    </row>
    <row r="729" spans="2:8">
      <c r="B729" s="1"/>
      <c r="C729" s="1"/>
      <c r="D729" s="1"/>
      <c r="E729" s="1"/>
      <c r="F729" s="1"/>
      <c r="G729" s="1"/>
      <c r="H729" s="1"/>
    </row>
    <row r="730" spans="2:8">
      <c r="B730" s="1"/>
      <c r="C730" s="1"/>
      <c r="D730" s="1"/>
      <c r="E730" s="1"/>
      <c r="F730" s="1"/>
      <c r="G730" s="1"/>
      <c r="H730" s="1"/>
    </row>
    <row r="731" spans="2:8">
      <c r="B731" s="1"/>
      <c r="C731" s="1"/>
      <c r="D731" s="1"/>
      <c r="E731" s="1"/>
      <c r="F731" s="1"/>
      <c r="G731" s="1"/>
      <c r="H731" s="1"/>
    </row>
    <row r="732" spans="2:8">
      <c r="B732" s="1"/>
      <c r="C732" s="1"/>
      <c r="D732" s="1"/>
      <c r="E732" s="1"/>
      <c r="F732" s="1"/>
      <c r="G732" s="1"/>
      <c r="H732" s="1"/>
    </row>
    <row r="733" spans="2:8">
      <c r="B733" s="1"/>
      <c r="C733" s="1"/>
      <c r="D733" s="1"/>
      <c r="E733" s="1"/>
      <c r="F733" s="1"/>
      <c r="G733" s="1"/>
      <c r="H733" s="1"/>
    </row>
    <row r="734" spans="2:8">
      <c r="B734" s="1"/>
      <c r="C734" s="1"/>
      <c r="D734" s="1"/>
      <c r="E734" s="1"/>
      <c r="F734" s="1"/>
      <c r="G734" s="1"/>
      <c r="H734" s="1"/>
    </row>
    <row r="735" spans="2:8">
      <c r="B735" s="1"/>
      <c r="C735" s="1"/>
      <c r="D735" s="1"/>
      <c r="E735" s="1"/>
      <c r="F735" s="1"/>
      <c r="G735" s="1"/>
      <c r="H735" s="1"/>
    </row>
    <row r="736" spans="2:8">
      <c r="B736" s="1"/>
      <c r="C736" s="1"/>
      <c r="D736" s="1"/>
      <c r="E736" s="1"/>
      <c r="F736" s="1"/>
      <c r="G736" s="1"/>
      <c r="H736" s="1"/>
    </row>
    <row r="737" spans="2:8">
      <c r="B737" s="1"/>
      <c r="C737" s="1"/>
      <c r="D737" s="1"/>
      <c r="E737" s="1"/>
      <c r="F737" s="1"/>
      <c r="G737" s="1"/>
      <c r="H737" s="1"/>
    </row>
    <row r="738" spans="2:8">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39"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38" priority="9" stopIfTrue="1">
      <formula>$A$16=0</formula>
    </cfRule>
  </conditionalFormatting>
  <conditionalFormatting sqref="B29:C29">
    <cfRule type="expression" dxfId="237" priority="24">
      <formula>LEFT($C$29,3)="Let"</formula>
    </cfRule>
  </conditionalFormatting>
  <conditionalFormatting sqref="B33:C33 B36:G52">
    <cfRule type="expression" dxfId="236" priority="19">
      <formula>$A$33="nvt"</formula>
    </cfRule>
  </conditionalFormatting>
  <conditionalFormatting sqref="B55:C55 B58:G74">
    <cfRule type="expression" dxfId="235" priority="20">
      <formula>$A$55="nvt"</formula>
    </cfRule>
  </conditionalFormatting>
  <conditionalFormatting sqref="B94:C94 B97:E108">
    <cfRule type="expression" dxfId="234" priority="17">
      <formula>$A$94="nvt"</formula>
    </cfRule>
  </conditionalFormatting>
  <conditionalFormatting sqref="B111:C111 B114:E125">
    <cfRule type="expression" dxfId="233" priority="5">
      <formula>$A$111="nvt"</formula>
    </cfRule>
  </conditionalFormatting>
  <conditionalFormatting sqref="B128:C128">
    <cfRule type="expression" dxfId="232" priority="16">
      <formula>$A$128="nvt"</formula>
    </cfRule>
  </conditionalFormatting>
  <conditionalFormatting sqref="B144:C144">
    <cfRule type="expression" dxfId="231" priority="15">
      <formula>$A$144="nvt"</formula>
    </cfRule>
  </conditionalFormatting>
  <conditionalFormatting sqref="B168:C168">
    <cfRule type="expression" dxfId="230" priority="14">
      <formula>$A$168="nvt"</formula>
    </cfRule>
  </conditionalFormatting>
  <conditionalFormatting sqref="B17:D26">
    <cfRule type="expression" dxfId="229" priority="22">
      <formula>$A17=0</formula>
    </cfRule>
  </conditionalFormatting>
  <conditionalFormatting sqref="B77:D77 B80:C91">
    <cfRule type="expression" dxfId="228" priority="18">
      <formula>$A$77="nvt"</formula>
    </cfRule>
  </conditionalFormatting>
  <conditionalFormatting sqref="B206:D206 B209:C220">
    <cfRule type="expression" dxfId="227" priority="12">
      <formula>$A$206="nvt"</formula>
    </cfRule>
  </conditionalFormatting>
  <conditionalFormatting sqref="B186:F203 B183:C183">
    <cfRule type="expression" dxfId="226" priority="13">
      <formula>$A$183="nvt"</formula>
    </cfRule>
  </conditionalFormatting>
  <conditionalFormatting sqref="B131:I141">
    <cfRule type="expression" dxfId="225" priority="10">
      <formula>$A$128="nvt"</formula>
    </cfRule>
  </conditionalFormatting>
  <conditionalFormatting sqref="B147:I165">
    <cfRule type="expression" dxfId="224" priority="8">
      <formula>$A$144="nvt"</formula>
    </cfRule>
  </conditionalFormatting>
  <conditionalFormatting sqref="B171:I180">
    <cfRule type="expression" dxfId="223" priority="23">
      <formula>$A$168="nvt"</formula>
    </cfRule>
  </conditionalFormatting>
  <conditionalFormatting sqref="C240">
    <cfRule type="cellIs" dxfId="222" priority="21" operator="notEqual">
      <formula>"JA"</formula>
    </cfRule>
  </conditionalFormatting>
  <conditionalFormatting sqref="D236">
    <cfRule type="expression" dxfId="221" priority="11">
      <formula>C240&lt;&gt;"JA"</formula>
    </cfRule>
  </conditionalFormatting>
  <conditionalFormatting sqref="G186:G203">
    <cfRule type="expression" dxfId="220" priority="4">
      <formula>$A$183="nvt"</formula>
    </cfRule>
  </conditionalFormatting>
  <conditionalFormatting sqref="H186:I202">
    <cfRule type="expression" dxfId="219" priority="2">
      <formula>$A$144="nvt"</formula>
    </cfRule>
  </conditionalFormatting>
  <conditionalFormatting sqref="H203:I203">
    <cfRule type="expression" dxfId="218" priority="3">
      <formula>$A$183="nvt"</formula>
    </cfRule>
  </conditionalFormatting>
  <conditionalFormatting sqref="I186:J202">
    <cfRule type="expression" dxfId="217" priority="1" stopIfTrue="1">
      <formula>$A$16=0</formula>
    </cfRule>
  </conditionalFormatting>
  <dataValidations count="4">
    <dataValidation type="list" allowBlank="1" showInputMessage="1" showErrorMessage="1" sqref="C167" xr:uid="{3E6481BE-6F58-4DE4-B0A1-E560A65F8599}">
      <formula1>#REF!</formula1>
    </dataValidation>
    <dataValidation type="list" allowBlank="1" showInputMessage="1" showErrorMessage="1" sqref="C7" xr:uid="{9C1A7AAA-299D-4D7E-803F-4394C63D5C7C}">
      <formula1>K_Omvang</formula1>
    </dataValidation>
    <dataValidation type="list" allowBlank="1" showInputMessage="1" showErrorMessage="1" sqref="C6" xr:uid="{7BF2550E-3CEF-4C0D-B4D9-194F1CB8DDE7}">
      <formula1>K_Type</formula1>
    </dataValidation>
    <dataValidation type="list" allowBlank="1" showInputMessage="1" showErrorMessage="1" sqref="B187:B202 B37:B51 B148:B164 B132:B140 B59:B73 B172:B179 B98:B107 B115:B124" xr:uid="{7A56F19A-A888-4413-8213-3381A6D6C079}">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AB7F4-E352-4E23-84E1-8D1A7CCC87A7}">
  <sheetPr>
    <tabColor rgb="FF92D050"/>
    <pageSetUpPr fitToPage="1"/>
  </sheetPr>
  <dimension ref="A1:L738"/>
  <sheetViews>
    <sheetView showGridLines="0" workbookViewId="0">
      <selection activeCell="C2" sqref="C2:E2"/>
    </sheetView>
  </sheetViews>
  <sheetFormatPr defaultColWidth="9.140625" defaultRowHeight="15.75"/>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c r="D1" s="1"/>
      <c r="I1" s="40" t="s">
        <v>28</v>
      </c>
    </row>
    <row r="2" spans="1:9" ht="18.75">
      <c r="B2" s="24" t="s">
        <v>128</v>
      </c>
      <c r="C2" s="252"/>
      <c r="D2" s="252"/>
      <c r="E2" s="252"/>
      <c r="I2" s="41" t="s">
        <v>30</v>
      </c>
    </row>
    <row r="3" spans="1:9">
      <c r="B3" s="22"/>
      <c r="C3" s="23"/>
      <c r="D3" s="23"/>
      <c r="E3" s="1"/>
      <c r="I3" s="55" t="s">
        <v>31</v>
      </c>
    </row>
    <row r="4" spans="1:9" ht="16.5">
      <c r="B4" s="26" t="s">
        <v>84</v>
      </c>
      <c r="C4" s="70"/>
      <c r="D4"/>
      <c r="H4" s="54"/>
    </row>
    <row r="5" spans="1:9" ht="16.5">
      <c r="B5" s="26" t="s">
        <v>86</v>
      </c>
      <c r="C5" s="71"/>
      <c r="D5"/>
      <c r="H5" s="54"/>
    </row>
    <row r="6" spans="1:9" ht="16.5">
      <c r="B6" s="26" t="s">
        <v>87</v>
      </c>
      <c r="C6" s="255"/>
      <c r="D6" s="255"/>
      <c r="F6"/>
      <c r="G6"/>
      <c r="H6"/>
    </row>
    <row r="7" spans="1:9" ht="16.5">
      <c r="B7" s="26" t="s">
        <v>88</v>
      </c>
      <c r="C7" s="72"/>
      <c r="D7"/>
      <c r="E7"/>
      <c r="F7"/>
      <c r="G7"/>
      <c r="H7"/>
    </row>
    <row r="8" spans="1:9" ht="16.5">
      <c r="B8" s="26"/>
      <c r="C8" s="107"/>
      <c r="D8" s="107"/>
      <c r="E8" s="107"/>
      <c r="F8"/>
      <c r="G8"/>
      <c r="H8"/>
    </row>
    <row r="9" spans="1:9">
      <c r="B9" s="3"/>
      <c r="C9" s="4"/>
      <c r="D9"/>
      <c r="E9"/>
      <c r="F9"/>
      <c r="G9"/>
      <c r="H9"/>
    </row>
    <row r="10" spans="1:9" ht="9" customHeight="1">
      <c r="B10" s="17"/>
      <c r="C10" s="4"/>
      <c r="D10"/>
      <c r="E10"/>
      <c r="F10"/>
      <c r="G10"/>
      <c r="H10"/>
    </row>
    <row r="11" spans="1:9" ht="75" customHeight="1">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c r="B12" s="30"/>
      <c r="C12" s="30"/>
      <c r="D12" s="30"/>
      <c r="E12" s="30"/>
      <c r="F12" s="30"/>
      <c r="G12" s="30"/>
      <c r="H12" s="30"/>
      <c r="I12" s="30"/>
    </row>
    <row r="13" spans="1:9" ht="6.75" customHeight="1" thickTop="1">
      <c r="B13" s="67"/>
      <c r="C13" s="67"/>
      <c r="D13" s="67"/>
      <c r="E13" s="67"/>
      <c r="F13" s="67"/>
      <c r="G13" s="67"/>
      <c r="H13" s="65"/>
      <c r="I13" s="65"/>
    </row>
    <row r="14" spans="1:9" ht="42.75" customHeight="1">
      <c r="B14" s="253" t="s">
        <v>90</v>
      </c>
      <c r="C14" s="253"/>
      <c r="D14" s="253"/>
      <c r="E14" s="253"/>
      <c r="F14" s="253"/>
      <c r="G14" s="253"/>
      <c r="H14" s="253"/>
      <c r="I14" s="65"/>
    </row>
    <row r="15" spans="1:9" ht="9.75" customHeight="1" thickBot="1">
      <c r="B15" s="68"/>
      <c r="C15" s="69"/>
      <c r="D15" s="65"/>
      <c r="E15" s="65"/>
      <c r="F15" s="65"/>
      <c r="G15" s="65"/>
      <c r="H15" s="65"/>
      <c r="I15" s="65"/>
    </row>
    <row r="16" spans="1:9" ht="18.75">
      <c r="A16" s="119">
        <f>IF(OR(COUNTA(C2:D8)&lt;5,Projectinformatie!B24=""),0,1)</f>
        <v>0</v>
      </c>
      <c r="B16" s="46" t="s">
        <v>91</v>
      </c>
      <c r="C16" s="47"/>
      <c r="D16" s="48" t="s">
        <v>81</v>
      </c>
      <c r="E16" s="65"/>
      <c r="F16" s="46" t="s">
        <v>58</v>
      </c>
      <c r="G16" s="47"/>
      <c r="H16" s="48" t="s">
        <v>81</v>
      </c>
      <c r="I16" s="65"/>
    </row>
    <row r="17" spans="1:12">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c r="B27" s="52" t="s">
        <v>92</v>
      </c>
      <c r="C27" s="53"/>
      <c r="D27" s="128">
        <f>SUM(D17:D26)</f>
        <v>0</v>
      </c>
      <c r="E27" s="65"/>
      <c r="F27" s="52" t="s">
        <v>92</v>
      </c>
      <c r="G27" s="53"/>
      <c r="H27" s="128">
        <f>SUM(H17:H26)</f>
        <v>0</v>
      </c>
      <c r="I27" s="65"/>
    </row>
    <row r="28" spans="1:12" ht="9" customHeight="1">
      <c r="B28" s="62"/>
      <c r="C28" s="63"/>
      <c r="D28" s="64"/>
      <c r="E28" s="65"/>
      <c r="F28" s="62"/>
      <c r="G28" s="63"/>
      <c r="H28" s="64"/>
      <c r="I28" s="65"/>
    </row>
    <row r="29" spans="1:12" ht="49.5" customHeight="1" thickBot="1">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c r="B30" s="32"/>
      <c r="C30" s="32"/>
      <c r="D30" s="32"/>
      <c r="E30" s="32"/>
      <c r="F30" s="32"/>
      <c r="G30" s="32"/>
      <c r="H30" s="32"/>
    </row>
    <row r="31" spans="1:12" ht="25.5" customHeight="1">
      <c r="B31" s="251" t="s">
        <v>94</v>
      </c>
      <c r="C31" s="251"/>
      <c r="D31" s="251"/>
      <c r="E31" s="251"/>
      <c r="F31" s="251"/>
      <c r="G31" s="251"/>
      <c r="H31" s="251"/>
    </row>
    <row r="32" spans="1:12" ht="18.75">
      <c r="B32" s="27"/>
      <c r="C32" s="28"/>
      <c r="D32" s="29"/>
      <c r="E32"/>
      <c r="F32" s="27"/>
      <c r="G32" s="28"/>
      <c r="H32" s="29"/>
    </row>
    <row r="33" spans="1:9" ht="21">
      <c r="A33" s="119" t="str">
        <f>IF($A$16=0,"",IF(COUNTIFS($A$17:$A$26,B33)=1,1,"nvt"))</f>
        <v/>
      </c>
      <c r="B33" s="129" t="str">
        <f>B17</f>
        <v>Loonkosten plus vast % (44,2% + 15%)</v>
      </c>
      <c r="C33" s="37"/>
      <c r="D33"/>
      <c r="E33"/>
      <c r="F33"/>
      <c r="G33"/>
      <c r="H33"/>
    </row>
    <row r="34" spans="1:9" ht="15" customHeight="1">
      <c r="B34" s="249" t="str">
        <f>IF(A33="nvt",VLOOKUP(A33,Alle_Kostensoorten[],2,FALSE),VLOOKUP(B33,Alle_Kostensoorten[],2,FALSE))</f>
        <v>Toelichting: Zie voor berekening tabblad 'Instructie'</v>
      </c>
      <c r="C34" s="249"/>
      <c r="D34" s="249"/>
      <c r="E34" s="249"/>
      <c r="F34" s="249"/>
      <c r="G34" s="249"/>
      <c r="H34"/>
    </row>
    <row r="35" spans="1:9" ht="11.25" customHeight="1">
      <c r="B35" s="3"/>
      <c r="C35" s="4"/>
      <c r="D35"/>
      <c r="E35"/>
      <c r="F35"/>
      <c r="G35"/>
      <c r="H35"/>
    </row>
    <row r="36" spans="1:9" ht="31.5" customHeight="1" thickBot="1">
      <c r="B36" s="158" t="s">
        <v>58</v>
      </c>
      <c r="C36" s="110" t="s">
        <v>95</v>
      </c>
      <c r="D36" s="110" t="s">
        <v>96</v>
      </c>
      <c r="E36" s="110" t="s">
        <v>97</v>
      </c>
      <c r="F36" s="110" t="s">
        <v>98</v>
      </c>
      <c r="G36" s="157" t="s">
        <v>81</v>
      </c>
      <c r="H36"/>
      <c r="I36" s="10"/>
    </row>
    <row r="37" spans="1:9" ht="15.75" customHeight="1" thickTop="1">
      <c r="B37" s="203"/>
      <c r="C37" s="186"/>
      <c r="D37" s="217"/>
      <c r="E37" s="187"/>
      <c r="F37" s="189"/>
      <c r="G37" s="159">
        <f>IF($A$33=1,$F37*$E37,0)</f>
        <v>0</v>
      </c>
      <c r="H37"/>
    </row>
    <row r="38" spans="1:9" ht="15.75" customHeight="1">
      <c r="B38" s="173"/>
      <c r="C38" s="86"/>
      <c r="D38" s="218"/>
      <c r="E38" s="166"/>
      <c r="F38" s="164"/>
      <c r="G38" s="160">
        <f t="shared" ref="G38:G51" si="1">IF($A$33=1,$F38*$E38,0)</f>
        <v>0</v>
      </c>
      <c r="H38"/>
    </row>
    <row r="39" spans="1:9" ht="15.75" customHeight="1">
      <c r="B39" s="173"/>
      <c r="C39" s="86"/>
      <c r="D39" s="218"/>
      <c r="E39" s="166"/>
      <c r="F39" s="164"/>
      <c r="G39" s="160">
        <f t="shared" si="1"/>
        <v>0</v>
      </c>
      <c r="H39"/>
    </row>
    <row r="40" spans="1:9" ht="15.75" customHeight="1">
      <c r="B40" s="173"/>
      <c r="C40" s="86"/>
      <c r="D40" s="218"/>
      <c r="E40" s="166"/>
      <c r="F40" s="164"/>
      <c r="G40" s="160">
        <f t="shared" si="1"/>
        <v>0</v>
      </c>
      <c r="H40"/>
    </row>
    <row r="41" spans="1:9" ht="15.75" customHeight="1">
      <c r="B41" s="173"/>
      <c r="C41" s="86"/>
      <c r="D41" s="218"/>
      <c r="E41" s="166"/>
      <c r="F41" s="164"/>
      <c r="G41" s="160">
        <f t="shared" si="1"/>
        <v>0</v>
      </c>
      <c r="H41"/>
    </row>
    <row r="42" spans="1:9" ht="15.75" customHeight="1">
      <c r="B42" s="173"/>
      <c r="C42" s="86"/>
      <c r="D42" s="218"/>
      <c r="E42" s="166"/>
      <c r="F42" s="164"/>
      <c r="G42" s="160">
        <f t="shared" si="1"/>
        <v>0</v>
      </c>
      <c r="H42"/>
    </row>
    <row r="43" spans="1:9" ht="15.75" customHeight="1">
      <c r="B43" s="173"/>
      <c r="C43" s="86"/>
      <c r="D43" s="218"/>
      <c r="E43" s="166"/>
      <c r="F43" s="164"/>
      <c r="G43" s="160">
        <f t="shared" si="1"/>
        <v>0</v>
      </c>
      <c r="H43"/>
    </row>
    <row r="44" spans="1:9" ht="15.75" customHeight="1">
      <c r="B44" s="173"/>
      <c r="C44" s="86"/>
      <c r="D44" s="218"/>
      <c r="E44" s="166"/>
      <c r="F44" s="164"/>
      <c r="G44" s="160">
        <f t="shared" si="1"/>
        <v>0</v>
      </c>
      <c r="H44"/>
    </row>
    <row r="45" spans="1:9" ht="15.75" customHeight="1">
      <c r="B45" s="173"/>
      <c r="C45" s="86"/>
      <c r="D45" s="218"/>
      <c r="E45" s="166"/>
      <c r="F45" s="164"/>
      <c r="G45" s="160">
        <f t="shared" si="1"/>
        <v>0</v>
      </c>
      <c r="H45"/>
    </row>
    <row r="46" spans="1:9" ht="15.75" customHeight="1">
      <c r="B46" s="173"/>
      <c r="C46" s="86"/>
      <c r="D46" s="218"/>
      <c r="E46" s="166"/>
      <c r="F46" s="164"/>
      <c r="G46" s="160">
        <f t="shared" si="1"/>
        <v>0</v>
      </c>
      <c r="H46"/>
    </row>
    <row r="47" spans="1:9" ht="15.75" customHeight="1">
      <c r="B47" s="173"/>
      <c r="C47" s="86"/>
      <c r="D47" s="218"/>
      <c r="E47" s="166"/>
      <c r="F47" s="164"/>
      <c r="G47" s="160">
        <f t="shared" si="1"/>
        <v>0</v>
      </c>
      <c r="H47"/>
    </row>
    <row r="48" spans="1:9" ht="15.75" customHeight="1">
      <c r="B48" s="173"/>
      <c r="C48" s="86"/>
      <c r="D48" s="218"/>
      <c r="E48" s="166"/>
      <c r="F48" s="164"/>
      <c r="G48" s="160">
        <f t="shared" si="1"/>
        <v>0</v>
      </c>
      <c r="H48"/>
    </row>
    <row r="49" spans="1:8" ht="15.75" customHeight="1">
      <c r="B49" s="173"/>
      <c r="C49" s="86"/>
      <c r="D49" s="218"/>
      <c r="E49" s="166"/>
      <c r="F49" s="164"/>
      <c r="G49" s="160">
        <f t="shared" si="1"/>
        <v>0</v>
      </c>
      <c r="H49"/>
    </row>
    <row r="50" spans="1:8" ht="15.75" customHeight="1">
      <c r="B50" s="173"/>
      <c r="C50" s="86"/>
      <c r="D50" s="218"/>
      <c r="E50" s="166"/>
      <c r="F50" s="164"/>
      <c r="G50" s="160">
        <f t="shared" si="1"/>
        <v>0</v>
      </c>
      <c r="H50"/>
    </row>
    <row r="51" spans="1:8" ht="15.75" customHeight="1" thickBot="1">
      <c r="B51" s="73"/>
      <c r="C51" s="74"/>
      <c r="D51" s="219"/>
      <c r="E51" s="76"/>
      <c r="F51" s="117"/>
      <c r="G51" s="131">
        <f t="shared" si="1"/>
        <v>0</v>
      </c>
      <c r="H51"/>
    </row>
    <row r="52" spans="1:8" ht="16.5" thickTop="1">
      <c r="B52" s="58" t="s">
        <v>92</v>
      </c>
      <c r="C52" s="58"/>
      <c r="D52" s="58"/>
      <c r="E52" s="58"/>
      <c r="F52" s="177"/>
      <c r="G52" s="137">
        <f>SUM(G37:G51)</f>
        <v>0</v>
      </c>
      <c r="H52" s="8"/>
    </row>
    <row r="53" spans="1:8">
      <c r="B53" s="1"/>
      <c r="C53" s="1"/>
      <c r="D53" s="1"/>
      <c r="E53" s="1"/>
      <c r="F53" s="7"/>
      <c r="G53" s="8"/>
      <c r="H53"/>
    </row>
    <row r="54" spans="1:8">
      <c r="B54" s="1"/>
      <c r="C54" s="1"/>
      <c r="D54" s="1"/>
      <c r="E54" s="1"/>
      <c r="F54" s="7"/>
      <c r="G54" s="8"/>
      <c r="H54"/>
    </row>
    <row r="55" spans="1:8" ht="21">
      <c r="A55" s="119" t="str">
        <f>IF($A$16=0,"",IF(COUNTIFS($A$17:$A$26,B55)=1,1,"nvt"))</f>
        <v/>
      </c>
      <c r="B55" s="129" t="str">
        <f>B18</f>
        <v>Loonkosten plus vast % (44,2%)</v>
      </c>
      <c r="C55" s="37"/>
      <c r="D55" s="1"/>
      <c r="E55" s="1"/>
      <c r="F55" s="7"/>
      <c r="G55" s="8"/>
      <c r="H55"/>
    </row>
    <row r="56" spans="1:8" ht="15" customHeight="1">
      <c r="B56" s="249" t="str">
        <f>IF(A55="nvt",VLOOKUP(A55,Alle_Kostensoorten[],2,FALSE),VLOOKUP(B55,Alle_Kostensoorten[],2,FALSE))</f>
        <v>Toelichting: Zie voor berekening tabblad 'Instructie'</v>
      </c>
      <c r="C56" s="249"/>
      <c r="D56" s="249"/>
      <c r="E56" s="249"/>
      <c r="F56" s="249"/>
      <c r="G56" s="249"/>
      <c r="H56"/>
    </row>
    <row r="57" spans="1:8" ht="9" customHeight="1">
      <c r="B57" s="1"/>
      <c r="C57" s="1"/>
      <c r="D57" s="1"/>
      <c r="E57" s="1"/>
      <c r="F57" s="7"/>
      <c r="G57" s="8"/>
      <c r="H57"/>
    </row>
    <row r="58" spans="1:8" ht="16.5" thickBot="1">
      <c r="B58" s="158" t="s">
        <v>58</v>
      </c>
      <c r="C58" s="110" t="s">
        <v>95</v>
      </c>
      <c r="D58" s="110" t="s">
        <v>96</v>
      </c>
      <c r="E58" s="110" t="s">
        <v>99</v>
      </c>
      <c r="F58" s="110" t="s">
        <v>98</v>
      </c>
      <c r="G58" s="157" t="s">
        <v>81</v>
      </c>
      <c r="H58"/>
    </row>
    <row r="59" spans="1:8" ht="15.75" customHeight="1" thickTop="1">
      <c r="B59" s="185"/>
      <c r="C59" s="186"/>
      <c r="D59" s="217"/>
      <c r="E59" s="187"/>
      <c r="F59" s="189"/>
      <c r="G59" s="159">
        <f>IF($A$55=1,$F59*$E59,0)</f>
        <v>0</v>
      </c>
      <c r="H59"/>
    </row>
    <row r="60" spans="1:8" ht="15.75" customHeight="1">
      <c r="B60" s="161"/>
      <c r="C60" s="86"/>
      <c r="D60" s="218"/>
      <c r="E60" s="166"/>
      <c r="F60" s="164"/>
      <c r="G60" s="160">
        <f t="shared" ref="G60:G73" si="2">IF($A$55=1,$F60*55,0)</f>
        <v>0</v>
      </c>
      <c r="H60"/>
    </row>
    <row r="61" spans="1:8" ht="15.75" customHeight="1">
      <c r="B61" s="161"/>
      <c r="C61" s="86"/>
      <c r="D61" s="218"/>
      <c r="E61" s="166"/>
      <c r="F61" s="164"/>
      <c r="G61" s="160">
        <f t="shared" si="2"/>
        <v>0</v>
      </c>
      <c r="H61"/>
    </row>
    <row r="62" spans="1:8" ht="15.75" customHeight="1">
      <c r="B62" s="161"/>
      <c r="C62" s="86"/>
      <c r="D62" s="218"/>
      <c r="E62" s="166"/>
      <c r="F62" s="164"/>
      <c r="G62" s="160">
        <f t="shared" si="2"/>
        <v>0</v>
      </c>
      <c r="H62"/>
    </row>
    <row r="63" spans="1:8" ht="15.75" customHeight="1">
      <c r="B63" s="161"/>
      <c r="C63" s="86"/>
      <c r="D63" s="218"/>
      <c r="E63" s="166"/>
      <c r="F63" s="164"/>
      <c r="G63" s="160">
        <f t="shared" si="2"/>
        <v>0</v>
      </c>
      <c r="H63"/>
    </row>
    <row r="64" spans="1:8" ht="15.75" customHeight="1">
      <c r="B64" s="161"/>
      <c r="C64" s="86"/>
      <c r="D64" s="218"/>
      <c r="E64" s="166"/>
      <c r="F64" s="164"/>
      <c r="G64" s="160">
        <f t="shared" si="2"/>
        <v>0</v>
      </c>
      <c r="H64"/>
    </row>
    <row r="65" spans="1:8" ht="15.75" customHeight="1">
      <c r="B65" s="161"/>
      <c r="C65" s="86"/>
      <c r="D65" s="218"/>
      <c r="E65" s="166"/>
      <c r="F65" s="164"/>
      <c r="G65" s="160">
        <f t="shared" si="2"/>
        <v>0</v>
      </c>
      <c r="H65"/>
    </row>
    <row r="66" spans="1:8" ht="15.75" customHeight="1">
      <c r="B66" s="161"/>
      <c r="C66" s="86"/>
      <c r="D66" s="218"/>
      <c r="E66" s="166"/>
      <c r="F66" s="164"/>
      <c r="G66" s="160">
        <f t="shared" si="2"/>
        <v>0</v>
      </c>
      <c r="H66"/>
    </row>
    <row r="67" spans="1:8" ht="15.75" customHeight="1">
      <c r="B67" s="161"/>
      <c r="C67" s="86"/>
      <c r="D67" s="218"/>
      <c r="E67" s="166"/>
      <c r="F67" s="164"/>
      <c r="G67" s="160">
        <f t="shared" si="2"/>
        <v>0</v>
      </c>
      <c r="H67"/>
    </row>
    <row r="68" spans="1:8" ht="15.75" customHeight="1">
      <c r="B68" s="161"/>
      <c r="C68" s="86"/>
      <c r="D68" s="218"/>
      <c r="E68" s="166"/>
      <c r="F68" s="164"/>
      <c r="G68" s="160">
        <f t="shared" si="2"/>
        <v>0</v>
      </c>
      <c r="H68"/>
    </row>
    <row r="69" spans="1:8" ht="15.75" customHeight="1">
      <c r="B69" s="161"/>
      <c r="C69" s="86"/>
      <c r="D69" s="218"/>
      <c r="E69" s="166"/>
      <c r="F69" s="164"/>
      <c r="G69" s="160">
        <f t="shared" si="2"/>
        <v>0</v>
      </c>
      <c r="H69"/>
    </row>
    <row r="70" spans="1:8" ht="15.75" customHeight="1">
      <c r="B70" s="161"/>
      <c r="C70" s="86"/>
      <c r="D70" s="218"/>
      <c r="E70" s="166"/>
      <c r="F70" s="164"/>
      <c r="G70" s="160">
        <f t="shared" si="2"/>
        <v>0</v>
      </c>
      <c r="H70"/>
    </row>
    <row r="71" spans="1:8" ht="15.75" customHeight="1">
      <c r="B71" s="161"/>
      <c r="C71" s="86"/>
      <c r="D71" s="218"/>
      <c r="E71" s="166"/>
      <c r="F71" s="164"/>
      <c r="G71" s="160">
        <f t="shared" si="2"/>
        <v>0</v>
      </c>
      <c r="H71"/>
    </row>
    <row r="72" spans="1:8" ht="15.75" customHeight="1">
      <c r="B72" s="161"/>
      <c r="C72" s="86"/>
      <c r="D72" s="218"/>
      <c r="E72" s="166"/>
      <c r="F72" s="164"/>
      <c r="G72" s="160">
        <f t="shared" si="2"/>
        <v>0</v>
      </c>
      <c r="H72"/>
    </row>
    <row r="73" spans="1:8" ht="15.75" customHeight="1" thickBot="1">
      <c r="B73" s="75"/>
      <c r="C73" s="171"/>
      <c r="D73" s="221"/>
      <c r="E73" s="220"/>
      <c r="F73" s="172"/>
      <c r="G73" s="131">
        <f t="shared" si="2"/>
        <v>0</v>
      </c>
      <c r="H73"/>
    </row>
    <row r="74" spans="1:8" ht="16.5" thickTop="1">
      <c r="B74" s="58" t="s">
        <v>92</v>
      </c>
      <c r="C74" s="58"/>
      <c r="D74" s="222"/>
      <c r="E74" s="58"/>
      <c r="F74" s="177"/>
      <c r="G74" s="137">
        <f>SUM(G59:G73)</f>
        <v>0</v>
      </c>
      <c r="H74"/>
    </row>
    <row r="75" spans="1:8">
      <c r="B75" s="6"/>
      <c r="C75" s="6"/>
      <c r="D75" s="6"/>
      <c r="E75" s="16"/>
      <c r="F75" s="16"/>
      <c r="G75" s="16"/>
      <c r="H75"/>
    </row>
    <row r="76" spans="1:8">
      <c r="B76" s="1"/>
      <c r="C76" s="1"/>
      <c r="D76" s="1"/>
      <c r="E76" s="1"/>
      <c r="F76" s="7"/>
      <c r="G76" s="8"/>
      <c r="H76"/>
    </row>
    <row r="77" spans="1:8" ht="21">
      <c r="A77" s="119" t="str">
        <f>IF($A$16=0,"",IF(COUNTIFS($A$17:$A$26,B77)=1,1,"nvt"))</f>
        <v/>
      </c>
      <c r="B77" s="129" t="str">
        <f>B19</f>
        <v>Forfait van 23% voor loonkosten en eigen arbeid</v>
      </c>
      <c r="C77" s="37"/>
      <c r="D77" s="37"/>
      <c r="E77" s="1"/>
      <c r="F77" s="7"/>
      <c r="G77" s="8"/>
      <c r="H77"/>
    </row>
    <row r="78" spans="1:8" ht="15" customHeight="1">
      <c r="B78" s="249" t="e">
        <f>IF(A77=1,VLOOKUP(B77,Alle_Kostensoorten[],2,FALSE),VLOOKUP(A77,Alle_Kostensoorten[],2,FALSE))</f>
        <v>#N/A</v>
      </c>
      <c r="C78" s="249"/>
      <c r="D78" s="249"/>
      <c r="E78" s="249"/>
      <c r="F78" s="249"/>
      <c r="G78" s="249"/>
      <c r="H78"/>
    </row>
    <row r="79" spans="1:8" ht="11.25" customHeight="1">
      <c r="B79" s="1"/>
      <c r="C79" s="1"/>
      <c r="D79" s="1"/>
      <c r="E79" s="1"/>
      <c r="F79" s="7"/>
      <c r="G79" s="8"/>
      <c r="H79"/>
    </row>
    <row r="80" spans="1:8" s="5" customFormat="1" ht="16.5" thickBot="1">
      <c r="B80" s="158" t="s">
        <v>58</v>
      </c>
      <c r="C80" s="157" t="s">
        <v>81</v>
      </c>
    </row>
    <row r="81" spans="1:8" ht="15.75" customHeight="1" thickTop="1">
      <c r="B81" s="226" t="str">
        <f>Hulpblad!V2</f>
        <v xml:space="preserve"> </v>
      </c>
      <c r="C81" s="159">
        <f>IF(AND($A$77=1,$B81&lt;&gt;"",$B81&lt;&gt;" "),(SUMIFS($E$148:$E$164,$B$148:$B$164,$B81)+SUMIFS($I$172:$I$179,$B$172:$B$179,$B81)+SUMIFS($F$187:$F$202,$B$187:$B$202,$B81))*0.23,0)</f>
        <v>0</v>
      </c>
      <c r="D81"/>
      <c r="E81"/>
      <c r="F81"/>
      <c r="G81"/>
      <c r="H81"/>
    </row>
    <row r="82" spans="1:8" ht="15.75" customHeight="1">
      <c r="B82" s="227" t="str">
        <f>Hulpblad!V3</f>
        <v xml:space="preserve"> </v>
      </c>
      <c r="C82" s="160">
        <f t="shared" ref="C82:C90" si="3">IF(AND($A$77=1,$B82&lt;&gt;"",$B82&lt;&gt;" "),(SUMIFS($E$148:$E$164,$B$148:$B$164,$B82)+SUMIFS($I$172:$I$179,$B$172:$B$179,$B82)+SUMIFS($F$187:$F$202,$B$187:$B$202,$B82))*0.23,0)</f>
        <v>0</v>
      </c>
      <c r="D82"/>
      <c r="E82"/>
      <c r="F82"/>
      <c r="G82"/>
      <c r="H82"/>
    </row>
    <row r="83" spans="1:8" ht="15.75" customHeight="1">
      <c r="B83" s="227" t="str">
        <f>Hulpblad!V4</f>
        <v xml:space="preserve"> </v>
      </c>
      <c r="C83" s="160">
        <f t="shared" si="3"/>
        <v>0</v>
      </c>
      <c r="D83"/>
      <c r="E83"/>
      <c r="F83"/>
      <c r="G83"/>
      <c r="H83"/>
    </row>
    <row r="84" spans="1:8" ht="15.75" customHeight="1">
      <c r="B84" s="227" t="str">
        <f>Hulpblad!V5</f>
        <v xml:space="preserve"> </v>
      </c>
      <c r="C84" s="160">
        <f t="shared" si="3"/>
        <v>0</v>
      </c>
      <c r="D84"/>
      <c r="E84"/>
      <c r="F84"/>
      <c r="G84"/>
      <c r="H84"/>
    </row>
    <row r="85" spans="1:8" ht="15.75" customHeight="1">
      <c r="B85" s="227" t="str">
        <f>Hulpblad!V6</f>
        <v xml:space="preserve"> </v>
      </c>
      <c r="C85" s="160">
        <f t="shared" si="3"/>
        <v>0</v>
      </c>
      <c r="D85"/>
      <c r="E85"/>
      <c r="F85"/>
      <c r="G85"/>
      <c r="H85"/>
    </row>
    <row r="86" spans="1:8" ht="15.75" customHeight="1">
      <c r="B86" s="227" t="str">
        <f>Hulpblad!V7</f>
        <v xml:space="preserve"> </v>
      </c>
      <c r="C86" s="160">
        <f t="shared" si="3"/>
        <v>0</v>
      </c>
      <c r="D86"/>
      <c r="E86"/>
      <c r="F86"/>
      <c r="G86"/>
      <c r="H86"/>
    </row>
    <row r="87" spans="1:8" ht="15.75" customHeight="1">
      <c r="B87" s="227" t="str">
        <f>Hulpblad!V8</f>
        <v xml:space="preserve"> </v>
      </c>
      <c r="C87" s="160">
        <f t="shared" si="3"/>
        <v>0</v>
      </c>
      <c r="D87"/>
      <c r="E87"/>
      <c r="F87"/>
      <c r="G87"/>
      <c r="H87"/>
    </row>
    <row r="88" spans="1:8" ht="15.75" customHeight="1">
      <c r="B88" s="227" t="str">
        <f>Hulpblad!V9</f>
        <v xml:space="preserve"> </v>
      </c>
      <c r="C88" s="160">
        <f t="shared" si="3"/>
        <v>0</v>
      </c>
      <c r="D88"/>
      <c r="E88"/>
      <c r="F88"/>
      <c r="G88"/>
      <c r="H88"/>
    </row>
    <row r="89" spans="1:8" ht="15.75" customHeight="1">
      <c r="B89" s="227" t="str">
        <f>Hulpblad!V10</f>
        <v xml:space="preserve"> </v>
      </c>
      <c r="C89" s="160">
        <f t="shared" si="3"/>
        <v>0</v>
      </c>
      <c r="D89"/>
      <c r="E89"/>
      <c r="F89"/>
      <c r="G89"/>
      <c r="H89"/>
    </row>
    <row r="90" spans="1:8" ht="15.75" customHeight="1" thickBot="1">
      <c r="B90" s="227" t="str">
        <f>Hulpblad!V11</f>
        <v xml:space="preserve"> </v>
      </c>
      <c r="C90" s="160">
        <f t="shared" si="3"/>
        <v>0</v>
      </c>
      <c r="D90"/>
      <c r="E90"/>
      <c r="F90"/>
      <c r="G90"/>
      <c r="H90"/>
    </row>
    <row r="91" spans="1:8" ht="16.5" thickTop="1">
      <c r="B91" s="228" t="s">
        <v>92</v>
      </c>
      <c r="C91" s="137">
        <f>SUM(C81:C90)</f>
        <v>0</v>
      </c>
      <c r="D91"/>
      <c r="E91"/>
      <c r="F91"/>
      <c r="G91"/>
      <c r="H91"/>
    </row>
    <row r="92" spans="1:8">
      <c r="B92" s="1"/>
      <c r="C92" s="1"/>
      <c r="D92" s="1"/>
      <c r="E92" s="1"/>
      <c r="F92" s="7"/>
      <c r="G92" s="8"/>
      <c r="H92"/>
    </row>
    <row r="93" spans="1:8">
      <c r="B93" s="1"/>
      <c r="C93" s="1"/>
      <c r="D93" s="1"/>
      <c r="E93" s="1"/>
      <c r="F93" s="7"/>
      <c r="G93" s="8"/>
      <c r="H93"/>
    </row>
    <row r="94" spans="1:8" ht="21">
      <c r="A94" s="119" t="str">
        <f>IF($A$16=0,"",IF(COUNTIFS($A$17:$A$26,B94)=1,1,"nvt"))</f>
        <v/>
      </c>
      <c r="B94" s="129" t="str">
        <f>B20</f>
        <v>Vast uurtarief eigen arbeid - € 50</v>
      </c>
      <c r="C94" s="37"/>
      <c r="D94" s="1"/>
      <c r="E94" s="1"/>
      <c r="F94" s="7"/>
      <c r="G94" s="8"/>
      <c r="H94"/>
    </row>
    <row r="95" spans="1:8" ht="15">
      <c r="B95" s="249" t="e">
        <f>IF(A94=1,VLOOKUP(B94,Alle_Kostensoorten[],2,FALSE),VLOOKUP(A94,Alle_Kostensoorten[],2,FALSE))</f>
        <v>#N/A</v>
      </c>
      <c r="C95" s="249"/>
      <c r="D95" s="249"/>
      <c r="E95" s="249"/>
      <c r="F95" s="249"/>
      <c r="G95" s="249"/>
      <c r="H95"/>
    </row>
    <row r="96" spans="1:8" ht="9.75" customHeight="1">
      <c r="B96" s="1"/>
      <c r="C96" s="1"/>
      <c r="D96" s="1"/>
      <c r="E96" s="1"/>
      <c r="F96" s="7"/>
      <c r="G96" s="8"/>
      <c r="H96"/>
    </row>
    <row r="97" spans="1:9" ht="16.5" thickBot="1">
      <c r="B97" s="56" t="s">
        <v>58</v>
      </c>
      <c r="C97" s="200" t="s">
        <v>95</v>
      </c>
      <c r="D97" s="200" t="s">
        <v>100</v>
      </c>
      <c r="E97" s="57" t="s">
        <v>81</v>
      </c>
      <c r="F97" s="1"/>
      <c r="G97" s="7"/>
      <c r="H97" s="8"/>
    </row>
    <row r="98" spans="1:9" ht="15.75" customHeight="1" thickTop="1">
      <c r="B98" s="224"/>
      <c r="C98" s="186"/>
      <c r="D98" s="164"/>
      <c r="E98" s="130">
        <f>IF($A$94=1,$D98*50,0)</f>
        <v>0</v>
      </c>
      <c r="F98" s="1"/>
      <c r="G98" s="7"/>
      <c r="H98" s="8"/>
    </row>
    <row r="99" spans="1:9" ht="15.75" customHeight="1">
      <c r="B99" s="225"/>
      <c r="C99" s="186"/>
      <c r="D99" s="164"/>
      <c r="E99" s="131">
        <f t="shared" ref="E99:E107" si="4">IF($A$94=1,$D99*50,0)</f>
        <v>0</v>
      </c>
      <c r="F99" s="1"/>
      <c r="G99" s="7"/>
      <c r="H99" s="8"/>
    </row>
    <row r="100" spans="1:9" ht="15.75" customHeight="1">
      <c r="B100" s="225"/>
      <c r="C100" s="186"/>
      <c r="D100" s="164"/>
      <c r="E100" s="131">
        <f t="shared" si="4"/>
        <v>0</v>
      </c>
      <c r="F100" s="1"/>
      <c r="G100" s="7"/>
      <c r="H100" s="8"/>
    </row>
    <row r="101" spans="1:9" ht="15.75" customHeight="1">
      <c r="B101" s="225"/>
      <c r="C101" s="186"/>
      <c r="D101" s="164"/>
      <c r="E101" s="131">
        <f t="shared" si="4"/>
        <v>0</v>
      </c>
      <c r="F101" s="1"/>
      <c r="G101" s="7"/>
      <c r="H101" s="8"/>
    </row>
    <row r="102" spans="1:9" ht="15.75" customHeight="1">
      <c r="B102" s="225"/>
      <c r="C102" s="186"/>
      <c r="D102" s="164"/>
      <c r="E102" s="131">
        <f t="shared" si="4"/>
        <v>0</v>
      </c>
      <c r="F102" s="1"/>
      <c r="G102" s="7"/>
      <c r="H102" s="8"/>
    </row>
    <row r="103" spans="1:9" ht="15.75" customHeight="1">
      <c r="B103" s="225"/>
      <c r="C103" s="186"/>
      <c r="D103" s="164"/>
      <c r="E103" s="131">
        <f t="shared" si="4"/>
        <v>0</v>
      </c>
      <c r="F103" s="1"/>
      <c r="G103" s="7"/>
      <c r="H103" s="8"/>
    </row>
    <row r="104" spans="1:9" ht="15.75" customHeight="1">
      <c r="B104" s="225"/>
      <c r="C104" s="186"/>
      <c r="D104" s="164"/>
      <c r="E104" s="131">
        <f t="shared" si="4"/>
        <v>0</v>
      </c>
      <c r="F104" s="1"/>
      <c r="G104" s="7"/>
      <c r="H104" s="8"/>
    </row>
    <row r="105" spans="1:9" ht="15.75" customHeight="1">
      <c r="B105" s="225"/>
      <c r="C105" s="186"/>
      <c r="D105" s="164"/>
      <c r="E105" s="131">
        <f t="shared" si="4"/>
        <v>0</v>
      </c>
      <c r="F105" s="1"/>
      <c r="G105" s="7"/>
      <c r="H105" s="8"/>
    </row>
    <row r="106" spans="1:9" ht="15.75" customHeight="1">
      <c r="B106" s="225"/>
      <c r="C106" s="186"/>
      <c r="D106" s="164"/>
      <c r="E106" s="131">
        <f t="shared" si="4"/>
        <v>0</v>
      </c>
      <c r="F106" s="1"/>
      <c r="G106" s="7"/>
      <c r="H106" s="8"/>
    </row>
    <row r="107" spans="1:9" ht="15.75" customHeight="1" thickBot="1">
      <c r="B107" s="225"/>
      <c r="C107" s="186"/>
      <c r="D107" s="164"/>
      <c r="E107" s="131">
        <f t="shared" si="4"/>
        <v>0</v>
      </c>
      <c r="F107" s="1"/>
      <c r="G107" s="7"/>
      <c r="H107" s="8"/>
    </row>
    <row r="108" spans="1:9" ht="16.5" thickTop="1">
      <c r="B108" s="58" t="s">
        <v>92</v>
      </c>
      <c r="C108" s="58"/>
      <c r="D108" s="58"/>
      <c r="E108" s="137">
        <f>SUM(E98:E107)</f>
        <v>0</v>
      </c>
      <c r="F108" s="1"/>
      <c r="G108" s="1"/>
      <c r="H108" s="7"/>
      <c r="I108" s="8"/>
    </row>
    <row r="109" spans="1:9">
      <c r="B109" s="1"/>
      <c r="C109" s="1"/>
      <c r="D109" s="1"/>
      <c r="E109" s="1"/>
      <c r="F109" s="7"/>
      <c r="G109" s="8"/>
      <c r="H109"/>
    </row>
    <row r="110" spans="1:9">
      <c r="B110" s="1"/>
      <c r="C110" s="1"/>
      <c r="D110" s="1"/>
      <c r="E110" s="1"/>
      <c r="F110" s="7"/>
      <c r="G110" s="8"/>
      <c r="H110"/>
    </row>
    <row r="111" spans="1:9" ht="21">
      <c r="A111" s="119" t="str">
        <f>IF($A$16=0,"",IF(COUNTIFS($A$17:$A$26,B111)=1,1,"nvt"))</f>
        <v/>
      </c>
      <c r="B111" s="216" t="str">
        <f>B21</f>
        <v>Vast uurtarief eigen arbeid - € 43</v>
      </c>
      <c r="C111" s="37"/>
      <c r="D111" s="1"/>
      <c r="E111" s="1"/>
      <c r="F111" s="7"/>
      <c r="G111" s="8"/>
      <c r="H111"/>
    </row>
    <row r="112" spans="1:9" ht="15">
      <c r="B112" s="249" t="e">
        <f>IF(A111=1,VLOOKUP(B111,Alle_Kostensoorten[],2,FALSE),VLOOKUP(A111,Alle_Kostensoorten[],2,FALSE))</f>
        <v>#N/A</v>
      </c>
      <c r="C112" s="249"/>
      <c r="D112" s="249"/>
      <c r="E112" s="249"/>
      <c r="F112" s="249"/>
      <c r="G112" s="249"/>
      <c r="H112"/>
    </row>
    <row r="113" spans="1:9" ht="9.75" customHeight="1">
      <c r="B113" s="1"/>
      <c r="C113" s="1"/>
      <c r="D113" s="1"/>
      <c r="E113" s="1"/>
      <c r="F113" s="7"/>
      <c r="G113" s="8"/>
      <c r="H113"/>
    </row>
    <row r="114" spans="1:9" ht="16.5" thickBot="1">
      <c r="B114" s="56" t="s">
        <v>58</v>
      </c>
      <c r="C114" s="200" t="s">
        <v>95</v>
      </c>
      <c r="D114" s="200" t="s">
        <v>100</v>
      </c>
      <c r="E114" s="57" t="s">
        <v>81</v>
      </c>
      <c r="F114" s="1"/>
      <c r="G114" s="7"/>
      <c r="H114" s="8"/>
    </row>
    <row r="115" spans="1:9" ht="15.75" customHeight="1" thickTop="1">
      <c r="B115" s="224"/>
      <c r="C115" s="186"/>
      <c r="D115" s="164"/>
      <c r="E115" s="130">
        <f>IF($A$111=1,$D115*43,0)</f>
        <v>0</v>
      </c>
      <c r="F115" s="1"/>
      <c r="G115" s="7"/>
      <c r="H115" s="8"/>
    </row>
    <row r="116" spans="1:9" ht="15.75" customHeight="1">
      <c r="B116" s="225"/>
      <c r="C116" s="186"/>
      <c r="D116" s="164"/>
      <c r="E116" s="131">
        <f t="shared" ref="E116:E124" si="5">IF($A$111=1,$D116*43,0)</f>
        <v>0</v>
      </c>
      <c r="F116" s="1"/>
      <c r="G116" s="7"/>
      <c r="H116" s="8"/>
    </row>
    <row r="117" spans="1:9" ht="15.75" customHeight="1">
      <c r="B117" s="225"/>
      <c r="C117" s="186"/>
      <c r="D117" s="164"/>
      <c r="E117" s="131">
        <f t="shared" si="5"/>
        <v>0</v>
      </c>
      <c r="F117" s="1"/>
      <c r="G117" s="7"/>
      <c r="H117" s="8"/>
    </row>
    <row r="118" spans="1:9" ht="15.75" customHeight="1">
      <c r="B118" s="225"/>
      <c r="C118" s="186"/>
      <c r="D118" s="164"/>
      <c r="E118" s="131">
        <f t="shared" si="5"/>
        <v>0</v>
      </c>
      <c r="F118" s="1"/>
      <c r="G118" s="7"/>
      <c r="H118" s="8"/>
    </row>
    <row r="119" spans="1:9" ht="15.75" customHeight="1">
      <c r="B119" s="225"/>
      <c r="C119" s="186"/>
      <c r="D119" s="164"/>
      <c r="E119" s="131">
        <f t="shared" si="5"/>
        <v>0</v>
      </c>
      <c r="F119" s="1"/>
      <c r="G119" s="7"/>
      <c r="H119" s="8"/>
    </row>
    <row r="120" spans="1:9" ht="15.75" customHeight="1">
      <c r="B120" s="225"/>
      <c r="C120" s="186"/>
      <c r="D120" s="164"/>
      <c r="E120" s="131">
        <f t="shared" si="5"/>
        <v>0</v>
      </c>
      <c r="F120" s="1"/>
      <c r="G120" s="7"/>
      <c r="H120" s="8"/>
    </row>
    <row r="121" spans="1:9" ht="15.75" customHeight="1">
      <c r="B121" s="225"/>
      <c r="C121" s="186"/>
      <c r="D121" s="164"/>
      <c r="E121" s="131">
        <f t="shared" si="5"/>
        <v>0</v>
      </c>
      <c r="F121" s="1"/>
      <c r="G121" s="7"/>
      <c r="H121" s="8"/>
    </row>
    <row r="122" spans="1:9" ht="15.75" customHeight="1">
      <c r="B122" s="225"/>
      <c r="C122" s="186"/>
      <c r="D122" s="164"/>
      <c r="E122" s="131">
        <f t="shared" si="5"/>
        <v>0</v>
      </c>
      <c r="F122" s="1"/>
      <c r="G122" s="7"/>
      <c r="H122" s="8"/>
    </row>
    <row r="123" spans="1:9" ht="15.75" customHeight="1">
      <c r="B123" s="225"/>
      <c r="C123" s="186"/>
      <c r="D123" s="164"/>
      <c r="E123" s="131">
        <f t="shared" si="5"/>
        <v>0</v>
      </c>
      <c r="F123" s="1"/>
      <c r="G123" s="7"/>
      <c r="H123" s="8"/>
    </row>
    <row r="124" spans="1:9" ht="15.75" customHeight="1" thickBot="1">
      <c r="B124" s="225"/>
      <c r="C124" s="186"/>
      <c r="D124" s="164"/>
      <c r="E124" s="131">
        <f t="shared" si="5"/>
        <v>0</v>
      </c>
      <c r="F124" s="1"/>
      <c r="G124" s="7"/>
      <c r="H124" s="8"/>
    </row>
    <row r="125" spans="1:9" ht="16.5" thickTop="1">
      <c r="B125" s="58" t="s">
        <v>92</v>
      </c>
      <c r="C125" s="58"/>
      <c r="D125" s="58"/>
      <c r="E125" s="137">
        <f>SUM(E115:E124)</f>
        <v>0</v>
      </c>
      <c r="F125" s="1"/>
      <c r="G125" s="1"/>
      <c r="H125" s="7"/>
      <c r="I125" s="8"/>
    </row>
    <row r="126" spans="1:9">
      <c r="B126" s="1"/>
      <c r="C126" s="1"/>
      <c r="D126" s="1"/>
      <c r="E126" s="1"/>
      <c r="F126" s="7"/>
      <c r="G126" s="8"/>
      <c r="H126"/>
    </row>
    <row r="127" spans="1:9">
      <c r="B127" s="1"/>
      <c r="C127" s="1"/>
      <c r="D127" s="1"/>
      <c r="E127" s="1"/>
      <c r="F127" s="7"/>
      <c r="G127" s="8"/>
      <c r="H127"/>
    </row>
    <row r="128" spans="1:9" ht="21">
      <c r="A128" s="119" t="str">
        <f>IF($A$16=0,"",IF(COUNTIFS($A$17:$A$26,B128)=1,1,"nvt"))</f>
        <v/>
      </c>
      <c r="B128" s="129" t="str">
        <f>B22</f>
        <v>IKS voor kennisinstellingen</v>
      </c>
      <c r="C128" s="37"/>
      <c r="D128" s="12"/>
      <c r="E128" s="12"/>
      <c r="F128" s="9"/>
      <c r="G128"/>
      <c r="H128"/>
    </row>
    <row r="129" spans="1:9" ht="18" customHeight="1">
      <c r="B129" s="249" t="e">
        <f>IF(A128=1,VLOOKUP(B128,Alle_Kostensoorten[],2,FALSE),VLOOKUP(A128,Alle_Kostensoorten[],2,FALSE))</f>
        <v>#N/A</v>
      </c>
      <c r="C129" s="249"/>
      <c r="D129" s="249"/>
      <c r="E129" s="249"/>
      <c r="F129" s="249"/>
      <c r="G129" s="249"/>
      <c r="H129" s="249"/>
      <c r="I129" s="249"/>
    </row>
    <row r="130" spans="1:9" ht="9.75" customHeight="1">
      <c r="B130" s="3"/>
      <c r="C130" s="4"/>
      <c r="D130" s="12"/>
      <c r="E130" s="12"/>
      <c r="F130" s="9"/>
      <c r="G130"/>
      <c r="H130"/>
    </row>
    <row r="131" spans="1:9" ht="16.5" customHeight="1" thickBot="1">
      <c r="B131" s="199" t="s">
        <v>58</v>
      </c>
      <c r="C131" s="200" t="s">
        <v>101</v>
      </c>
      <c r="D131" s="200" t="s">
        <v>102</v>
      </c>
      <c r="E131" s="201" t="s">
        <v>81</v>
      </c>
      <c r="F131" s="201" t="s">
        <v>103</v>
      </c>
      <c r="G131" s="202"/>
      <c r="H131" s="202"/>
      <c r="I131" s="202"/>
    </row>
    <row r="132" spans="1:9" ht="15.75" customHeight="1" thickTop="1">
      <c r="B132" s="185"/>
      <c r="C132" s="186"/>
      <c r="D132" s="187"/>
      <c r="E132" s="159">
        <f t="shared" ref="E132:E140" si="6">IF($A$128=1,$D132,0)</f>
        <v>0</v>
      </c>
      <c r="F132" s="186"/>
      <c r="G132" s="188"/>
      <c r="H132" s="188"/>
      <c r="I132" s="188"/>
    </row>
    <row r="133" spans="1:9" ht="15.75" customHeight="1">
      <c r="B133" s="161"/>
      <c r="C133" s="86"/>
      <c r="D133" s="187"/>
      <c r="E133" s="160">
        <f t="shared" si="6"/>
        <v>0</v>
      </c>
      <c r="F133" s="169"/>
      <c r="G133" s="170"/>
      <c r="H133" s="170"/>
      <c r="I133" s="170"/>
    </row>
    <row r="134" spans="1:9" ht="15.75" customHeight="1">
      <c r="B134" s="161"/>
      <c r="C134" s="86"/>
      <c r="D134" s="187"/>
      <c r="E134" s="160">
        <f t="shared" si="6"/>
        <v>0</v>
      </c>
      <c r="F134" s="169"/>
      <c r="G134" s="170"/>
      <c r="H134" s="170"/>
      <c r="I134" s="170"/>
    </row>
    <row r="135" spans="1:9" ht="15.75" customHeight="1">
      <c r="B135" s="161"/>
      <c r="C135" s="86"/>
      <c r="D135" s="187"/>
      <c r="E135" s="160">
        <f t="shared" si="6"/>
        <v>0</v>
      </c>
      <c r="F135" s="169"/>
      <c r="G135" s="170"/>
      <c r="H135" s="170"/>
      <c r="I135" s="170"/>
    </row>
    <row r="136" spans="1:9" ht="15.75" customHeight="1">
      <c r="B136" s="161"/>
      <c r="C136" s="86"/>
      <c r="D136" s="187"/>
      <c r="E136" s="160">
        <f t="shared" si="6"/>
        <v>0</v>
      </c>
      <c r="F136" s="169"/>
      <c r="G136" s="170"/>
      <c r="H136" s="170"/>
      <c r="I136" s="170"/>
    </row>
    <row r="137" spans="1:9" ht="15.75" customHeight="1">
      <c r="B137" s="161"/>
      <c r="C137" s="86"/>
      <c r="D137" s="166"/>
      <c r="E137" s="160">
        <f t="shared" si="6"/>
        <v>0</v>
      </c>
      <c r="F137" s="169"/>
      <c r="G137" s="170"/>
      <c r="H137" s="170"/>
      <c r="I137" s="170"/>
    </row>
    <row r="138" spans="1:9" ht="15.75" customHeight="1">
      <c r="B138" s="161"/>
      <c r="C138" s="86"/>
      <c r="D138" s="166"/>
      <c r="E138" s="160">
        <f t="shared" si="6"/>
        <v>0</v>
      </c>
      <c r="F138" s="169"/>
      <c r="G138" s="170"/>
      <c r="H138" s="170"/>
      <c r="I138" s="170"/>
    </row>
    <row r="139" spans="1:9" ht="15.75" customHeight="1">
      <c r="B139" s="161"/>
      <c r="C139" s="86"/>
      <c r="D139" s="166"/>
      <c r="E139" s="160">
        <f t="shared" si="6"/>
        <v>0</v>
      </c>
      <c r="F139" s="169"/>
      <c r="G139" s="170"/>
      <c r="H139" s="170"/>
      <c r="I139" s="170"/>
    </row>
    <row r="140" spans="1:9" ht="15.75" customHeight="1" thickBot="1">
      <c r="B140" s="75"/>
      <c r="C140" s="74"/>
      <c r="D140" s="76"/>
      <c r="E140" s="131">
        <f t="shared" si="6"/>
        <v>0</v>
      </c>
      <c r="F140" s="77"/>
      <c r="G140" s="78"/>
      <c r="H140" s="78"/>
      <c r="I140" s="78"/>
    </row>
    <row r="141" spans="1:9" ht="16.5" thickTop="1">
      <c r="B141" s="58" t="s">
        <v>92</v>
      </c>
      <c r="C141" s="58"/>
      <c r="D141" s="58"/>
      <c r="E141" s="137">
        <f>SUM(E132:E140)</f>
        <v>0</v>
      </c>
      <c r="F141" s="176"/>
      <c r="G141" s="176"/>
      <c r="H141" s="176"/>
      <c r="I141" s="176"/>
    </row>
    <row r="142" spans="1:9">
      <c r="B142" s="6"/>
      <c r="C142" s="6"/>
      <c r="D142" s="6"/>
      <c r="E142" s="16"/>
      <c r="F142" s="16"/>
      <c r="G142" s="10"/>
      <c r="H142"/>
    </row>
    <row r="143" spans="1:9">
      <c r="B143" s="1"/>
      <c r="C143" s="1"/>
      <c r="D143" s="1"/>
      <c r="E143" s="1"/>
      <c r="F143" s="9"/>
      <c r="G143" s="10"/>
      <c r="H143"/>
    </row>
    <row r="144" spans="1:9" ht="21">
      <c r="A144" s="119" t="str">
        <f>IF($A$16=0,"",IF(COUNTIFS($A$17:$A$26,B144)=1,1,"nvt"))</f>
        <v/>
      </c>
      <c r="B144" s="129" t="str">
        <f>B23</f>
        <v>Bijdragen in natura</v>
      </c>
      <c r="C144" s="37"/>
      <c r="D144" s="1"/>
      <c r="E144" s="1"/>
      <c r="F144" s="9"/>
      <c r="G144" s="10"/>
      <c r="H144"/>
    </row>
    <row r="145" spans="2:9" ht="18" customHeight="1">
      <c r="B145" s="249" t="e">
        <f>IF(A144=1,VLOOKUP(B144,Alle_Kostensoorten[],2,FALSE),VLOOKUP(A144,Alle_Kostensoorten[],2,FALSE))</f>
        <v>#N/A</v>
      </c>
      <c r="C145" s="249"/>
      <c r="D145" s="249"/>
      <c r="E145" s="249"/>
      <c r="F145" s="249"/>
      <c r="G145" s="249"/>
      <c r="H145" s="249"/>
      <c r="I145" s="249"/>
    </row>
    <row r="146" spans="2:9" ht="9.75" customHeight="1">
      <c r="B146" s="3"/>
      <c r="C146" s="1"/>
      <c r="D146" s="1"/>
      <c r="E146" s="1"/>
      <c r="F146" s="9"/>
      <c r="G146" s="10"/>
      <c r="H146"/>
    </row>
    <row r="147" spans="2:9" ht="16.5" customHeight="1" thickBot="1">
      <c r="B147" s="195" t="s">
        <v>58</v>
      </c>
      <c r="C147" s="197" t="s">
        <v>101</v>
      </c>
      <c r="D147" s="196" t="s">
        <v>102</v>
      </c>
      <c r="E147" s="197" t="s">
        <v>81</v>
      </c>
      <c r="F147" s="196" t="s">
        <v>3</v>
      </c>
      <c r="G147" s="198"/>
      <c r="H147" s="198"/>
      <c r="I147" s="198"/>
    </row>
    <row r="148" spans="2:9" ht="15.75" customHeight="1" thickTop="1">
      <c r="B148" s="185"/>
      <c r="C148" s="186"/>
      <c r="D148" s="187"/>
      <c r="E148" s="159">
        <f>IF($A$144=1,$D148,0)</f>
        <v>0</v>
      </c>
      <c r="F148" s="190"/>
      <c r="G148" s="191"/>
      <c r="H148" s="191"/>
      <c r="I148" s="191"/>
    </row>
    <row r="149" spans="2:9" ht="15.75" customHeight="1">
      <c r="B149" s="161"/>
      <c r="C149" s="86"/>
      <c r="D149" s="166"/>
      <c r="E149" s="159">
        <f t="shared" ref="E149:E164" si="7">IF($A$144=1,$D149,0)</f>
        <v>0</v>
      </c>
      <c r="F149" s="167"/>
      <c r="G149" s="168"/>
      <c r="H149" s="168"/>
      <c r="I149" s="168"/>
    </row>
    <row r="150" spans="2:9" ht="15.75" customHeight="1">
      <c r="B150" s="161"/>
      <c r="C150" s="86"/>
      <c r="D150" s="166"/>
      <c r="E150" s="159">
        <f t="shared" si="7"/>
        <v>0</v>
      </c>
      <c r="F150" s="167"/>
      <c r="G150" s="168"/>
      <c r="H150" s="168"/>
      <c r="I150" s="168"/>
    </row>
    <row r="151" spans="2:9" ht="15.75" customHeight="1">
      <c r="B151" s="161"/>
      <c r="C151" s="86"/>
      <c r="D151" s="166"/>
      <c r="E151" s="159">
        <f t="shared" si="7"/>
        <v>0</v>
      </c>
      <c r="F151" s="167"/>
      <c r="G151" s="168"/>
      <c r="H151" s="168"/>
      <c r="I151" s="168"/>
    </row>
    <row r="152" spans="2:9" ht="15.75" customHeight="1">
      <c r="B152" s="161"/>
      <c r="C152" s="86"/>
      <c r="D152" s="166"/>
      <c r="E152" s="159">
        <f t="shared" si="7"/>
        <v>0</v>
      </c>
      <c r="F152" s="167"/>
      <c r="G152" s="168"/>
      <c r="H152" s="168"/>
      <c r="I152" s="168"/>
    </row>
    <row r="153" spans="2:9" ht="15.75" customHeight="1">
      <c r="B153" s="161"/>
      <c r="C153" s="86"/>
      <c r="D153" s="166"/>
      <c r="E153" s="159">
        <f t="shared" si="7"/>
        <v>0</v>
      </c>
      <c r="F153" s="167"/>
      <c r="G153" s="168"/>
      <c r="H153" s="168"/>
      <c r="I153" s="168"/>
    </row>
    <row r="154" spans="2:9" ht="15.75" customHeight="1">
      <c r="B154" s="161"/>
      <c r="C154" s="86"/>
      <c r="D154" s="166"/>
      <c r="E154" s="159">
        <f t="shared" si="7"/>
        <v>0</v>
      </c>
      <c r="F154" s="167"/>
      <c r="G154" s="168"/>
      <c r="H154" s="168"/>
      <c r="I154" s="168"/>
    </row>
    <row r="155" spans="2:9" ht="15.75" customHeight="1">
      <c r="B155" s="161"/>
      <c r="C155" s="86"/>
      <c r="D155" s="166"/>
      <c r="E155" s="159">
        <f t="shared" si="7"/>
        <v>0</v>
      </c>
      <c r="F155" s="167"/>
      <c r="G155" s="168"/>
      <c r="H155" s="168"/>
      <c r="I155" s="168"/>
    </row>
    <row r="156" spans="2:9" ht="15.75" customHeight="1">
      <c r="B156" s="161"/>
      <c r="C156" s="86"/>
      <c r="D156" s="166"/>
      <c r="E156" s="159">
        <f t="shared" si="7"/>
        <v>0</v>
      </c>
      <c r="F156" s="167"/>
      <c r="G156" s="168"/>
      <c r="H156" s="168"/>
      <c r="I156" s="168"/>
    </row>
    <row r="157" spans="2:9" ht="15.75" customHeight="1">
      <c r="B157" s="161"/>
      <c r="C157" s="86"/>
      <c r="D157" s="166"/>
      <c r="E157" s="159">
        <f t="shared" si="7"/>
        <v>0</v>
      </c>
      <c r="F157" s="167"/>
      <c r="G157" s="168"/>
      <c r="H157" s="168"/>
      <c r="I157" s="168"/>
    </row>
    <row r="158" spans="2:9" ht="15.75" customHeight="1">
      <c r="B158" s="161"/>
      <c r="C158" s="86"/>
      <c r="D158" s="166"/>
      <c r="E158" s="159">
        <f t="shared" si="7"/>
        <v>0</v>
      </c>
      <c r="F158" s="167"/>
      <c r="G158" s="168"/>
      <c r="H158" s="168"/>
      <c r="I158" s="168"/>
    </row>
    <row r="159" spans="2:9" ht="15.75" customHeight="1">
      <c r="B159" s="161"/>
      <c r="C159" s="86"/>
      <c r="D159" s="166"/>
      <c r="E159" s="159">
        <f t="shared" si="7"/>
        <v>0</v>
      </c>
      <c r="F159" s="167"/>
      <c r="G159" s="168"/>
      <c r="H159" s="168"/>
      <c r="I159" s="168"/>
    </row>
    <row r="160" spans="2:9" ht="15.75" customHeight="1">
      <c r="B160" s="161"/>
      <c r="C160" s="86"/>
      <c r="D160" s="166"/>
      <c r="E160" s="159">
        <f t="shared" si="7"/>
        <v>0</v>
      </c>
      <c r="F160" s="167"/>
      <c r="G160" s="168"/>
      <c r="H160" s="168"/>
      <c r="I160" s="168"/>
    </row>
    <row r="161" spans="1:9" ht="15.75" customHeight="1">
      <c r="B161" s="161"/>
      <c r="C161" s="86"/>
      <c r="D161" s="166"/>
      <c r="E161" s="159">
        <f t="shared" si="7"/>
        <v>0</v>
      </c>
      <c r="F161" s="167"/>
      <c r="G161" s="168"/>
      <c r="H161" s="168"/>
      <c r="I161" s="168"/>
    </row>
    <row r="162" spans="1:9" ht="15.75" customHeight="1">
      <c r="B162" s="161"/>
      <c r="C162" s="86"/>
      <c r="D162" s="166"/>
      <c r="E162" s="159">
        <f t="shared" si="7"/>
        <v>0</v>
      </c>
      <c r="F162" s="167"/>
      <c r="G162" s="168"/>
      <c r="H162" s="168"/>
      <c r="I162" s="168"/>
    </row>
    <row r="163" spans="1:9" ht="15.75" customHeight="1">
      <c r="B163" s="161"/>
      <c r="C163" s="86"/>
      <c r="D163" s="166"/>
      <c r="E163" s="159">
        <f t="shared" si="7"/>
        <v>0</v>
      </c>
      <c r="F163" s="167"/>
      <c r="G163" s="168"/>
      <c r="H163" s="168"/>
      <c r="I163" s="168"/>
    </row>
    <row r="164" spans="1:9" ht="15.75" customHeight="1" thickBot="1">
      <c r="B164" s="75"/>
      <c r="C164" s="74"/>
      <c r="D164" s="76"/>
      <c r="E164" s="159">
        <f t="shared" si="7"/>
        <v>0</v>
      </c>
      <c r="F164" s="111"/>
      <c r="G164" s="112"/>
      <c r="H164" s="112"/>
      <c r="I164" s="112"/>
    </row>
    <row r="165" spans="1:9" ht="16.350000000000001" customHeight="1" thickTop="1">
      <c r="B165" s="58" t="s">
        <v>92</v>
      </c>
      <c r="C165" s="58"/>
      <c r="D165" s="58"/>
      <c r="E165" s="137">
        <f>SUM(E148:E164)</f>
        <v>0</v>
      </c>
      <c r="F165" s="176"/>
      <c r="G165" s="176"/>
      <c r="H165" s="176"/>
      <c r="I165" s="176"/>
    </row>
    <row r="166" spans="1:9" ht="16.350000000000001" customHeight="1">
      <c r="B166" s="1"/>
      <c r="C166" s="4"/>
      <c r="D166" s="7"/>
      <c r="E166" s="7"/>
      <c r="F166" s="11"/>
      <c r="G166"/>
      <c r="H166"/>
    </row>
    <row r="167" spans="1:9">
      <c r="B167" s="1"/>
      <c r="C167" s="1"/>
      <c r="D167" s="4"/>
      <c r="E167" s="13"/>
      <c r="F167" s="13"/>
      <c r="G167" s="9"/>
      <c r="H167"/>
    </row>
    <row r="168" spans="1:9" ht="21">
      <c r="A168" s="119" t="str">
        <f>IF($A$16=0,"",IF(COUNTIFS($A$17:$A$26,B168)=1,1,"nvt"))</f>
        <v/>
      </c>
      <c r="B168" s="37" t="str">
        <f>B24</f>
        <v>Afschrijvingskosten</v>
      </c>
      <c r="C168" s="37"/>
      <c r="D168" s="1"/>
      <c r="E168" s="1"/>
      <c r="F168" s="9"/>
      <c r="G168" s="8"/>
      <c r="H168"/>
    </row>
    <row r="169" spans="1:9" ht="15" customHeight="1">
      <c r="B169" s="249" t="e">
        <f>IF(A168=1,VLOOKUP(B168,Alle_Kostensoorten[],2,FALSE),VLOOKUP(A168,Alle_Kostensoorten[],2,FALSE))</f>
        <v>#N/A</v>
      </c>
      <c r="C169" s="249"/>
      <c r="D169" s="249"/>
      <c r="E169" s="249"/>
      <c r="F169" s="249"/>
      <c r="G169" s="249"/>
      <c r="H169" s="249"/>
      <c r="I169" s="249"/>
    </row>
    <row r="170" spans="1:9" ht="9.75" customHeight="1">
      <c r="B170" s="3"/>
      <c r="C170" s="1"/>
      <c r="D170" s="1"/>
      <c r="E170" s="1"/>
      <c r="F170" s="9"/>
      <c r="G170" s="8"/>
      <c r="H170"/>
    </row>
    <row r="171" spans="1:9" ht="48.75" customHeight="1" thickBot="1">
      <c r="B171" s="195" t="s">
        <v>58</v>
      </c>
      <c r="C171" s="196" t="s">
        <v>104</v>
      </c>
      <c r="D171" s="196" t="s">
        <v>105</v>
      </c>
      <c r="E171" s="196" t="s">
        <v>106</v>
      </c>
      <c r="F171" s="196" t="s">
        <v>107</v>
      </c>
      <c r="G171" s="196" t="s">
        <v>108</v>
      </c>
      <c r="H171" s="196" t="s">
        <v>109</v>
      </c>
      <c r="I171" s="196" t="s">
        <v>81</v>
      </c>
    </row>
    <row r="172" spans="1:9" ht="15.75" customHeight="1" thickTop="1">
      <c r="B172" s="185"/>
      <c r="C172" s="192"/>
      <c r="D172" s="193"/>
      <c r="E172" s="193"/>
      <c r="F172" s="189"/>
      <c r="G172" s="189"/>
      <c r="H172" s="194"/>
      <c r="I172" s="159">
        <f>IFERROR(IF($A$168=1,(D172-E172)*(G172/F172)*H172,0),0)</f>
        <v>0</v>
      </c>
    </row>
    <row r="173" spans="1:9" ht="15.75" customHeight="1">
      <c r="B173" s="161"/>
      <c r="C173" s="162"/>
      <c r="D173" s="163"/>
      <c r="E173" s="163"/>
      <c r="F173" s="164"/>
      <c r="G173" s="164"/>
      <c r="H173" s="165"/>
      <c r="I173" s="160">
        <f t="shared" ref="I173:I179" si="8">IFERROR(IF($A$168=1,(D173-E173)*(G173/F173)*H173,0),0)</f>
        <v>0</v>
      </c>
    </row>
    <row r="174" spans="1:9" ht="15.75" customHeight="1">
      <c r="B174" s="161"/>
      <c r="C174" s="162"/>
      <c r="D174" s="163"/>
      <c r="E174" s="163"/>
      <c r="F174" s="164"/>
      <c r="G174" s="164"/>
      <c r="H174" s="165"/>
      <c r="I174" s="160">
        <f t="shared" si="8"/>
        <v>0</v>
      </c>
    </row>
    <row r="175" spans="1:9" ht="15.75" customHeight="1">
      <c r="B175" s="161"/>
      <c r="C175" s="162"/>
      <c r="D175" s="163"/>
      <c r="E175" s="163"/>
      <c r="F175" s="164"/>
      <c r="G175" s="164"/>
      <c r="H175" s="165"/>
      <c r="I175" s="160">
        <f t="shared" si="8"/>
        <v>0</v>
      </c>
    </row>
    <row r="176" spans="1:9" ht="15.75" customHeight="1">
      <c r="B176" s="161"/>
      <c r="C176" s="162"/>
      <c r="D176" s="163"/>
      <c r="E176" s="163"/>
      <c r="F176" s="164"/>
      <c r="G176" s="164"/>
      <c r="H176" s="165"/>
      <c r="I176" s="160">
        <f t="shared" si="8"/>
        <v>0</v>
      </c>
    </row>
    <row r="177" spans="1:9" ht="15.75" customHeight="1">
      <c r="B177" s="161"/>
      <c r="C177" s="162"/>
      <c r="D177" s="163"/>
      <c r="E177" s="163"/>
      <c r="F177" s="164"/>
      <c r="G177" s="164"/>
      <c r="H177" s="165"/>
      <c r="I177" s="160">
        <f t="shared" si="8"/>
        <v>0</v>
      </c>
    </row>
    <row r="178" spans="1:9" ht="15.75" customHeight="1">
      <c r="B178" s="161"/>
      <c r="C178" s="162"/>
      <c r="D178" s="163"/>
      <c r="E178" s="163"/>
      <c r="F178" s="164"/>
      <c r="G178" s="164"/>
      <c r="H178" s="165"/>
      <c r="I178" s="160">
        <f t="shared" si="8"/>
        <v>0</v>
      </c>
    </row>
    <row r="179" spans="1:9" ht="15.75" customHeight="1" thickBot="1">
      <c r="B179" s="75"/>
      <c r="C179" s="79"/>
      <c r="D179" s="80"/>
      <c r="E179" s="80"/>
      <c r="F179" s="117"/>
      <c r="G179" s="117"/>
      <c r="H179" s="109"/>
      <c r="I179" s="131">
        <f t="shared" si="8"/>
        <v>0</v>
      </c>
    </row>
    <row r="180" spans="1:9" ht="16.5" thickTop="1">
      <c r="B180" s="58" t="s">
        <v>92</v>
      </c>
      <c r="C180" s="58"/>
      <c r="D180" s="58"/>
      <c r="E180" s="58"/>
      <c r="F180" s="58"/>
      <c r="G180" s="58"/>
      <c r="H180" s="176"/>
      <c r="I180" s="137">
        <f>SUM(I172:I179)</f>
        <v>0</v>
      </c>
    </row>
    <row r="181" spans="1:9">
      <c r="B181" s="1"/>
      <c r="C181" s="1"/>
      <c r="D181" s="1"/>
      <c r="E181" s="1"/>
      <c r="F181" s="14"/>
      <c r="G181" s="14"/>
      <c r="H181" s="8"/>
    </row>
    <row r="182" spans="1:9">
      <c r="B182" s="3"/>
      <c r="C182" s="1"/>
      <c r="D182" s="1"/>
      <c r="E182" s="1"/>
      <c r="F182" s="9"/>
      <c r="G182" s="10"/>
      <c r="H182"/>
    </row>
    <row r="183" spans="1:9" ht="21">
      <c r="A183" s="119" t="str">
        <f>IF($A$16=0,"",IF(COUNTIFS($A$17:$A$26,B183)=1,1,"nvt"))</f>
        <v/>
      </c>
      <c r="B183" s="129" t="str">
        <f>B25</f>
        <v>Overige kosten</v>
      </c>
      <c r="C183" s="37"/>
      <c r="D183"/>
      <c r="E183"/>
      <c r="F183"/>
      <c r="G183"/>
      <c r="H183"/>
    </row>
    <row r="184" spans="1:9" ht="14.25" customHeight="1">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c r="B185" s="3"/>
      <c r="C185" s="4"/>
      <c r="D185"/>
      <c r="E185"/>
      <c r="F185"/>
      <c r="G185"/>
      <c r="H185"/>
    </row>
    <row r="186" spans="1:9" ht="16.5" thickBot="1">
      <c r="B186" s="158" t="s">
        <v>58</v>
      </c>
      <c r="C186" s="110" t="s">
        <v>101</v>
      </c>
      <c r="D186" s="110" t="s">
        <v>110</v>
      </c>
      <c r="E186" s="110" t="s">
        <v>111</v>
      </c>
      <c r="F186" s="157" t="s">
        <v>81</v>
      </c>
      <c r="G186" s="110" t="s">
        <v>3</v>
      </c>
      <c r="H186" s="198"/>
      <c r="I186" s="198"/>
    </row>
    <row r="187" spans="1:9" ht="15.75" customHeight="1" thickTop="1">
      <c r="B187" s="203"/>
      <c r="C187" s="186"/>
      <c r="D187" s="186"/>
      <c r="E187" s="189"/>
      <c r="F187" s="159">
        <f>IF($A$183=1,$E187*$D187,0)</f>
        <v>0</v>
      </c>
      <c r="G187" s="186"/>
      <c r="H187" s="191"/>
      <c r="I187" s="191"/>
    </row>
    <row r="188" spans="1:9" ht="15.75" customHeight="1">
      <c r="B188" s="173"/>
      <c r="C188" s="86"/>
      <c r="D188" s="186"/>
      <c r="E188" s="189"/>
      <c r="F188" s="160">
        <f t="shared" ref="F188:F202" si="9">IF($A$183=1,$E188*$D188,0)</f>
        <v>0</v>
      </c>
      <c r="G188" s="186"/>
      <c r="H188" s="168"/>
      <c r="I188" s="168"/>
    </row>
    <row r="189" spans="1:9" ht="15.75" customHeight="1">
      <c r="B189" s="173"/>
      <c r="C189" s="86"/>
      <c r="D189" s="186"/>
      <c r="E189" s="189"/>
      <c r="F189" s="160">
        <f t="shared" si="9"/>
        <v>0</v>
      </c>
      <c r="G189" s="186"/>
      <c r="H189" s="168"/>
      <c r="I189" s="168"/>
    </row>
    <row r="190" spans="1:9" ht="15.75" customHeight="1">
      <c r="B190" s="173"/>
      <c r="C190" s="86"/>
      <c r="D190" s="186"/>
      <c r="E190" s="189"/>
      <c r="F190" s="160">
        <f t="shared" si="9"/>
        <v>0</v>
      </c>
      <c r="G190" s="186"/>
      <c r="H190" s="168"/>
      <c r="I190" s="168"/>
    </row>
    <row r="191" spans="1:9" ht="15.75" customHeight="1">
      <c r="B191" s="173"/>
      <c r="C191" s="86"/>
      <c r="D191" s="186"/>
      <c r="E191" s="189"/>
      <c r="F191" s="160">
        <f t="shared" si="9"/>
        <v>0</v>
      </c>
      <c r="G191" s="186"/>
      <c r="H191" s="168"/>
      <c r="I191" s="168"/>
    </row>
    <row r="192" spans="1:9" ht="15.75" customHeight="1">
      <c r="B192" s="173"/>
      <c r="C192" s="86"/>
      <c r="D192" s="186"/>
      <c r="E192" s="189"/>
      <c r="F192" s="160">
        <f t="shared" si="9"/>
        <v>0</v>
      </c>
      <c r="G192" s="186"/>
      <c r="H192" s="168"/>
      <c r="I192" s="168"/>
    </row>
    <row r="193" spans="1:9" ht="15.75" customHeight="1">
      <c r="B193" s="173"/>
      <c r="C193" s="86"/>
      <c r="D193" s="86"/>
      <c r="E193" s="164"/>
      <c r="F193" s="160">
        <f t="shared" si="9"/>
        <v>0</v>
      </c>
      <c r="G193" s="86"/>
      <c r="H193" s="168"/>
      <c r="I193" s="168"/>
    </row>
    <row r="194" spans="1:9" ht="15.75" customHeight="1">
      <c r="B194" s="173"/>
      <c r="C194" s="86"/>
      <c r="D194" s="86"/>
      <c r="E194" s="164"/>
      <c r="F194" s="160">
        <f t="shared" si="9"/>
        <v>0</v>
      </c>
      <c r="G194" s="86"/>
      <c r="H194" s="168"/>
      <c r="I194" s="168"/>
    </row>
    <row r="195" spans="1:9" ht="15.75" customHeight="1">
      <c r="B195" s="173"/>
      <c r="C195" s="86"/>
      <c r="D195" s="86"/>
      <c r="E195" s="164"/>
      <c r="F195" s="160">
        <f t="shared" si="9"/>
        <v>0</v>
      </c>
      <c r="G195" s="86"/>
      <c r="H195" s="168"/>
      <c r="I195" s="168"/>
    </row>
    <row r="196" spans="1:9" ht="15.75" customHeight="1">
      <c r="B196" s="173"/>
      <c r="C196" s="86"/>
      <c r="D196" s="86"/>
      <c r="E196" s="164"/>
      <c r="F196" s="160">
        <f t="shared" si="9"/>
        <v>0</v>
      </c>
      <c r="G196" s="86"/>
      <c r="H196" s="168"/>
      <c r="I196" s="168"/>
    </row>
    <row r="197" spans="1:9" ht="15.75" customHeight="1">
      <c r="B197" s="173"/>
      <c r="C197" s="86"/>
      <c r="D197" s="86"/>
      <c r="E197" s="164"/>
      <c r="F197" s="160">
        <f t="shared" si="9"/>
        <v>0</v>
      </c>
      <c r="G197" s="86"/>
      <c r="H197" s="168"/>
      <c r="I197" s="168"/>
    </row>
    <row r="198" spans="1:9" ht="15.75" customHeight="1">
      <c r="B198" s="173"/>
      <c r="C198" s="86"/>
      <c r="D198" s="86"/>
      <c r="E198" s="164"/>
      <c r="F198" s="160">
        <f t="shared" si="9"/>
        <v>0</v>
      </c>
      <c r="G198" s="86"/>
      <c r="H198" s="168"/>
      <c r="I198" s="168"/>
    </row>
    <row r="199" spans="1:9" ht="15.75" customHeight="1">
      <c r="B199" s="173"/>
      <c r="C199" s="86"/>
      <c r="D199" s="86"/>
      <c r="E199" s="164"/>
      <c r="F199" s="160">
        <f t="shared" si="9"/>
        <v>0</v>
      </c>
      <c r="G199" s="86"/>
      <c r="H199" s="168"/>
      <c r="I199" s="168"/>
    </row>
    <row r="200" spans="1:9" ht="15.75" customHeight="1">
      <c r="B200" s="173"/>
      <c r="C200" s="86"/>
      <c r="D200" s="86"/>
      <c r="E200" s="164"/>
      <c r="F200" s="160">
        <f t="shared" si="9"/>
        <v>0</v>
      </c>
      <c r="G200" s="86"/>
      <c r="H200" s="168"/>
      <c r="I200" s="168"/>
    </row>
    <row r="201" spans="1:9" ht="15.75" customHeight="1">
      <c r="B201" s="173"/>
      <c r="C201" s="86"/>
      <c r="D201" s="86"/>
      <c r="E201" s="164"/>
      <c r="F201" s="160">
        <f t="shared" si="9"/>
        <v>0</v>
      </c>
      <c r="G201" s="86"/>
      <c r="H201" s="168"/>
      <c r="I201" s="168"/>
    </row>
    <row r="202" spans="1:9" ht="15.75" customHeight="1" thickBot="1">
      <c r="B202" s="73"/>
      <c r="C202" s="74"/>
      <c r="D202" s="74"/>
      <c r="E202" s="117"/>
      <c r="F202" s="131">
        <f t="shared" si="9"/>
        <v>0</v>
      </c>
      <c r="G202" s="74"/>
      <c r="H202" s="168"/>
      <c r="I202" s="168"/>
    </row>
    <row r="203" spans="1:9" ht="16.5" thickTop="1">
      <c r="B203" s="174" t="s">
        <v>92</v>
      </c>
      <c r="C203" s="174"/>
      <c r="D203" s="174"/>
      <c r="E203" s="175"/>
      <c r="F203" s="137">
        <f>SUM(F187:F202)</f>
        <v>0</v>
      </c>
      <c r="G203" s="174"/>
      <c r="H203" s="174"/>
      <c r="I203" s="174"/>
    </row>
    <row r="204" spans="1:9">
      <c r="B204" s="1"/>
      <c r="C204" s="1"/>
      <c r="D204" s="1"/>
      <c r="E204" s="1"/>
      <c r="F204" s="7"/>
      <c r="G204" s="8"/>
      <c r="H204"/>
    </row>
    <row r="205" spans="1:9">
      <c r="B205" s="1"/>
      <c r="C205" s="1"/>
      <c r="D205" s="1"/>
      <c r="E205" s="1"/>
      <c r="F205" s="7"/>
      <c r="G205" s="8"/>
      <c r="H205"/>
    </row>
    <row r="206" spans="1:9" ht="21">
      <c r="A206" s="119" t="str">
        <f>IF($A$16=0,"",IF(COUNTIFS($A$17:$A$26,B206)=1,1,"nvt"))</f>
        <v/>
      </c>
      <c r="B206" s="129" t="str">
        <f>B26</f>
        <v>Forfait 40% voor overige kosten</v>
      </c>
      <c r="C206" s="37"/>
      <c r="D206" s="37"/>
      <c r="E206" s="1"/>
      <c r="F206" s="7"/>
      <c r="G206" s="8"/>
      <c r="H206"/>
    </row>
    <row r="207" spans="1:9" ht="14.25" customHeight="1">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c r="B208" s="1"/>
      <c r="C208" s="1"/>
      <c r="D208" s="1"/>
      <c r="E208" s="1"/>
      <c r="F208" s="7"/>
      <c r="G208" s="8"/>
      <c r="H208"/>
    </row>
    <row r="209" spans="2:9" ht="16.5" thickBot="1">
      <c r="B209" s="158" t="s">
        <v>58</v>
      </c>
      <c r="C209" s="157" t="s">
        <v>81</v>
      </c>
      <c r="D209"/>
      <c r="E209"/>
      <c r="F209"/>
      <c r="G209"/>
      <c r="H209"/>
    </row>
    <row r="210" spans="2:9" ht="15.75" customHeight="1" thickTop="1">
      <c r="B210" s="226" t="str">
        <f>Hulpblad!V2</f>
        <v xml:space="preserve"> </v>
      </c>
      <c r="C210" s="159">
        <f>IF(AND($A$206=1,B210&lt;&gt;"",B210&lt;&gt;" "),(SUMIFS($G$59:$G$73,$B$59:$B$73,$B210)+SUMIFS($E$115:$E$124,$B$115:$B$124,$B210))*0.4,0)</f>
        <v>0</v>
      </c>
      <c r="D210"/>
      <c r="E210"/>
      <c r="F210"/>
      <c r="G210"/>
      <c r="H210"/>
    </row>
    <row r="211" spans="2:9" ht="15.75" customHeight="1">
      <c r="B211" s="227" t="str">
        <f>Hulpblad!V3</f>
        <v xml:space="preserve"> </v>
      </c>
      <c r="C211" s="160">
        <f t="shared" ref="C211:C219" si="10">IF(AND($A$206=1,B211&lt;&gt;"",B211&lt;&gt;" "),(SUMIFS($G$59:$G$73,$B$59:$B$73,$B211)+SUMIFS($E$115:$E$124,$B$115:$B$124,$B211))*0.4,0)</f>
        <v>0</v>
      </c>
      <c r="D211"/>
      <c r="E211"/>
      <c r="F211"/>
      <c r="G211"/>
      <c r="H211"/>
    </row>
    <row r="212" spans="2:9" ht="15.75" customHeight="1">
      <c r="B212" s="227" t="str">
        <f>Hulpblad!V4</f>
        <v xml:space="preserve"> </v>
      </c>
      <c r="C212" s="160">
        <f t="shared" si="10"/>
        <v>0</v>
      </c>
      <c r="D212"/>
      <c r="E212"/>
      <c r="F212"/>
      <c r="G212"/>
      <c r="H212"/>
    </row>
    <row r="213" spans="2:9" ht="15.75" customHeight="1">
      <c r="B213" s="227" t="str">
        <f>Hulpblad!V5</f>
        <v xml:space="preserve"> </v>
      </c>
      <c r="C213" s="160">
        <f t="shared" si="10"/>
        <v>0</v>
      </c>
      <c r="D213"/>
      <c r="E213"/>
      <c r="F213"/>
      <c r="G213"/>
      <c r="H213"/>
    </row>
    <row r="214" spans="2:9" ht="15.75" customHeight="1">
      <c r="B214" s="227" t="str">
        <f>Hulpblad!V6</f>
        <v xml:space="preserve"> </v>
      </c>
      <c r="C214" s="160">
        <f t="shared" si="10"/>
        <v>0</v>
      </c>
      <c r="D214"/>
      <c r="E214"/>
      <c r="F214"/>
      <c r="G214"/>
      <c r="H214"/>
    </row>
    <row r="215" spans="2:9" ht="15.75" customHeight="1">
      <c r="B215" s="227" t="str">
        <f>Hulpblad!V7</f>
        <v xml:space="preserve"> </v>
      </c>
      <c r="C215" s="160">
        <f t="shared" si="10"/>
        <v>0</v>
      </c>
      <c r="D215"/>
      <c r="E215"/>
      <c r="F215"/>
      <c r="G215"/>
      <c r="H215"/>
    </row>
    <row r="216" spans="2:9" ht="15.75" customHeight="1">
      <c r="B216" s="227" t="str">
        <f>Hulpblad!V8</f>
        <v xml:space="preserve"> </v>
      </c>
      <c r="C216" s="160">
        <f t="shared" si="10"/>
        <v>0</v>
      </c>
      <c r="D216"/>
      <c r="E216"/>
      <c r="F216"/>
      <c r="G216"/>
      <c r="H216"/>
    </row>
    <row r="217" spans="2:9" ht="15.75" customHeight="1">
      <c r="B217" s="227" t="str">
        <f>Hulpblad!V9</f>
        <v xml:space="preserve"> </v>
      </c>
      <c r="C217" s="160">
        <f t="shared" si="10"/>
        <v>0</v>
      </c>
      <c r="D217"/>
      <c r="E217"/>
      <c r="F217"/>
      <c r="G217"/>
      <c r="H217"/>
    </row>
    <row r="218" spans="2:9" ht="15.75" customHeight="1">
      <c r="B218" s="227" t="str">
        <f>Hulpblad!V10</f>
        <v xml:space="preserve"> </v>
      </c>
      <c r="C218" s="160">
        <f t="shared" si="10"/>
        <v>0</v>
      </c>
      <c r="D218"/>
      <c r="E218"/>
      <c r="F218"/>
      <c r="G218"/>
      <c r="H218"/>
    </row>
    <row r="219" spans="2:9" ht="15.75" customHeight="1" thickBot="1">
      <c r="B219" s="227" t="str">
        <f>Hulpblad!V11</f>
        <v xml:space="preserve"> </v>
      </c>
      <c r="C219" s="160">
        <f t="shared" si="10"/>
        <v>0</v>
      </c>
      <c r="D219"/>
      <c r="E219"/>
      <c r="F219"/>
      <c r="G219"/>
      <c r="H219"/>
    </row>
    <row r="220" spans="2:9" ht="16.5" thickTop="1">
      <c r="B220" s="228" t="s">
        <v>92</v>
      </c>
      <c r="C220" s="137">
        <f>SUM(C210:C219)</f>
        <v>0</v>
      </c>
      <c r="D220"/>
      <c r="E220"/>
      <c r="F220"/>
      <c r="G220"/>
      <c r="H220"/>
    </row>
    <row r="221" spans="2:9">
      <c r="B221" s="3"/>
      <c r="C221" s="1"/>
      <c r="D221" s="1"/>
      <c r="E221" s="1"/>
      <c r="F221" s="9"/>
      <c r="G221" s="10"/>
      <c r="H221"/>
    </row>
    <row r="222" spans="2:9" ht="16.5" thickBot="1">
      <c r="B222" s="33"/>
      <c r="C222" s="34"/>
      <c r="D222" s="34"/>
      <c r="E222" s="34"/>
      <c r="F222" s="35"/>
      <c r="G222" s="36"/>
      <c r="H222" s="36"/>
      <c r="I222" s="36"/>
    </row>
    <row r="223" spans="2:9" ht="7.5" customHeight="1" thickTop="1">
      <c r="B223" s="3"/>
      <c r="C223" s="1"/>
      <c r="D223" s="1"/>
      <c r="E223" s="1"/>
      <c r="F223" s="9"/>
      <c r="G223" s="10"/>
      <c r="H223"/>
    </row>
    <row r="224" spans="2:9" ht="23.25">
      <c r="B224" s="251" t="s">
        <v>112</v>
      </c>
      <c r="C224" s="251"/>
      <c r="D224" s="251"/>
      <c r="E224" s="251"/>
      <c r="F224" s="251"/>
      <c r="G224" s="251"/>
      <c r="H224" s="251"/>
    </row>
    <row r="225" spans="2:9">
      <c r="B225" s="3"/>
      <c r="C225" s="1"/>
      <c r="D225" s="1"/>
      <c r="E225" s="1"/>
      <c r="F225" s="9"/>
      <c r="G225" s="10"/>
      <c r="H225"/>
    </row>
    <row r="226" spans="2:9" ht="21">
      <c r="B226" s="37" t="s">
        <v>113</v>
      </c>
      <c r="C226" s="10"/>
      <c r="D226" s="10"/>
      <c r="E226" s="10"/>
      <c r="F226" s="9"/>
      <c r="G226" s="10"/>
      <c r="H226"/>
    </row>
    <row r="227" spans="2:9" ht="158.25" customHeight="1">
      <c r="B227" s="250" t="s">
        <v>120</v>
      </c>
      <c r="C227" s="250"/>
      <c r="D227" s="250"/>
      <c r="E227" s="250"/>
      <c r="F227" s="250"/>
      <c r="G227" s="250"/>
      <c r="H227" s="250"/>
      <c r="I227" s="250"/>
    </row>
    <row r="228" spans="2:9">
      <c r="B228" s="3"/>
      <c r="C228" s="10"/>
      <c r="D228" s="10"/>
      <c r="E228" s="10"/>
      <c r="F228" s="9"/>
      <c r="G228" s="10"/>
      <c r="H228"/>
    </row>
    <row r="229" spans="2:9" ht="15.6" customHeight="1" thickBot="1">
      <c r="B229" s="38" t="s">
        <v>74</v>
      </c>
      <c r="C229" s="39" t="s">
        <v>102</v>
      </c>
      <c r="D229" s="39" t="s">
        <v>60</v>
      </c>
      <c r="E229" s="115" t="s">
        <v>115</v>
      </c>
      <c r="F229" s="114"/>
      <c r="G229" s="114"/>
      <c r="H229" s="114"/>
      <c r="I229" s="114"/>
    </row>
    <row r="230" spans="2:9" ht="15.75" customHeight="1" thickTop="1">
      <c r="B230" s="44" t="s">
        <v>75</v>
      </c>
      <c r="C230" s="81"/>
      <c r="D230" s="132">
        <f>IFERROR(C230/$C$238,0)</f>
        <v>0</v>
      </c>
      <c r="E230" s="83"/>
      <c r="F230" s="84"/>
      <c r="G230" s="84"/>
      <c r="H230" s="84"/>
      <c r="I230" s="85"/>
    </row>
    <row r="231" spans="2:9" ht="31.5" customHeight="1">
      <c r="B231" s="206" t="s">
        <v>76</v>
      </c>
      <c r="C231" s="81"/>
      <c r="D231" s="132">
        <f>IFERROR(C231/$C$238,0)</f>
        <v>0</v>
      </c>
      <c r="E231" s="186"/>
      <c r="F231" s="188"/>
      <c r="G231" s="188"/>
      <c r="H231" s="188"/>
      <c r="I231" s="205"/>
    </row>
    <row r="232" spans="2:9" ht="15.75" customHeight="1">
      <c r="B232" s="44" t="s">
        <v>77</v>
      </c>
      <c r="C232" s="81"/>
      <c r="D232" s="132">
        <f t="shared" ref="D232:D236" si="11">IFERROR(C232/$C$238,0)</f>
        <v>0</v>
      </c>
      <c r="E232" s="86"/>
      <c r="F232" s="87"/>
      <c r="G232" s="87"/>
      <c r="H232" s="87"/>
      <c r="I232" s="88"/>
    </row>
    <row r="233" spans="2:9" ht="15.75" customHeight="1">
      <c r="B233" s="44" t="s">
        <v>78</v>
      </c>
      <c r="C233" s="81"/>
      <c r="D233" s="132">
        <f t="shared" si="11"/>
        <v>0</v>
      </c>
      <c r="E233" s="86"/>
      <c r="F233" s="87"/>
      <c r="G233" s="87"/>
      <c r="H233" s="87"/>
      <c r="I233" s="88"/>
    </row>
    <row r="234" spans="2:9" ht="15.75" customHeight="1">
      <c r="B234" s="44" t="s">
        <v>79</v>
      </c>
      <c r="C234" s="81"/>
      <c r="D234" s="132">
        <f t="shared" si="11"/>
        <v>0</v>
      </c>
      <c r="E234" s="86"/>
      <c r="F234" s="87"/>
      <c r="G234" s="87"/>
      <c r="H234" s="87"/>
      <c r="I234" s="88"/>
    </row>
    <row r="235" spans="2:9" ht="15.75" customHeight="1" thickBot="1">
      <c r="B235" s="45" t="s">
        <v>80</v>
      </c>
      <c r="C235" s="82"/>
      <c r="D235" s="133">
        <f t="shared" si="11"/>
        <v>0</v>
      </c>
      <c r="E235" s="89"/>
      <c r="F235" s="90"/>
      <c r="G235" s="90"/>
      <c r="H235" s="90"/>
      <c r="I235" s="91"/>
    </row>
    <row r="236" spans="2:9" ht="17.25" thickTop="1" thickBot="1">
      <c r="B236" s="59" t="s">
        <v>59</v>
      </c>
      <c r="C236" s="134">
        <f>SUM(C230:C235)</f>
        <v>0</v>
      </c>
      <c r="D236" s="135">
        <f t="shared" si="11"/>
        <v>0</v>
      </c>
      <c r="E236" s="60"/>
      <c r="F236" s="60"/>
      <c r="G236" s="60"/>
      <c r="H236" s="59"/>
      <c r="I236" s="61"/>
    </row>
    <row r="237" spans="2:9" ht="13.5" customHeight="1" thickTop="1">
      <c r="B237" s="10"/>
      <c r="C237" s="10"/>
      <c r="D237" s="10"/>
      <c r="E237" s="10"/>
      <c r="F237" s="9"/>
      <c r="G237" s="10"/>
      <c r="H237"/>
    </row>
    <row r="238" spans="2:9" ht="16.5" thickBot="1">
      <c r="B238" s="38" t="s">
        <v>81</v>
      </c>
      <c r="C238" s="136">
        <f>D27</f>
        <v>0</v>
      </c>
      <c r="D238" s="10"/>
      <c r="E238" s="10"/>
      <c r="F238" s="9"/>
      <c r="G238" s="10"/>
      <c r="H238"/>
    </row>
    <row r="239" spans="2:9" ht="16.5" thickTop="1">
      <c r="B239" s="3"/>
      <c r="C239" s="1"/>
      <c r="D239" s="1"/>
      <c r="E239" s="1"/>
      <c r="F239" s="9"/>
      <c r="G239" s="10"/>
      <c r="H239"/>
    </row>
    <row r="240" spans="2:9" ht="16.5" thickBot="1">
      <c r="B240" s="38" t="s">
        <v>116</v>
      </c>
      <c r="C240" s="136" t="str">
        <f>IF(ROUND(C236,2)-ROUND(C238,2)=0,"JA",C236-C238)</f>
        <v>JA</v>
      </c>
      <c r="D240" s="1"/>
      <c r="E240" s="1"/>
      <c r="F240" s="9"/>
      <c r="G240" s="10"/>
      <c r="H240"/>
    </row>
    <row r="241" spans="2:8" thickTop="1">
      <c r="B241" s="10"/>
      <c r="C241" s="10"/>
      <c r="D241" s="10"/>
      <c r="E241" s="10"/>
      <c r="F241" s="10"/>
      <c r="G241" s="10"/>
      <c r="H241" s="10"/>
    </row>
    <row r="242" spans="2:8" ht="15">
      <c r="B242" s="10"/>
      <c r="C242" s="10"/>
      <c r="D242" s="10"/>
      <c r="E242" s="10"/>
      <c r="F242" s="10"/>
      <c r="G242" s="10"/>
      <c r="H242" s="10"/>
    </row>
    <row r="243" spans="2:8" ht="15">
      <c r="B243" s="10"/>
      <c r="C243" s="10"/>
      <c r="D243" s="10"/>
      <c r="E243" s="10"/>
      <c r="F243" s="10"/>
      <c r="G243" s="10"/>
      <c r="H243" s="10"/>
    </row>
    <row r="244" spans="2:8" ht="15">
      <c r="B244" s="10"/>
      <c r="C244" s="10"/>
      <c r="D244" s="10"/>
      <c r="E244" s="10"/>
      <c r="F244" s="10"/>
      <c r="G244" s="10"/>
      <c r="H244" s="10"/>
    </row>
    <row r="245" spans="2:8" ht="15">
      <c r="B245" s="10"/>
      <c r="C245" s="10"/>
      <c r="D245" s="10"/>
      <c r="E245" s="10"/>
      <c r="F245" s="10"/>
      <c r="G245" s="10"/>
      <c r="H245" s="10"/>
    </row>
    <row r="246" spans="2:8" ht="15">
      <c r="B246" s="10"/>
      <c r="C246" s="10"/>
      <c r="D246" s="10"/>
      <c r="E246" s="10"/>
      <c r="F246" s="10"/>
      <c r="G246" s="10"/>
      <c r="H246" s="10"/>
    </row>
    <row r="247" spans="2:8" ht="15">
      <c r="B247" s="10"/>
      <c r="C247" s="10"/>
      <c r="D247" s="10"/>
      <c r="E247" s="10"/>
      <c r="F247" s="10"/>
      <c r="G247" s="10"/>
      <c r="H247" s="10"/>
    </row>
    <row r="248" spans="2:8" ht="15">
      <c r="B248" s="10"/>
      <c r="C248" s="10"/>
      <c r="D248" s="10"/>
      <c r="E248" s="10"/>
      <c r="F248" s="10"/>
      <c r="G248" s="10"/>
      <c r="H248" s="10"/>
    </row>
    <row r="249" spans="2:8" ht="15">
      <c r="B249" s="10"/>
      <c r="C249" s="10"/>
      <c r="D249" s="10"/>
      <c r="E249" s="10"/>
      <c r="F249" s="10"/>
      <c r="G249" s="10"/>
      <c r="H249" s="10"/>
    </row>
    <row r="250" spans="2:8" ht="15">
      <c r="B250" s="10"/>
      <c r="C250" s="10"/>
      <c r="D250" s="10"/>
      <c r="E250" s="10"/>
      <c r="F250" s="10"/>
      <c r="G250" s="10"/>
      <c r="H250" s="10"/>
    </row>
    <row r="251" spans="2:8" ht="15">
      <c r="B251" s="10"/>
      <c r="C251" s="10"/>
      <c r="D251" s="10"/>
      <c r="E251" s="10"/>
      <c r="F251" s="10"/>
      <c r="G251" s="10"/>
      <c r="H251" s="10"/>
    </row>
    <row r="252" spans="2:8" ht="15">
      <c r="B252" s="10"/>
      <c r="C252" s="10"/>
      <c r="D252" s="10"/>
      <c r="E252" s="10"/>
      <c r="F252" s="10"/>
      <c r="G252" s="10"/>
      <c r="H252" s="10"/>
    </row>
    <row r="253" spans="2:8" ht="15">
      <c r="B253" s="10"/>
      <c r="C253" s="10"/>
      <c r="D253" s="10"/>
      <c r="E253" s="10"/>
      <c r="F253" s="10"/>
      <c r="G253" s="10"/>
      <c r="H253" s="10"/>
    </row>
    <row r="254" spans="2:8" ht="15">
      <c r="B254" s="10"/>
      <c r="C254" s="10"/>
      <c r="D254" s="10"/>
      <c r="E254" s="10"/>
      <c r="F254" s="10"/>
      <c r="G254" s="10"/>
      <c r="H254" s="10"/>
    </row>
    <row r="255" spans="2:8" ht="15">
      <c r="B255" s="10"/>
      <c r="C255" s="10"/>
      <c r="D255" s="10"/>
      <c r="E255" s="10"/>
      <c r="F255" s="10"/>
      <c r="G255" s="10"/>
      <c r="H255" s="10"/>
    </row>
    <row r="256" spans="2:8" ht="15">
      <c r="B256" s="10"/>
      <c r="C256" s="10"/>
      <c r="D256" s="10"/>
      <c r="E256" s="10"/>
      <c r="F256" s="10"/>
      <c r="G256" s="10"/>
      <c r="H256" s="10"/>
    </row>
    <row r="257" spans="2:8" ht="15">
      <c r="B257" s="10"/>
      <c r="C257" s="10"/>
      <c r="D257" s="10"/>
      <c r="E257" s="10"/>
      <c r="F257" s="10"/>
      <c r="G257" s="10"/>
      <c r="H257" s="10"/>
    </row>
    <row r="258" spans="2:8" ht="15">
      <c r="B258" s="10"/>
      <c r="C258" s="10"/>
      <c r="D258" s="10"/>
      <c r="E258" s="10"/>
      <c r="F258" s="10"/>
      <c r="G258" s="10"/>
      <c r="H258" s="10"/>
    </row>
    <row r="259" spans="2:8" ht="15">
      <c r="B259" s="10"/>
      <c r="C259" s="10"/>
      <c r="D259" s="10"/>
      <c r="E259" s="10"/>
      <c r="F259" s="10"/>
      <c r="G259" s="10"/>
      <c r="H259" s="10"/>
    </row>
    <row r="260" spans="2:8" ht="15">
      <c r="B260" s="10"/>
      <c r="C260" s="10"/>
      <c r="D260" s="10"/>
      <c r="E260" s="10"/>
      <c r="F260" s="10"/>
      <c r="G260" s="10"/>
      <c r="H260" s="10"/>
    </row>
    <row r="261" spans="2:8" ht="15">
      <c r="B261" s="10"/>
      <c r="C261" s="10"/>
      <c r="D261" s="10"/>
      <c r="E261" s="10"/>
      <c r="F261" s="10"/>
      <c r="G261" s="10"/>
      <c r="H261" s="10"/>
    </row>
    <row r="262" spans="2:8" ht="15">
      <c r="B262" s="10"/>
      <c r="C262" s="10"/>
      <c r="D262" s="10"/>
      <c r="E262" s="10"/>
      <c r="F262" s="10"/>
      <c r="G262" s="10"/>
      <c r="H262" s="10"/>
    </row>
    <row r="263" spans="2:8" ht="15">
      <c r="B263" s="10"/>
      <c r="C263" s="10"/>
      <c r="D263" s="10"/>
      <c r="E263" s="10"/>
      <c r="F263" s="10"/>
      <c r="G263" s="10"/>
      <c r="H263" s="10"/>
    </row>
    <row r="264" spans="2:8" ht="15">
      <c r="B264" s="10"/>
      <c r="C264" s="10"/>
      <c r="D264" s="10"/>
      <c r="E264" s="10"/>
      <c r="F264" s="10"/>
      <c r="G264" s="10"/>
      <c r="H264" s="10"/>
    </row>
    <row r="265" spans="2:8" ht="15">
      <c r="B265" s="10"/>
      <c r="C265" s="10"/>
      <c r="D265" s="10"/>
      <c r="E265" s="10"/>
      <c r="F265" s="10"/>
      <c r="G265" s="10"/>
      <c r="H265" s="10"/>
    </row>
    <row r="266" spans="2:8" ht="15">
      <c r="B266" s="10"/>
      <c r="C266" s="10"/>
      <c r="D266" s="10"/>
      <c r="E266" s="10"/>
      <c r="F266" s="10"/>
      <c r="G266" s="10"/>
      <c r="H266" s="10"/>
    </row>
    <row r="267" spans="2:8" ht="15">
      <c r="B267" s="10"/>
      <c r="C267" s="10"/>
      <c r="D267" s="10"/>
      <c r="E267" s="10"/>
      <c r="F267" s="10"/>
      <c r="G267" s="10"/>
      <c r="H267" s="10"/>
    </row>
    <row r="268" spans="2:8" ht="15">
      <c r="B268" s="10"/>
      <c r="C268" s="10"/>
      <c r="D268" s="10"/>
      <c r="E268" s="10"/>
      <c r="F268" s="10"/>
      <c r="G268" s="10"/>
      <c r="H268" s="10"/>
    </row>
    <row r="269" spans="2:8" ht="15">
      <c r="B269" s="10"/>
      <c r="C269" s="10"/>
      <c r="D269" s="10"/>
      <c r="E269" s="10"/>
      <c r="F269" s="10"/>
      <c r="G269" s="10"/>
      <c r="H269" s="10"/>
    </row>
    <row r="270" spans="2:8" ht="15">
      <c r="B270" s="10"/>
      <c r="C270" s="10"/>
      <c r="D270" s="10"/>
      <c r="E270" s="10"/>
      <c r="F270" s="10"/>
      <c r="G270" s="10"/>
      <c r="H270" s="10"/>
    </row>
    <row r="271" spans="2:8" ht="15">
      <c r="B271" s="10"/>
      <c r="C271" s="10"/>
      <c r="D271" s="10"/>
      <c r="E271" s="10"/>
      <c r="F271" s="10"/>
      <c r="G271" s="10"/>
      <c r="H271" s="10"/>
    </row>
    <row r="272" spans="2:8" ht="15">
      <c r="B272" s="10"/>
      <c r="C272" s="10"/>
      <c r="D272" s="10"/>
      <c r="E272" s="10"/>
      <c r="F272" s="10"/>
      <c r="G272" s="10"/>
      <c r="H272" s="10"/>
    </row>
    <row r="273" spans="2:8" ht="15">
      <c r="B273" s="10"/>
      <c r="C273" s="10"/>
      <c r="D273" s="10"/>
      <c r="E273" s="10"/>
      <c r="F273" s="10"/>
      <c r="G273" s="10"/>
      <c r="H273" s="10"/>
    </row>
    <row r="274" spans="2:8" ht="15">
      <c r="B274" s="10"/>
      <c r="C274" s="10"/>
      <c r="D274" s="10"/>
      <c r="E274" s="10"/>
      <c r="F274" s="10"/>
      <c r="G274" s="10"/>
      <c r="H274" s="10"/>
    </row>
    <row r="275" spans="2:8" ht="15">
      <c r="B275" s="10"/>
      <c r="C275" s="10"/>
      <c r="D275" s="10"/>
      <c r="E275" s="10"/>
      <c r="F275" s="10"/>
      <c r="G275" s="10"/>
      <c r="H275" s="10"/>
    </row>
    <row r="276" spans="2:8" ht="15">
      <c r="B276" s="10"/>
      <c r="C276" s="10"/>
      <c r="D276" s="10"/>
      <c r="E276" s="10"/>
      <c r="F276" s="10"/>
      <c r="G276" s="10"/>
      <c r="H276" s="10"/>
    </row>
    <row r="277" spans="2:8" ht="15">
      <c r="B277" s="10"/>
      <c r="C277" s="10"/>
      <c r="D277" s="10"/>
      <c r="E277" s="10"/>
      <c r="F277" s="10"/>
      <c r="G277" s="10"/>
      <c r="H277" s="10"/>
    </row>
    <row r="278" spans="2:8" ht="15">
      <c r="B278" s="10"/>
      <c r="C278" s="10"/>
      <c r="D278" s="10"/>
      <c r="E278" s="10"/>
      <c r="F278" s="10"/>
      <c r="G278" s="10"/>
      <c r="H278" s="10"/>
    </row>
    <row r="279" spans="2:8" ht="15">
      <c r="B279" s="10"/>
      <c r="C279" s="10"/>
      <c r="D279" s="10"/>
      <c r="E279" s="10"/>
      <c r="F279" s="10"/>
      <c r="G279" s="10"/>
      <c r="H279" s="10"/>
    </row>
    <row r="280" spans="2:8" ht="15">
      <c r="B280" s="10"/>
      <c r="C280" s="10"/>
      <c r="D280" s="10"/>
      <c r="E280" s="10"/>
      <c r="F280" s="10"/>
      <c r="G280" s="10"/>
      <c r="H280" s="10"/>
    </row>
    <row r="281" spans="2:8" ht="15">
      <c r="B281" s="10"/>
      <c r="C281" s="10"/>
      <c r="D281" s="10"/>
      <c r="E281" s="10"/>
      <c r="F281" s="10"/>
      <c r="G281" s="10"/>
      <c r="H281" s="10"/>
    </row>
    <row r="282" spans="2:8" ht="15">
      <c r="B282" s="10"/>
      <c r="C282" s="10"/>
      <c r="D282" s="10"/>
      <c r="E282" s="10"/>
      <c r="F282" s="10"/>
      <c r="G282" s="10"/>
      <c r="H282" s="10"/>
    </row>
    <row r="283" spans="2:8" ht="15">
      <c r="B283" s="10"/>
      <c r="C283" s="10"/>
      <c r="D283" s="10"/>
      <c r="E283" s="10"/>
      <c r="F283" s="10"/>
      <c r="G283" s="10"/>
      <c r="H283" s="10"/>
    </row>
    <row r="284" spans="2:8" ht="15">
      <c r="B284" s="10"/>
      <c r="C284" s="10"/>
      <c r="D284" s="10"/>
      <c r="E284" s="10"/>
      <c r="F284" s="10"/>
      <c r="G284" s="10"/>
      <c r="H284" s="10"/>
    </row>
    <row r="285" spans="2:8" ht="15">
      <c r="B285" s="10"/>
      <c r="C285" s="10"/>
      <c r="D285" s="10"/>
      <c r="E285" s="10"/>
      <c r="F285" s="10"/>
      <c r="G285" s="10"/>
      <c r="H285" s="10"/>
    </row>
    <row r="286" spans="2:8" ht="15">
      <c r="B286" s="10"/>
      <c r="C286" s="10"/>
      <c r="D286" s="10"/>
      <c r="E286" s="10"/>
      <c r="F286" s="10"/>
      <c r="G286" s="10"/>
      <c r="H286" s="10"/>
    </row>
    <row r="287" spans="2:8" ht="15">
      <c r="B287" s="10"/>
      <c r="C287" s="10"/>
      <c r="D287" s="10"/>
      <c r="E287" s="10"/>
      <c r="F287" s="10"/>
      <c r="G287" s="10"/>
      <c r="H287" s="10"/>
    </row>
    <row r="288" spans="2:8" ht="15">
      <c r="B288" s="10"/>
      <c r="C288" s="10"/>
      <c r="D288" s="10"/>
      <c r="E288" s="10"/>
      <c r="F288" s="10"/>
      <c r="G288" s="10"/>
      <c r="H288" s="10"/>
    </row>
    <row r="289" spans="2:8" ht="15">
      <c r="B289" s="10"/>
      <c r="C289" s="10"/>
      <c r="D289" s="10"/>
      <c r="E289" s="10"/>
      <c r="F289" s="10"/>
      <c r="G289" s="10"/>
      <c r="H289" s="10"/>
    </row>
    <row r="290" spans="2:8" ht="15">
      <c r="B290" s="10"/>
      <c r="C290" s="10"/>
      <c r="D290" s="10"/>
      <c r="E290" s="10"/>
      <c r="F290" s="10"/>
      <c r="G290" s="10"/>
      <c r="H290" s="10"/>
    </row>
    <row r="291" spans="2:8" ht="15">
      <c r="B291" s="10"/>
      <c r="C291" s="10"/>
      <c r="D291" s="10"/>
      <c r="E291" s="10"/>
      <c r="F291" s="10"/>
      <c r="G291" s="10"/>
      <c r="H291" s="10"/>
    </row>
    <row r="292" spans="2:8" ht="15">
      <c r="B292" s="10"/>
      <c r="C292" s="10"/>
      <c r="D292" s="10"/>
      <c r="E292" s="10"/>
      <c r="F292" s="10"/>
      <c r="G292" s="10"/>
      <c r="H292" s="10"/>
    </row>
    <row r="293" spans="2:8" ht="15">
      <c r="B293" s="10"/>
      <c r="C293" s="10"/>
      <c r="D293" s="10"/>
      <c r="E293" s="10"/>
      <c r="F293" s="10"/>
      <c r="G293" s="10"/>
      <c r="H293" s="10"/>
    </row>
    <row r="294" spans="2:8" ht="15">
      <c r="B294" s="10"/>
      <c r="C294" s="10"/>
      <c r="D294" s="10"/>
      <c r="E294" s="10"/>
      <c r="F294" s="10"/>
      <c r="G294" s="10"/>
      <c r="H294" s="10"/>
    </row>
    <row r="295" spans="2:8" ht="15">
      <c r="B295" s="10"/>
      <c r="C295" s="10"/>
      <c r="D295" s="10"/>
      <c r="E295" s="10"/>
      <c r="F295" s="10"/>
      <c r="G295" s="10"/>
      <c r="H295" s="10"/>
    </row>
    <row r="296" spans="2:8" ht="15">
      <c r="B296" s="10"/>
      <c r="C296" s="10"/>
      <c r="D296" s="10"/>
      <c r="E296" s="10"/>
      <c r="F296" s="10"/>
      <c r="G296" s="10"/>
      <c r="H296" s="10"/>
    </row>
    <row r="297" spans="2:8" ht="15">
      <c r="B297" s="10"/>
      <c r="C297" s="10"/>
      <c r="D297" s="10"/>
      <c r="E297" s="10"/>
      <c r="F297" s="10"/>
      <c r="G297" s="10"/>
      <c r="H297" s="10"/>
    </row>
    <row r="298" spans="2:8" ht="15">
      <c r="B298" s="10"/>
      <c r="C298" s="10"/>
      <c r="D298" s="10"/>
      <c r="E298" s="10"/>
      <c r="F298" s="10"/>
      <c r="G298" s="10"/>
      <c r="H298" s="10"/>
    </row>
    <row r="299" spans="2:8" ht="15">
      <c r="B299" s="10"/>
      <c r="C299" s="10"/>
      <c r="D299" s="10"/>
      <c r="E299" s="10"/>
      <c r="F299" s="10"/>
      <c r="G299" s="10"/>
      <c r="H299" s="10"/>
    </row>
    <row r="300" spans="2:8" ht="15">
      <c r="B300" s="10"/>
      <c r="C300" s="10"/>
      <c r="D300" s="10"/>
      <c r="E300" s="10"/>
      <c r="F300" s="10"/>
      <c r="G300" s="10"/>
      <c r="H300" s="10"/>
    </row>
    <row r="301" spans="2:8" ht="15">
      <c r="B301" s="10"/>
      <c r="C301" s="10"/>
      <c r="D301" s="10"/>
      <c r="E301" s="10"/>
      <c r="F301" s="10"/>
      <c r="G301" s="10"/>
      <c r="H301" s="10"/>
    </row>
    <row r="302" spans="2:8" ht="15">
      <c r="B302" s="10"/>
      <c r="C302" s="10"/>
      <c r="D302" s="10"/>
      <c r="E302" s="10"/>
      <c r="F302" s="10"/>
      <c r="G302" s="10"/>
      <c r="H302" s="10"/>
    </row>
    <row r="303" spans="2:8" ht="15">
      <c r="B303" s="10"/>
      <c r="C303" s="10"/>
      <c r="D303" s="10"/>
      <c r="E303" s="10"/>
      <c r="F303" s="10"/>
      <c r="G303" s="10"/>
      <c r="H303" s="10"/>
    </row>
    <row r="304" spans="2:8" ht="15">
      <c r="B304" s="10"/>
      <c r="C304" s="10"/>
      <c r="D304" s="10"/>
      <c r="E304" s="10"/>
      <c r="F304" s="10"/>
      <c r="G304" s="10"/>
      <c r="H304" s="10"/>
    </row>
    <row r="305" spans="2:8" ht="15">
      <c r="B305" s="10"/>
      <c r="C305" s="10"/>
      <c r="D305" s="10"/>
      <c r="E305" s="10"/>
      <c r="F305" s="10"/>
      <c r="G305" s="10"/>
      <c r="H305" s="10"/>
    </row>
    <row r="306" spans="2:8" ht="15">
      <c r="B306" s="10"/>
      <c r="C306" s="10"/>
      <c r="D306" s="10"/>
      <c r="E306" s="10"/>
      <c r="F306" s="10"/>
      <c r="G306" s="10"/>
      <c r="H306" s="10"/>
    </row>
    <row r="307" spans="2:8" ht="15">
      <c r="B307" s="10"/>
      <c r="C307" s="10"/>
      <c r="D307" s="10"/>
      <c r="E307" s="10"/>
      <c r="F307" s="10"/>
      <c r="G307" s="10"/>
      <c r="H307" s="10"/>
    </row>
    <row r="308" spans="2:8" ht="15">
      <c r="B308" s="10"/>
      <c r="C308" s="10"/>
      <c r="D308" s="10"/>
      <c r="E308" s="10"/>
      <c r="F308" s="10"/>
      <c r="G308" s="10"/>
      <c r="H308" s="10"/>
    </row>
    <row r="309" spans="2:8" ht="15">
      <c r="B309" s="10"/>
      <c r="C309" s="10"/>
      <c r="D309" s="10"/>
      <c r="E309" s="10"/>
      <c r="F309" s="10"/>
      <c r="G309" s="10"/>
      <c r="H309" s="10"/>
    </row>
    <row r="310" spans="2:8" ht="15">
      <c r="B310" s="10"/>
      <c r="C310" s="10"/>
      <c r="D310" s="10"/>
      <c r="E310" s="10"/>
      <c r="F310" s="10"/>
      <c r="G310" s="10"/>
      <c r="H310" s="10"/>
    </row>
    <row r="311" spans="2:8" ht="15">
      <c r="B311" s="10"/>
      <c r="C311" s="10"/>
      <c r="D311" s="10"/>
      <c r="E311" s="10"/>
      <c r="F311" s="10"/>
      <c r="G311" s="10"/>
      <c r="H311" s="10"/>
    </row>
    <row r="312" spans="2:8" ht="15">
      <c r="B312" s="10"/>
      <c r="C312" s="10"/>
      <c r="D312" s="10"/>
      <c r="E312" s="10"/>
      <c r="F312" s="10"/>
      <c r="G312" s="10"/>
      <c r="H312" s="10"/>
    </row>
    <row r="313" spans="2:8" ht="15">
      <c r="B313" s="10"/>
      <c r="C313" s="10"/>
      <c r="D313" s="10"/>
      <c r="E313" s="10"/>
      <c r="F313" s="10"/>
      <c r="G313" s="10"/>
      <c r="H313" s="10"/>
    </row>
    <row r="314" spans="2:8" ht="15">
      <c r="B314" s="10"/>
      <c r="C314" s="10"/>
      <c r="D314" s="10"/>
      <c r="E314" s="10"/>
      <c r="F314" s="10"/>
      <c r="G314" s="10"/>
      <c r="H314" s="10"/>
    </row>
    <row r="315" spans="2:8" ht="15">
      <c r="B315" s="10"/>
      <c r="C315" s="10"/>
      <c r="D315" s="10"/>
      <c r="E315" s="10"/>
      <c r="F315" s="10"/>
      <c r="G315" s="10"/>
      <c r="H315" s="10"/>
    </row>
    <row r="316" spans="2:8" ht="15">
      <c r="B316" s="10"/>
      <c r="C316" s="10"/>
      <c r="D316" s="10"/>
      <c r="E316" s="10"/>
      <c r="F316" s="10"/>
      <c r="G316" s="10"/>
      <c r="H316" s="10"/>
    </row>
    <row r="317" spans="2:8" ht="15">
      <c r="B317" s="10"/>
      <c r="C317" s="10"/>
      <c r="D317" s="10"/>
      <c r="E317" s="10"/>
      <c r="F317" s="10"/>
      <c r="G317" s="10"/>
      <c r="H317" s="10"/>
    </row>
    <row r="318" spans="2:8" ht="15">
      <c r="B318" s="10"/>
      <c r="C318" s="10"/>
      <c r="D318" s="10"/>
      <c r="E318" s="10"/>
      <c r="F318" s="10"/>
      <c r="G318" s="10"/>
      <c r="H318" s="10"/>
    </row>
    <row r="319" spans="2:8" ht="15">
      <c r="B319" s="10"/>
      <c r="C319" s="10"/>
      <c r="D319" s="10"/>
      <c r="E319" s="10"/>
      <c r="F319" s="10"/>
      <c r="G319" s="10"/>
      <c r="H319" s="10"/>
    </row>
    <row r="320" spans="2:8" ht="15">
      <c r="B320" s="10"/>
      <c r="C320" s="10"/>
      <c r="D320" s="10"/>
      <c r="E320" s="10"/>
      <c r="F320" s="10"/>
      <c r="G320" s="10"/>
      <c r="H320" s="10"/>
    </row>
    <row r="321" spans="2:8" ht="15">
      <c r="B321" s="10"/>
      <c r="C321" s="10"/>
      <c r="D321" s="10"/>
      <c r="E321" s="10"/>
      <c r="F321" s="10"/>
      <c r="G321" s="10"/>
      <c r="H321" s="10"/>
    </row>
    <row r="322" spans="2:8" ht="15">
      <c r="B322" s="10"/>
      <c r="C322" s="10"/>
      <c r="D322" s="10"/>
      <c r="E322" s="10"/>
      <c r="F322" s="10"/>
      <c r="G322" s="10"/>
      <c r="H322" s="10"/>
    </row>
    <row r="323" spans="2:8" ht="15">
      <c r="B323" s="10"/>
      <c r="C323" s="10"/>
      <c r="D323" s="10"/>
      <c r="E323" s="10"/>
      <c r="F323" s="10"/>
      <c r="G323" s="10"/>
      <c r="H323" s="10"/>
    </row>
    <row r="324" spans="2:8" ht="15">
      <c r="B324" s="10"/>
      <c r="C324" s="10"/>
      <c r="D324" s="10"/>
      <c r="E324" s="10"/>
      <c r="F324" s="10"/>
      <c r="G324" s="10"/>
      <c r="H324" s="10"/>
    </row>
    <row r="325" spans="2:8" ht="15">
      <c r="B325" s="10"/>
      <c r="C325" s="10"/>
      <c r="D325" s="10"/>
      <c r="E325" s="10"/>
      <c r="F325" s="10"/>
      <c r="G325" s="10"/>
      <c r="H325" s="10"/>
    </row>
    <row r="326" spans="2:8" ht="15">
      <c r="B326" s="10"/>
      <c r="C326" s="10"/>
      <c r="D326" s="10"/>
      <c r="E326" s="10"/>
      <c r="F326" s="10"/>
      <c r="G326" s="10"/>
      <c r="H326" s="10"/>
    </row>
    <row r="327" spans="2:8" ht="15">
      <c r="B327" s="10"/>
      <c r="C327" s="10"/>
      <c r="D327" s="10"/>
      <c r="E327" s="10"/>
      <c r="F327" s="10"/>
      <c r="G327" s="10"/>
      <c r="H327" s="10"/>
    </row>
    <row r="328" spans="2:8" ht="15">
      <c r="B328" s="10"/>
      <c r="C328" s="10"/>
      <c r="D328" s="10"/>
      <c r="E328" s="10"/>
      <c r="F328" s="10"/>
      <c r="G328" s="10"/>
      <c r="H328" s="10"/>
    </row>
    <row r="329" spans="2:8" ht="15">
      <c r="B329" s="10"/>
      <c r="C329" s="10"/>
      <c r="D329" s="10"/>
      <c r="E329" s="10"/>
      <c r="F329" s="10"/>
      <c r="G329" s="10"/>
      <c r="H329" s="10"/>
    </row>
    <row r="330" spans="2:8" ht="15">
      <c r="B330" s="10"/>
      <c r="C330" s="10"/>
      <c r="D330" s="10"/>
      <c r="E330" s="10"/>
      <c r="F330" s="10"/>
      <c r="G330" s="10"/>
      <c r="H330" s="10"/>
    </row>
    <row r="331" spans="2:8" ht="15">
      <c r="B331" s="10"/>
      <c r="C331" s="10"/>
      <c r="D331" s="10"/>
      <c r="E331" s="10"/>
      <c r="F331" s="10"/>
      <c r="G331" s="10"/>
      <c r="H331" s="10"/>
    </row>
    <row r="332" spans="2:8" ht="15">
      <c r="B332" s="10"/>
      <c r="C332" s="10"/>
      <c r="D332" s="10"/>
      <c r="E332" s="10"/>
      <c r="F332" s="10"/>
      <c r="G332" s="10"/>
      <c r="H332" s="10"/>
    </row>
    <row r="333" spans="2:8" ht="15">
      <c r="B333" s="10"/>
      <c r="C333" s="10"/>
      <c r="D333" s="10"/>
      <c r="E333" s="10"/>
      <c r="F333" s="10"/>
      <c r="G333" s="10"/>
      <c r="H333" s="10"/>
    </row>
    <row r="334" spans="2:8" ht="15">
      <c r="B334" s="10"/>
      <c r="C334" s="10"/>
      <c r="D334" s="10"/>
      <c r="E334" s="10"/>
      <c r="F334" s="10"/>
      <c r="G334" s="10"/>
      <c r="H334" s="10"/>
    </row>
    <row r="335" spans="2:8" ht="15">
      <c r="B335" s="10"/>
      <c r="C335" s="10"/>
      <c r="D335" s="10"/>
      <c r="E335" s="10"/>
      <c r="F335" s="10"/>
      <c r="G335" s="10"/>
      <c r="H335" s="10"/>
    </row>
    <row r="336" spans="2:8" ht="15">
      <c r="B336" s="10"/>
      <c r="C336" s="10"/>
      <c r="D336" s="10"/>
      <c r="E336" s="10"/>
      <c r="F336" s="10"/>
      <c r="G336" s="10"/>
      <c r="H336" s="10"/>
    </row>
    <row r="337" spans="2:8" ht="15">
      <c r="B337" s="10"/>
      <c r="C337" s="10"/>
      <c r="D337" s="10"/>
      <c r="E337" s="10"/>
      <c r="F337" s="10"/>
      <c r="G337" s="10"/>
      <c r="H337" s="10"/>
    </row>
    <row r="338" spans="2:8" ht="15">
      <c r="B338" s="10"/>
      <c r="C338" s="10"/>
      <c r="D338" s="10"/>
      <c r="E338" s="10"/>
      <c r="F338" s="10"/>
      <c r="G338" s="10"/>
      <c r="H338" s="10"/>
    </row>
    <row r="339" spans="2:8" ht="15">
      <c r="B339" s="10"/>
      <c r="C339" s="10"/>
      <c r="D339" s="10"/>
      <c r="E339" s="10"/>
      <c r="F339" s="10"/>
      <c r="G339" s="10"/>
      <c r="H339" s="10"/>
    </row>
    <row r="340" spans="2:8" ht="15">
      <c r="B340" s="10"/>
      <c r="C340" s="10"/>
      <c r="D340" s="10"/>
      <c r="E340" s="10"/>
      <c r="F340" s="10"/>
      <c r="G340" s="10"/>
      <c r="H340" s="10"/>
    </row>
    <row r="341" spans="2:8" ht="15">
      <c r="B341" s="10"/>
      <c r="C341" s="10"/>
      <c r="D341" s="10"/>
      <c r="E341" s="10"/>
      <c r="F341" s="10"/>
      <c r="G341" s="10"/>
      <c r="H341" s="10"/>
    </row>
    <row r="342" spans="2:8" ht="15">
      <c r="B342" s="10"/>
      <c r="C342" s="10"/>
      <c r="D342" s="10"/>
      <c r="E342" s="10"/>
      <c r="F342" s="10"/>
      <c r="G342" s="10"/>
      <c r="H342" s="10"/>
    </row>
    <row r="343" spans="2:8" ht="15">
      <c r="B343" s="10"/>
      <c r="C343" s="10"/>
      <c r="D343" s="10"/>
      <c r="E343" s="10"/>
      <c r="F343" s="10"/>
      <c r="G343" s="10"/>
      <c r="H343" s="10"/>
    </row>
    <row r="344" spans="2:8" ht="15">
      <c r="B344" s="10"/>
      <c r="C344" s="10"/>
      <c r="D344" s="10"/>
      <c r="E344" s="10"/>
      <c r="F344" s="10"/>
      <c r="G344" s="10"/>
      <c r="H344" s="10"/>
    </row>
    <row r="345" spans="2:8" ht="15">
      <c r="B345" s="10"/>
      <c r="C345" s="10"/>
      <c r="D345" s="10"/>
      <c r="E345" s="10"/>
      <c r="F345" s="10"/>
      <c r="G345" s="10"/>
      <c r="H345" s="10"/>
    </row>
    <row r="346" spans="2:8" ht="15">
      <c r="B346" s="10"/>
      <c r="C346" s="10"/>
      <c r="D346" s="10"/>
      <c r="E346" s="10"/>
      <c r="F346" s="10"/>
      <c r="G346" s="10"/>
      <c r="H346" s="10"/>
    </row>
    <row r="347" spans="2:8" ht="15">
      <c r="B347" s="10"/>
      <c r="C347" s="10"/>
      <c r="D347" s="10"/>
      <c r="E347" s="10"/>
      <c r="F347" s="10"/>
      <c r="G347" s="10"/>
      <c r="H347" s="10"/>
    </row>
    <row r="348" spans="2:8" ht="15">
      <c r="B348" s="10"/>
      <c r="C348" s="10"/>
      <c r="D348" s="10"/>
      <c r="E348" s="10"/>
      <c r="F348" s="10"/>
      <c r="G348" s="10"/>
      <c r="H348" s="10"/>
    </row>
    <row r="349" spans="2:8" ht="15">
      <c r="B349" s="10"/>
      <c r="C349" s="10"/>
      <c r="D349" s="10"/>
      <c r="E349" s="10"/>
      <c r="F349" s="10"/>
      <c r="G349" s="10"/>
      <c r="H349" s="10"/>
    </row>
    <row r="350" spans="2:8" ht="15">
      <c r="B350" s="10"/>
      <c r="C350" s="10"/>
      <c r="D350" s="10"/>
      <c r="E350" s="10"/>
      <c r="F350" s="10"/>
      <c r="G350" s="10"/>
      <c r="H350" s="10"/>
    </row>
    <row r="351" spans="2:8" ht="15">
      <c r="B351" s="10"/>
      <c r="C351" s="10"/>
      <c r="D351" s="10"/>
      <c r="E351" s="10"/>
      <c r="F351" s="10"/>
      <c r="G351" s="10"/>
      <c r="H351" s="10"/>
    </row>
    <row r="352" spans="2:8" ht="15">
      <c r="B352" s="10"/>
      <c r="C352" s="10"/>
      <c r="D352" s="10"/>
      <c r="E352" s="10"/>
      <c r="F352" s="10"/>
      <c r="G352" s="10"/>
      <c r="H352" s="10"/>
    </row>
    <row r="353" spans="2:8" ht="15">
      <c r="B353" s="10"/>
      <c r="C353" s="10"/>
      <c r="D353" s="10"/>
      <c r="E353" s="10"/>
      <c r="F353" s="10"/>
      <c r="G353" s="10"/>
      <c r="H353" s="10"/>
    </row>
    <row r="354" spans="2:8" ht="15">
      <c r="B354" s="10"/>
      <c r="C354" s="10"/>
      <c r="D354" s="10"/>
      <c r="E354" s="10"/>
      <c r="F354" s="10"/>
      <c r="G354" s="10"/>
      <c r="H354" s="10"/>
    </row>
    <row r="355" spans="2:8" ht="15">
      <c r="B355" s="10"/>
      <c r="C355" s="10"/>
      <c r="D355" s="10"/>
      <c r="E355" s="10"/>
      <c r="F355" s="10"/>
      <c r="G355" s="10"/>
      <c r="H355" s="10"/>
    </row>
    <row r="356" spans="2:8" ht="15">
      <c r="B356" s="10"/>
      <c r="C356" s="10"/>
      <c r="D356" s="10"/>
      <c r="E356" s="10"/>
      <c r="F356" s="10"/>
      <c r="G356" s="10"/>
      <c r="H356" s="10"/>
    </row>
    <row r="357" spans="2:8" ht="15">
      <c r="B357" s="10"/>
      <c r="C357" s="10"/>
      <c r="D357" s="10"/>
      <c r="E357" s="10"/>
      <c r="F357" s="10"/>
      <c r="G357" s="10"/>
      <c r="H357" s="10"/>
    </row>
    <row r="358" spans="2:8" ht="15">
      <c r="B358" s="10"/>
      <c r="C358" s="10"/>
      <c r="D358" s="10"/>
      <c r="E358" s="10"/>
      <c r="F358" s="10"/>
      <c r="G358" s="10"/>
      <c r="H358" s="10"/>
    </row>
    <row r="359" spans="2:8" ht="15">
      <c r="B359" s="10"/>
      <c r="C359" s="10"/>
      <c r="D359" s="10"/>
      <c r="E359" s="10"/>
      <c r="F359" s="10"/>
      <c r="G359" s="10"/>
      <c r="H359" s="10"/>
    </row>
    <row r="360" spans="2:8" ht="15">
      <c r="B360" s="10"/>
      <c r="C360" s="10"/>
      <c r="D360" s="10"/>
      <c r="E360" s="10"/>
      <c r="F360" s="10"/>
      <c r="G360" s="10"/>
      <c r="H360" s="10"/>
    </row>
    <row r="361" spans="2:8" ht="15">
      <c r="B361" s="10"/>
      <c r="C361" s="10"/>
      <c r="D361" s="10"/>
      <c r="E361" s="10"/>
      <c r="F361" s="10"/>
      <c r="G361" s="10"/>
      <c r="H361" s="10"/>
    </row>
    <row r="362" spans="2:8" ht="15">
      <c r="B362" s="10"/>
      <c r="C362" s="10"/>
      <c r="D362" s="10"/>
      <c r="E362" s="10"/>
      <c r="F362" s="10"/>
      <c r="G362" s="10"/>
      <c r="H362" s="10"/>
    </row>
    <row r="363" spans="2:8" ht="15">
      <c r="B363" s="10"/>
      <c r="C363" s="10"/>
      <c r="D363" s="10"/>
      <c r="E363" s="10"/>
      <c r="F363" s="10"/>
      <c r="G363" s="10"/>
      <c r="H363" s="10"/>
    </row>
    <row r="364" spans="2:8" ht="15">
      <c r="B364" s="10"/>
      <c r="C364" s="10"/>
      <c r="D364" s="10"/>
      <c r="E364" s="10"/>
      <c r="F364" s="10"/>
      <c r="G364" s="10"/>
      <c r="H364" s="10"/>
    </row>
    <row r="365" spans="2:8" ht="15">
      <c r="B365" s="10"/>
      <c r="C365" s="10"/>
      <c r="D365" s="10"/>
      <c r="E365" s="10"/>
      <c r="F365" s="10"/>
      <c r="G365" s="10"/>
      <c r="H365" s="10"/>
    </row>
    <row r="366" spans="2:8" ht="15">
      <c r="B366" s="10"/>
      <c r="C366" s="10"/>
      <c r="D366" s="10"/>
      <c r="E366" s="10"/>
      <c r="F366" s="10"/>
      <c r="G366" s="10"/>
      <c r="H366" s="10"/>
    </row>
    <row r="367" spans="2:8" ht="15">
      <c r="B367" s="10"/>
      <c r="C367" s="10"/>
      <c r="D367" s="10"/>
      <c r="E367" s="10"/>
      <c r="F367" s="10"/>
      <c r="G367" s="10"/>
      <c r="H367" s="10"/>
    </row>
    <row r="368" spans="2:8" ht="15">
      <c r="B368" s="10"/>
      <c r="C368" s="10"/>
      <c r="D368" s="10"/>
      <c r="E368" s="10"/>
      <c r="F368" s="10"/>
      <c r="G368" s="10"/>
      <c r="H368" s="10"/>
    </row>
    <row r="369" spans="2:8" ht="15">
      <c r="B369" s="10"/>
      <c r="C369" s="10"/>
      <c r="D369" s="10"/>
      <c r="E369" s="10"/>
      <c r="F369" s="10"/>
      <c r="G369" s="10"/>
      <c r="H369" s="10"/>
    </row>
    <row r="370" spans="2:8" ht="15">
      <c r="B370" s="10"/>
      <c r="C370" s="10"/>
      <c r="D370" s="10"/>
      <c r="E370" s="10"/>
      <c r="F370" s="10"/>
      <c r="G370" s="10"/>
      <c r="H370" s="10"/>
    </row>
    <row r="371" spans="2:8" ht="15">
      <c r="B371" s="10"/>
      <c r="C371" s="10"/>
      <c r="D371" s="10"/>
      <c r="E371" s="10"/>
      <c r="F371" s="10"/>
      <c r="G371" s="10"/>
      <c r="H371" s="10"/>
    </row>
    <row r="372" spans="2:8" ht="15">
      <c r="B372" s="10"/>
      <c r="C372" s="10"/>
      <c r="D372" s="10"/>
      <c r="E372" s="10"/>
      <c r="F372" s="10"/>
      <c r="G372" s="10"/>
      <c r="H372" s="10"/>
    </row>
    <row r="373" spans="2:8" ht="15">
      <c r="B373" s="10"/>
      <c r="C373" s="10"/>
      <c r="D373" s="10"/>
      <c r="E373" s="10"/>
      <c r="F373" s="10"/>
      <c r="G373" s="10"/>
      <c r="H373" s="10"/>
    </row>
    <row r="374" spans="2:8" ht="15">
      <c r="B374" s="10"/>
      <c r="C374" s="10"/>
      <c r="D374" s="10"/>
      <c r="E374" s="10"/>
      <c r="F374" s="10"/>
      <c r="G374" s="10"/>
      <c r="H374" s="10"/>
    </row>
    <row r="375" spans="2:8" ht="15">
      <c r="B375" s="10"/>
      <c r="C375" s="10"/>
      <c r="D375" s="10"/>
      <c r="E375" s="10"/>
      <c r="F375" s="10"/>
      <c r="G375" s="10"/>
      <c r="H375" s="10"/>
    </row>
    <row r="376" spans="2:8" ht="15">
      <c r="B376" s="10"/>
      <c r="C376" s="10"/>
      <c r="D376" s="10"/>
      <c r="E376" s="10"/>
      <c r="F376" s="10"/>
      <c r="G376" s="10"/>
      <c r="H376" s="10"/>
    </row>
    <row r="377" spans="2:8" ht="15">
      <c r="B377" s="10"/>
      <c r="C377" s="10"/>
      <c r="D377" s="10"/>
      <c r="E377" s="10"/>
      <c r="F377" s="10"/>
      <c r="G377" s="10"/>
      <c r="H377" s="10"/>
    </row>
    <row r="378" spans="2:8" ht="15">
      <c r="B378" s="10"/>
      <c r="C378" s="10"/>
      <c r="D378" s="10"/>
      <c r="E378" s="10"/>
      <c r="F378" s="10"/>
      <c r="G378" s="10"/>
      <c r="H378" s="10"/>
    </row>
    <row r="379" spans="2:8" ht="15">
      <c r="B379" s="10"/>
      <c r="C379" s="10"/>
      <c r="D379" s="10"/>
      <c r="E379" s="10"/>
      <c r="F379" s="10"/>
      <c r="G379" s="10"/>
      <c r="H379" s="10"/>
    </row>
    <row r="380" spans="2:8" ht="15">
      <c r="B380" s="10"/>
      <c r="C380" s="10"/>
      <c r="D380" s="10"/>
      <c r="E380" s="10"/>
      <c r="F380" s="10"/>
      <c r="G380" s="10"/>
      <c r="H380" s="10"/>
    </row>
    <row r="381" spans="2:8" ht="15">
      <c r="B381" s="10"/>
      <c r="C381" s="10"/>
      <c r="D381" s="10"/>
      <c r="E381" s="10"/>
      <c r="F381" s="10"/>
      <c r="G381" s="10"/>
      <c r="H381" s="10"/>
    </row>
    <row r="382" spans="2:8" ht="15">
      <c r="B382" s="10"/>
      <c r="C382" s="10"/>
      <c r="D382" s="10"/>
      <c r="E382" s="10"/>
      <c r="F382" s="10"/>
      <c r="G382" s="10"/>
      <c r="H382" s="10"/>
    </row>
    <row r="383" spans="2:8" ht="15">
      <c r="B383" s="10"/>
      <c r="C383" s="10"/>
      <c r="D383" s="10"/>
      <c r="E383" s="10"/>
      <c r="F383" s="10"/>
      <c r="G383" s="10"/>
      <c r="H383" s="10"/>
    </row>
    <row r="384" spans="2:8" ht="15">
      <c r="B384" s="10"/>
      <c r="C384" s="10"/>
      <c r="D384" s="10"/>
      <c r="E384" s="10"/>
      <c r="F384" s="10"/>
      <c r="G384" s="10"/>
      <c r="H384" s="10"/>
    </row>
    <row r="385" spans="2:8" ht="15">
      <c r="B385" s="10"/>
      <c r="C385" s="10"/>
      <c r="D385" s="10"/>
      <c r="E385" s="10"/>
      <c r="F385" s="10"/>
      <c r="G385" s="10"/>
      <c r="H385" s="10"/>
    </row>
    <row r="386" spans="2:8" ht="15">
      <c r="B386" s="10"/>
      <c r="C386" s="10"/>
      <c r="D386" s="10"/>
      <c r="E386" s="10"/>
      <c r="F386" s="10"/>
      <c r="G386" s="10"/>
      <c r="H386" s="10"/>
    </row>
    <row r="387" spans="2:8" ht="15">
      <c r="B387" s="10"/>
      <c r="C387" s="10"/>
      <c r="D387" s="10"/>
      <c r="E387" s="10"/>
      <c r="F387" s="10"/>
      <c r="G387" s="10"/>
      <c r="H387" s="10"/>
    </row>
    <row r="388" spans="2:8" ht="15">
      <c r="B388" s="10"/>
      <c r="C388" s="10"/>
      <c r="D388" s="10"/>
      <c r="E388" s="10"/>
      <c r="F388" s="10"/>
      <c r="G388" s="10"/>
      <c r="H388" s="10"/>
    </row>
    <row r="389" spans="2:8" ht="15">
      <c r="B389" s="10"/>
      <c r="C389" s="10"/>
      <c r="D389" s="10"/>
      <c r="E389" s="10"/>
      <c r="F389" s="10"/>
      <c r="G389" s="10"/>
      <c r="H389" s="10"/>
    </row>
    <row r="390" spans="2:8" ht="15">
      <c r="B390" s="10"/>
      <c r="C390" s="10"/>
      <c r="D390" s="10"/>
      <c r="E390" s="10"/>
      <c r="F390" s="10"/>
      <c r="G390" s="10"/>
      <c r="H390" s="10"/>
    </row>
    <row r="391" spans="2:8" ht="15">
      <c r="B391" s="10"/>
      <c r="C391" s="10"/>
      <c r="D391" s="10"/>
      <c r="E391" s="10"/>
      <c r="F391" s="10"/>
      <c r="G391" s="10"/>
      <c r="H391" s="10"/>
    </row>
    <row r="392" spans="2:8" ht="15">
      <c r="B392" s="10"/>
      <c r="C392" s="10"/>
      <c r="D392" s="10"/>
      <c r="E392" s="10"/>
      <c r="F392" s="10"/>
      <c r="G392" s="10"/>
      <c r="H392" s="10"/>
    </row>
    <row r="393" spans="2:8" ht="15">
      <c r="B393" s="10"/>
      <c r="C393" s="10"/>
      <c r="D393" s="10"/>
      <c r="E393" s="10"/>
      <c r="F393" s="10"/>
      <c r="G393" s="10"/>
      <c r="H393" s="10"/>
    </row>
    <row r="394" spans="2:8" ht="15">
      <c r="B394" s="10"/>
      <c r="C394" s="10"/>
      <c r="D394" s="10"/>
      <c r="E394" s="10"/>
      <c r="F394" s="10"/>
      <c r="G394" s="10"/>
      <c r="H394" s="10"/>
    </row>
    <row r="395" spans="2:8" ht="15">
      <c r="B395" s="10"/>
      <c r="C395" s="10"/>
      <c r="D395" s="10"/>
      <c r="E395" s="10"/>
      <c r="F395" s="10"/>
      <c r="G395" s="10"/>
      <c r="H395" s="10"/>
    </row>
    <row r="396" spans="2:8" ht="15">
      <c r="B396" s="10"/>
      <c r="C396" s="10"/>
      <c r="D396" s="10"/>
      <c r="E396" s="10"/>
      <c r="F396" s="10"/>
      <c r="G396" s="10"/>
      <c r="H396" s="10"/>
    </row>
    <row r="397" spans="2:8" ht="15">
      <c r="B397" s="10"/>
      <c r="C397" s="10"/>
      <c r="D397" s="10"/>
      <c r="E397" s="10"/>
      <c r="F397" s="10"/>
      <c r="G397" s="10"/>
      <c r="H397" s="10"/>
    </row>
    <row r="398" spans="2:8" ht="15">
      <c r="B398" s="10"/>
      <c r="C398" s="10"/>
      <c r="D398" s="10"/>
      <c r="E398" s="10"/>
      <c r="F398" s="10"/>
      <c r="G398" s="10"/>
      <c r="H398" s="10"/>
    </row>
    <row r="399" spans="2:8" ht="15">
      <c r="B399" s="10"/>
      <c r="C399" s="10"/>
      <c r="D399" s="10"/>
      <c r="E399" s="10"/>
      <c r="F399" s="10"/>
      <c r="G399" s="10"/>
      <c r="H399" s="10"/>
    </row>
    <row r="400" spans="2:8" ht="15">
      <c r="B400" s="10"/>
      <c r="C400" s="10"/>
      <c r="D400" s="10"/>
      <c r="E400" s="10"/>
      <c r="F400" s="10"/>
      <c r="G400" s="10"/>
      <c r="H400" s="10"/>
    </row>
    <row r="401" spans="2:8" ht="15">
      <c r="B401" s="10"/>
      <c r="C401" s="10"/>
      <c r="D401" s="10"/>
      <c r="E401" s="10"/>
      <c r="F401" s="10"/>
      <c r="G401" s="10"/>
      <c r="H401" s="10"/>
    </row>
    <row r="402" spans="2:8" ht="15">
      <c r="B402" s="10"/>
      <c r="C402" s="10"/>
      <c r="D402" s="10"/>
      <c r="E402" s="10"/>
      <c r="F402" s="10"/>
      <c r="G402" s="10"/>
      <c r="H402" s="10"/>
    </row>
    <row r="403" spans="2:8" ht="15">
      <c r="B403" s="10"/>
      <c r="C403" s="10"/>
      <c r="D403" s="10"/>
      <c r="E403" s="10"/>
      <c r="F403" s="10"/>
      <c r="G403" s="10"/>
      <c r="H403" s="10"/>
    </row>
    <row r="404" spans="2:8" ht="15">
      <c r="B404" s="10"/>
      <c r="C404" s="10"/>
      <c r="D404" s="10"/>
      <c r="E404" s="10"/>
      <c r="F404" s="10"/>
      <c r="G404" s="10"/>
      <c r="H404" s="10"/>
    </row>
    <row r="405" spans="2:8" ht="15">
      <c r="B405" s="10"/>
      <c r="C405" s="10"/>
      <c r="D405" s="10"/>
      <c r="E405" s="10"/>
      <c r="F405" s="10"/>
      <c r="G405" s="10"/>
      <c r="H405" s="10"/>
    </row>
    <row r="406" spans="2:8" ht="15">
      <c r="B406" s="10"/>
      <c r="C406" s="10"/>
      <c r="D406" s="10"/>
      <c r="E406" s="10"/>
      <c r="F406" s="10"/>
      <c r="G406" s="10"/>
      <c r="H406" s="10"/>
    </row>
    <row r="407" spans="2:8" ht="15">
      <c r="B407" s="10"/>
      <c r="C407" s="10"/>
      <c r="D407" s="10"/>
      <c r="E407" s="10"/>
      <c r="F407" s="10"/>
      <c r="G407" s="10"/>
      <c r="H407" s="10"/>
    </row>
    <row r="408" spans="2:8" ht="15">
      <c r="B408" s="10"/>
      <c r="C408" s="10"/>
      <c r="D408" s="10"/>
      <c r="E408" s="10"/>
      <c r="F408" s="10"/>
      <c r="G408" s="10"/>
      <c r="H408" s="10"/>
    </row>
    <row r="409" spans="2:8" ht="15">
      <c r="B409" s="10"/>
      <c r="C409" s="10"/>
      <c r="D409" s="10"/>
      <c r="E409" s="10"/>
      <c r="F409" s="10"/>
      <c r="G409" s="10"/>
      <c r="H409" s="10"/>
    </row>
    <row r="410" spans="2:8" ht="15">
      <c r="B410" s="10"/>
      <c r="C410" s="10"/>
      <c r="D410" s="10"/>
      <c r="E410" s="10"/>
      <c r="F410" s="10"/>
      <c r="G410" s="10"/>
      <c r="H410" s="10"/>
    </row>
    <row r="411" spans="2:8" ht="15">
      <c r="B411" s="10"/>
      <c r="C411" s="10"/>
      <c r="D411" s="10"/>
      <c r="E411" s="10"/>
      <c r="F411" s="10"/>
      <c r="G411" s="10"/>
      <c r="H411" s="10"/>
    </row>
    <row r="412" spans="2:8" ht="15">
      <c r="B412" s="10"/>
      <c r="C412" s="10"/>
      <c r="D412" s="10"/>
      <c r="E412" s="10"/>
      <c r="F412" s="10"/>
      <c r="G412" s="10"/>
      <c r="H412" s="10"/>
    </row>
    <row r="413" spans="2:8" ht="15">
      <c r="B413" s="10"/>
      <c r="C413" s="10"/>
      <c r="D413" s="10"/>
      <c r="E413" s="10"/>
      <c r="F413" s="10"/>
      <c r="G413" s="10"/>
      <c r="H413" s="10"/>
    </row>
    <row r="414" spans="2:8" ht="15">
      <c r="B414" s="10"/>
      <c r="C414" s="10"/>
      <c r="D414" s="10"/>
      <c r="E414" s="10"/>
      <c r="F414" s="10"/>
      <c r="G414" s="10"/>
      <c r="H414" s="10"/>
    </row>
    <row r="415" spans="2:8" ht="15">
      <c r="B415" s="10"/>
      <c r="C415" s="10"/>
      <c r="D415" s="10"/>
      <c r="E415" s="10"/>
      <c r="F415" s="10"/>
      <c r="G415" s="10"/>
      <c r="H415" s="10"/>
    </row>
    <row r="416" spans="2:8" ht="15">
      <c r="B416" s="10"/>
      <c r="C416" s="10"/>
      <c r="D416" s="10"/>
      <c r="E416" s="10"/>
      <c r="F416" s="10"/>
      <c r="G416" s="10"/>
      <c r="H416" s="10"/>
    </row>
    <row r="417" spans="2:8" ht="15">
      <c r="B417" s="10"/>
      <c r="C417" s="10"/>
      <c r="D417" s="10"/>
      <c r="E417" s="10"/>
      <c r="F417" s="10"/>
      <c r="G417" s="10"/>
      <c r="H417" s="10"/>
    </row>
    <row r="418" spans="2:8" ht="15">
      <c r="B418" s="10"/>
      <c r="C418" s="10"/>
      <c r="D418" s="10"/>
      <c r="E418" s="10"/>
      <c r="F418" s="10"/>
      <c r="G418" s="10"/>
      <c r="H418" s="10"/>
    </row>
    <row r="419" spans="2:8" ht="15">
      <c r="B419" s="10"/>
      <c r="C419" s="10"/>
      <c r="D419" s="10"/>
      <c r="E419" s="10"/>
      <c r="F419" s="10"/>
      <c r="G419" s="10"/>
      <c r="H419" s="10"/>
    </row>
    <row r="420" spans="2:8" ht="15">
      <c r="B420" s="10"/>
      <c r="C420" s="10"/>
      <c r="D420" s="10"/>
      <c r="E420" s="10"/>
      <c r="F420" s="10"/>
      <c r="G420" s="10"/>
      <c r="H420" s="10"/>
    </row>
    <row r="421" spans="2:8" ht="15">
      <c r="B421" s="10"/>
      <c r="C421" s="10"/>
      <c r="D421" s="10"/>
      <c r="E421" s="10"/>
      <c r="F421" s="10"/>
      <c r="G421" s="10"/>
      <c r="H421" s="10"/>
    </row>
    <row r="422" spans="2:8" ht="15">
      <c r="B422" s="10"/>
      <c r="C422" s="10"/>
      <c r="D422" s="10"/>
      <c r="E422" s="10"/>
      <c r="F422" s="10"/>
      <c r="G422" s="10"/>
      <c r="H422" s="10"/>
    </row>
    <row r="423" spans="2:8" ht="15">
      <c r="B423" s="10"/>
      <c r="C423" s="10"/>
      <c r="D423" s="10"/>
      <c r="E423" s="10"/>
      <c r="F423" s="10"/>
      <c r="G423" s="10"/>
      <c r="H423" s="10"/>
    </row>
    <row r="424" spans="2:8" ht="15">
      <c r="B424" s="10"/>
      <c r="C424" s="10"/>
      <c r="D424" s="10"/>
      <c r="E424" s="10"/>
      <c r="F424" s="10"/>
      <c r="G424" s="10"/>
      <c r="H424" s="10"/>
    </row>
    <row r="425" spans="2:8" ht="15">
      <c r="B425" s="10"/>
      <c r="C425" s="10"/>
      <c r="D425" s="10"/>
      <c r="E425" s="10"/>
      <c r="F425" s="10"/>
      <c r="G425" s="10"/>
      <c r="H425" s="10"/>
    </row>
    <row r="426" spans="2:8" ht="15">
      <c r="B426" s="10"/>
      <c r="C426" s="10"/>
      <c r="D426" s="10"/>
      <c r="E426" s="10"/>
      <c r="F426" s="10"/>
      <c r="G426" s="10"/>
      <c r="H426" s="10"/>
    </row>
    <row r="427" spans="2:8" ht="15">
      <c r="B427" s="10"/>
      <c r="C427" s="10"/>
      <c r="D427" s="10"/>
      <c r="E427" s="10"/>
      <c r="F427" s="10"/>
      <c r="G427" s="10"/>
      <c r="H427" s="10"/>
    </row>
    <row r="428" spans="2:8">
      <c r="B428" s="10"/>
      <c r="C428" s="10"/>
      <c r="D428" s="10"/>
      <c r="E428" s="10"/>
      <c r="F428" s="10"/>
      <c r="G428" s="10"/>
      <c r="H428" s="1"/>
    </row>
    <row r="429" spans="2:8">
      <c r="B429" s="1"/>
      <c r="C429" s="1"/>
      <c r="D429" s="1"/>
      <c r="E429" s="1"/>
      <c r="F429" s="1"/>
      <c r="G429" s="1"/>
      <c r="H429" s="1"/>
    </row>
    <row r="430" spans="2:8">
      <c r="B430" s="1"/>
      <c r="C430" s="1"/>
      <c r="D430" s="1"/>
      <c r="E430" s="1"/>
      <c r="F430" s="1"/>
      <c r="G430" s="1"/>
      <c r="H430" s="1"/>
    </row>
    <row r="431" spans="2:8">
      <c r="B431" s="1"/>
      <c r="C431" s="1"/>
      <c r="D431" s="1"/>
      <c r="E431" s="1"/>
      <c r="F431" s="1"/>
      <c r="G431" s="1"/>
      <c r="H431" s="1"/>
    </row>
    <row r="432" spans="2:8">
      <c r="B432" s="1"/>
      <c r="C432" s="1"/>
      <c r="D432" s="1"/>
      <c r="E432" s="1"/>
      <c r="F432" s="1"/>
      <c r="G432" s="1"/>
      <c r="H432" s="1"/>
    </row>
    <row r="433" spans="2:8">
      <c r="B433" s="1"/>
      <c r="C433" s="1"/>
      <c r="D433" s="1"/>
      <c r="E433" s="1"/>
      <c r="F433" s="1"/>
      <c r="G433" s="1"/>
      <c r="H433" s="1"/>
    </row>
    <row r="434" spans="2:8">
      <c r="B434" s="1"/>
      <c r="C434" s="1"/>
      <c r="D434" s="1"/>
      <c r="E434" s="1"/>
      <c r="F434" s="1"/>
      <c r="G434" s="1"/>
      <c r="H434" s="1"/>
    </row>
    <row r="435" spans="2:8">
      <c r="B435" s="1"/>
      <c r="C435" s="1"/>
      <c r="D435" s="1"/>
      <c r="E435" s="1"/>
      <c r="F435" s="1"/>
      <c r="G435" s="1"/>
      <c r="H435" s="1"/>
    </row>
    <row r="436" spans="2:8">
      <c r="B436" s="1"/>
      <c r="C436" s="1"/>
      <c r="D436" s="1"/>
      <c r="E436" s="1"/>
      <c r="F436" s="1"/>
      <c r="G436" s="1"/>
      <c r="H436" s="1"/>
    </row>
    <row r="437" spans="2:8">
      <c r="B437" s="1"/>
      <c r="C437" s="1"/>
      <c r="D437" s="1"/>
      <c r="E437" s="1"/>
      <c r="F437" s="1"/>
      <c r="G437" s="1"/>
      <c r="H437" s="1"/>
    </row>
    <row r="438" spans="2:8">
      <c r="B438" s="1"/>
      <c r="C438" s="1"/>
      <c r="D438" s="1"/>
      <c r="E438" s="1"/>
      <c r="F438" s="1"/>
      <c r="G438" s="1"/>
      <c r="H438" s="1"/>
    </row>
    <row r="439" spans="2:8">
      <c r="B439" s="1"/>
      <c r="C439" s="1"/>
      <c r="D439" s="1"/>
      <c r="E439" s="1"/>
      <c r="F439" s="1"/>
      <c r="G439" s="1"/>
      <c r="H439" s="1"/>
    </row>
    <row r="440" spans="2:8">
      <c r="B440" s="1"/>
      <c r="C440" s="1"/>
      <c r="D440" s="1"/>
      <c r="E440" s="1"/>
      <c r="F440" s="1"/>
      <c r="G440" s="1"/>
      <c r="H440" s="1"/>
    </row>
    <row r="441" spans="2:8">
      <c r="B441" s="1"/>
      <c r="C441" s="1"/>
      <c r="D441" s="1"/>
      <c r="E441" s="1"/>
      <c r="F441" s="1"/>
      <c r="G441" s="1"/>
      <c r="H441" s="1"/>
    </row>
    <row r="442" spans="2:8">
      <c r="B442" s="1"/>
      <c r="C442" s="1"/>
      <c r="D442" s="1"/>
      <c r="E442" s="1"/>
      <c r="F442" s="1"/>
      <c r="G442" s="1"/>
      <c r="H442" s="1"/>
    </row>
    <row r="443" spans="2:8">
      <c r="B443" s="1"/>
      <c r="C443" s="1"/>
      <c r="D443" s="1"/>
      <c r="E443" s="1"/>
      <c r="F443" s="1"/>
      <c r="G443" s="1"/>
      <c r="H443" s="1"/>
    </row>
    <row r="444" spans="2:8">
      <c r="B444" s="1"/>
      <c r="C444" s="1"/>
      <c r="D444" s="1"/>
      <c r="E444" s="1"/>
      <c r="F444" s="1"/>
      <c r="G444" s="1"/>
      <c r="H444" s="1"/>
    </row>
    <row r="445" spans="2:8">
      <c r="B445" s="1"/>
      <c r="C445" s="1"/>
      <c r="D445" s="1"/>
      <c r="E445" s="1"/>
      <c r="F445" s="1"/>
      <c r="G445" s="1"/>
      <c r="H445" s="1"/>
    </row>
    <row r="446" spans="2:8">
      <c r="B446" s="1"/>
      <c r="C446" s="1"/>
      <c r="D446" s="1"/>
      <c r="E446" s="1"/>
      <c r="F446" s="1"/>
      <c r="G446" s="1"/>
      <c r="H446" s="1"/>
    </row>
    <row r="447" spans="2:8">
      <c r="B447" s="1"/>
      <c r="C447" s="1"/>
      <c r="D447" s="1"/>
      <c r="E447" s="1"/>
      <c r="F447" s="1"/>
      <c r="G447" s="1"/>
      <c r="H447" s="1"/>
    </row>
    <row r="448" spans="2:8">
      <c r="B448" s="1"/>
      <c r="C448" s="1"/>
      <c r="D448" s="1"/>
      <c r="E448" s="1"/>
      <c r="F448" s="1"/>
      <c r="G448" s="1"/>
      <c r="H448" s="1"/>
    </row>
    <row r="449" spans="2:8">
      <c r="B449" s="1"/>
      <c r="C449" s="1"/>
      <c r="D449" s="1"/>
      <c r="E449" s="1"/>
      <c r="F449" s="1"/>
      <c r="G449" s="1"/>
      <c r="H449" s="1"/>
    </row>
    <row r="450" spans="2:8">
      <c r="B450" s="1"/>
      <c r="C450" s="1"/>
      <c r="D450" s="1"/>
      <c r="E450" s="1"/>
      <c r="F450" s="1"/>
      <c r="G450" s="1"/>
      <c r="H450" s="1"/>
    </row>
    <row r="451" spans="2:8">
      <c r="B451" s="1"/>
      <c r="C451" s="1"/>
      <c r="D451" s="1"/>
      <c r="E451" s="1"/>
      <c r="F451" s="1"/>
      <c r="G451" s="1"/>
      <c r="H451" s="1"/>
    </row>
    <row r="452" spans="2:8">
      <c r="B452" s="1"/>
      <c r="C452" s="1"/>
      <c r="D452" s="1"/>
      <c r="E452" s="1"/>
      <c r="F452" s="1"/>
      <c r="G452" s="1"/>
      <c r="H452" s="1"/>
    </row>
    <row r="453" spans="2:8">
      <c r="B453" s="1"/>
      <c r="C453" s="1"/>
      <c r="D453" s="1"/>
      <c r="E453" s="1"/>
      <c r="F453" s="1"/>
      <c r="G453" s="1"/>
      <c r="H453" s="1"/>
    </row>
    <row r="454" spans="2:8">
      <c r="B454" s="1"/>
      <c r="C454" s="1"/>
      <c r="D454" s="1"/>
      <c r="E454" s="1"/>
      <c r="F454" s="1"/>
      <c r="G454" s="1"/>
      <c r="H454" s="1"/>
    </row>
    <row r="455" spans="2:8">
      <c r="B455" s="1"/>
      <c r="C455" s="1"/>
      <c r="D455" s="1"/>
      <c r="E455" s="1"/>
      <c r="F455" s="1"/>
      <c r="G455" s="1"/>
      <c r="H455" s="1"/>
    </row>
    <row r="456" spans="2:8">
      <c r="B456" s="1"/>
      <c r="C456" s="1"/>
      <c r="D456" s="1"/>
      <c r="E456" s="1"/>
      <c r="F456" s="1"/>
      <c r="G456" s="1"/>
      <c r="H456" s="1"/>
    </row>
    <row r="457" spans="2:8">
      <c r="B457" s="1"/>
      <c r="C457" s="1"/>
      <c r="D457" s="1"/>
      <c r="E457" s="1"/>
      <c r="F457" s="1"/>
      <c r="G457" s="1"/>
      <c r="H457" s="1"/>
    </row>
    <row r="458" spans="2:8">
      <c r="B458" s="1"/>
      <c r="C458" s="1"/>
      <c r="D458" s="1"/>
      <c r="E458" s="1"/>
      <c r="F458" s="1"/>
      <c r="G458" s="1"/>
      <c r="H458" s="1"/>
    </row>
    <row r="459" spans="2:8">
      <c r="B459" s="1"/>
      <c r="C459" s="1"/>
      <c r="D459" s="1"/>
      <c r="E459" s="1"/>
      <c r="F459" s="1"/>
      <c r="G459" s="1"/>
      <c r="H459" s="1"/>
    </row>
    <row r="460" spans="2:8">
      <c r="B460" s="1"/>
      <c r="C460" s="1"/>
      <c r="D460" s="1"/>
      <c r="E460" s="1"/>
      <c r="F460" s="1"/>
      <c r="G460" s="1"/>
      <c r="H460" s="1"/>
    </row>
    <row r="461" spans="2:8">
      <c r="B461" s="1"/>
      <c r="C461" s="1"/>
      <c r="D461" s="1"/>
      <c r="E461" s="1"/>
      <c r="F461" s="1"/>
      <c r="G461" s="1"/>
      <c r="H461" s="1"/>
    </row>
    <row r="462" spans="2:8">
      <c r="B462" s="1"/>
      <c r="C462" s="1"/>
      <c r="D462" s="1"/>
      <c r="E462" s="1"/>
      <c r="F462" s="1"/>
      <c r="G462" s="1"/>
      <c r="H462" s="1"/>
    </row>
    <row r="463" spans="2:8">
      <c r="B463" s="1"/>
      <c r="C463" s="1"/>
      <c r="D463" s="1"/>
      <c r="E463" s="1"/>
      <c r="F463" s="1"/>
      <c r="G463" s="1"/>
      <c r="H463" s="1"/>
    </row>
    <row r="464" spans="2:8">
      <c r="B464" s="1"/>
      <c r="C464" s="1"/>
      <c r="D464" s="1"/>
      <c r="E464" s="1"/>
      <c r="F464" s="1"/>
      <c r="G464" s="1"/>
      <c r="H464" s="1"/>
    </row>
    <row r="465" spans="2:8">
      <c r="B465" s="1"/>
      <c r="C465" s="1"/>
      <c r="D465" s="1"/>
      <c r="E465" s="1"/>
      <c r="F465" s="1"/>
      <c r="G465" s="1"/>
      <c r="H465" s="1"/>
    </row>
    <row r="466" spans="2:8">
      <c r="B466" s="1"/>
      <c r="C466" s="1"/>
      <c r="D466" s="1"/>
      <c r="E466" s="1"/>
      <c r="F466" s="1"/>
      <c r="G466" s="1"/>
      <c r="H466" s="1"/>
    </row>
    <row r="467" spans="2:8">
      <c r="B467" s="1"/>
      <c r="C467" s="1"/>
      <c r="D467" s="1"/>
      <c r="E467" s="1"/>
      <c r="F467" s="1"/>
      <c r="G467" s="1"/>
      <c r="H467" s="1"/>
    </row>
    <row r="468" spans="2:8">
      <c r="B468" s="1"/>
      <c r="C468" s="1"/>
      <c r="D468" s="1"/>
      <c r="E468" s="1"/>
      <c r="F468" s="1"/>
      <c r="G468" s="1"/>
      <c r="H468" s="1"/>
    </row>
    <row r="469" spans="2:8">
      <c r="B469" s="1"/>
      <c r="C469" s="1"/>
      <c r="D469" s="1"/>
      <c r="E469" s="1"/>
      <c r="F469" s="1"/>
      <c r="G469" s="1"/>
      <c r="H469" s="1"/>
    </row>
    <row r="470" spans="2:8">
      <c r="B470" s="1"/>
      <c r="C470" s="1"/>
      <c r="D470" s="1"/>
      <c r="E470" s="1"/>
      <c r="F470" s="1"/>
      <c r="G470" s="1"/>
      <c r="H470" s="1"/>
    </row>
    <row r="471" spans="2:8">
      <c r="B471" s="1"/>
      <c r="C471" s="1"/>
      <c r="D471" s="1"/>
      <c r="E471" s="1"/>
      <c r="F471" s="1"/>
      <c r="G471" s="1"/>
      <c r="H471" s="1"/>
    </row>
    <row r="472" spans="2:8">
      <c r="B472" s="1"/>
      <c r="C472" s="1"/>
      <c r="D472" s="1"/>
      <c r="E472" s="1"/>
      <c r="F472" s="1"/>
      <c r="G472" s="1"/>
      <c r="H472" s="1"/>
    </row>
    <row r="473" spans="2:8">
      <c r="B473" s="1"/>
      <c r="C473" s="1"/>
      <c r="D473" s="1"/>
      <c r="E473" s="1"/>
      <c r="F473" s="1"/>
      <c r="G473" s="1"/>
      <c r="H473" s="1"/>
    </row>
    <row r="474" spans="2:8">
      <c r="B474" s="1"/>
      <c r="C474" s="1"/>
      <c r="D474" s="1"/>
      <c r="E474" s="1"/>
      <c r="F474" s="1"/>
      <c r="G474" s="1"/>
      <c r="H474" s="1"/>
    </row>
    <row r="475" spans="2:8">
      <c r="B475" s="1"/>
      <c r="C475" s="1"/>
      <c r="D475" s="1"/>
      <c r="E475" s="1"/>
      <c r="F475" s="1"/>
      <c r="G475" s="1"/>
      <c r="H475" s="1"/>
    </row>
    <row r="476" spans="2:8">
      <c r="B476" s="1"/>
      <c r="C476" s="1"/>
      <c r="D476" s="1"/>
      <c r="E476" s="1"/>
      <c r="F476" s="1"/>
      <c r="G476" s="1"/>
      <c r="H476" s="1"/>
    </row>
    <row r="477" spans="2:8">
      <c r="B477" s="1"/>
      <c r="C477" s="1"/>
      <c r="D477" s="1"/>
      <c r="E477" s="1"/>
      <c r="F477" s="1"/>
      <c r="G477" s="1"/>
      <c r="H477" s="1"/>
    </row>
    <row r="478" spans="2:8">
      <c r="B478" s="1"/>
      <c r="C478" s="1"/>
      <c r="D478" s="1"/>
      <c r="E478" s="1"/>
      <c r="F478" s="1"/>
      <c r="G478" s="1"/>
      <c r="H478" s="1"/>
    </row>
    <row r="479" spans="2:8">
      <c r="B479" s="1"/>
      <c r="C479" s="1"/>
      <c r="D479" s="1"/>
      <c r="E479" s="1"/>
      <c r="F479" s="1"/>
      <c r="G479" s="1"/>
      <c r="H479" s="1"/>
    </row>
    <row r="480" spans="2:8">
      <c r="B480" s="1"/>
      <c r="C480" s="1"/>
      <c r="D480" s="1"/>
      <c r="E480" s="1"/>
      <c r="F480" s="1"/>
      <c r="G480" s="1"/>
      <c r="H480" s="1"/>
    </row>
    <row r="481" spans="2:8">
      <c r="B481" s="1"/>
      <c r="C481" s="1"/>
      <c r="D481" s="1"/>
      <c r="E481" s="1"/>
      <c r="F481" s="1"/>
      <c r="G481" s="1"/>
      <c r="H481" s="1"/>
    </row>
    <row r="482" spans="2:8">
      <c r="B482" s="1"/>
      <c r="C482" s="1"/>
      <c r="D482" s="1"/>
      <c r="E482" s="1"/>
      <c r="F482" s="1"/>
      <c r="G482" s="1"/>
      <c r="H482" s="1"/>
    </row>
    <row r="483" spans="2:8">
      <c r="B483" s="1"/>
      <c r="C483" s="1"/>
      <c r="D483" s="1"/>
      <c r="E483" s="1"/>
      <c r="F483" s="1"/>
      <c r="G483" s="1"/>
      <c r="H483" s="1"/>
    </row>
    <row r="484" spans="2:8">
      <c r="B484" s="1"/>
      <c r="C484" s="1"/>
      <c r="D484" s="1"/>
      <c r="E484" s="1"/>
      <c r="F484" s="1"/>
      <c r="G484" s="1"/>
      <c r="H484" s="1"/>
    </row>
    <row r="485" spans="2:8">
      <c r="B485" s="1"/>
      <c r="C485" s="1"/>
      <c r="D485" s="1"/>
      <c r="E485" s="1"/>
      <c r="F485" s="1"/>
      <c r="G485" s="1"/>
      <c r="H485" s="1"/>
    </row>
    <row r="486" spans="2:8">
      <c r="B486" s="1"/>
      <c r="C486" s="1"/>
      <c r="D486" s="1"/>
      <c r="E486" s="1"/>
      <c r="F486" s="1"/>
      <c r="G486" s="1"/>
      <c r="H486" s="1"/>
    </row>
    <row r="487" spans="2:8">
      <c r="B487" s="1"/>
      <c r="C487" s="1"/>
      <c r="D487" s="1"/>
      <c r="E487" s="1"/>
      <c r="F487" s="1"/>
      <c r="G487" s="1"/>
      <c r="H487" s="1"/>
    </row>
    <row r="488" spans="2:8">
      <c r="B488" s="1"/>
      <c r="C488" s="1"/>
      <c r="D488" s="1"/>
      <c r="E488" s="1"/>
      <c r="F488" s="1"/>
      <c r="G488" s="1"/>
      <c r="H488" s="1"/>
    </row>
    <row r="489" spans="2:8">
      <c r="B489" s="1"/>
      <c r="C489" s="1"/>
      <c r="D489" s="1"/>
      <c r="E489" s="1"/>
      <c r="F489" s="1"/>
      <c r="G489" s="1"/>
      <c r="H489" s="1"/>
    </row>
    <row r="490" spans="2:8">
      <c r="B490" s="1"/>
      <c r="C490" s="1"/>
      <c r="D490" s="1"/>
      <c r="E490" s="1"/>
      <c r="F490" s="1"/>
      <c r="G490" s="1"/>
      <c r="H490" s="1"/>
    </row>
    <row r="491" spans="2:8">
      <c r="B491" s="1"/>
      <c r="C491" s="1"/>
      <c r="D491" s="1"/>
      <c r="E491" s="1"/>
      <c r="F491" s="1"/>
      <c r="G491" s="1"/>
      <c r="H491" s="1"/>
    </row>
    <row r="492" spans="2:8">
      <c r="B492" s="1"/>
      <c r="C492" s="1"/>
      <c r="D492" s="1"/>
      <c r="E492" s="1"/>
      <c r="F492" s="1"/>
      <c r="G492" s="1"/>
      <c r="H492" s="1"/>
    </row>
    <row r="493" spans="2:8">
      <c r="B493" s="1"/>
      <c r="C493" s="1"/>
      <c r="D493" s="1"/>
      <c r="E493" s="1"/>
      <c r="F493" s="1"/>
      <c r="G493" s="1"/>
      <c r="H493" s="1"/>
    </row>
    <row r="494" spans="2:8">
      <c r="B494" s="1"/>
      <c r="C494" s="1"/>
      <c r="D494" s="1"/>
      <c r="E494" s="1"/>
      <c r="F494" s="1"/>
      <c r="G494" s="1"/>
      <c r="H494" s="1"/>
    </row>
    <row r="495" spans="2:8">
      <c r="B495" s="1"/>
      <c r="C495" s="1"/>
      <c r="D495" s="1"/>
      <c r="E495" s="1"/>
      <c r="F495" s="1"/>
      <c r="G495" s="1"/>
      <c r="H495" s="1"/>
    </row>
    <row r="496" spans="2:8">
      <c r="B496" s="1"/>
      <c r="C496" s="1"/>
      <c r="D496" s="1"/>
      <c r="E496" s="1"/>
      <c r="F496" s="1"/>
      <c r="G496" s="1"/>
      <c r="H496" s="1"/>
    </row>
    <row r="497" spans="2:8">
      <c r="B497" s="1"/>
      <c r="C497" s="1"/>
      <c r="D497" s="1"/>
      <c r="E497" s="1"/>
      <c r="F497" s="1"/>
      <c r="G497" s="1"/>
      <c r="H497" s="1"/>
    </row>
    <row r="498" spans="2:8">
      <c r="B498" s="1"/>
      <c r="C498" s="1"/>
      <c r="D498" s="1"/>
      <c r="E498" s="1"/>
      <c r="F498" s="1"/>
      <c r="G498" s="1"/>
      <c r="H498" s="1"/>
    </row>
    <row r="499" spans="2:8">
      <c r="B499" s="1"/>
      <c r="C499" s="1"/>
      <c r="D499" s="1"/>
      <c r="E499" s="1"/>
      <c r="F499" s="1"/>
      <c r="G499" s="1"/>
      <c r="H499" s="1"/>
    </row>
    <row r="500" spans="2:8">
      <c r="B500" s="1"/>
      <c r="C500" s="1"/>
      <c r="D500" s="1"/>
      <c r="E500" s="1"/>
      <c r="F500" s="1"/>
      <c r="G500" s="1"/>
      <c r="H500" s="1"/>
    </row>
    <row r="501" spans="2:8">
      <c r="B501" s="1"/>
      <c r="C501" s="1"/>
      <c r="D501" s="1"/>
      <c r="E501" s="1"/>
      <c r="F501" s="1"/>
      <c r="G501" s="1"/>
      <c r="H501" s="1"/>
    </row>
    <row r="502" spans="2:8">
      <c r="B502" s="1"/>
      <c r="C502" s="1"/>
      <c r="D502" s="1"/>
      <c r="E502" s="1"/>
      <c r="F502" s="1"/>
      <c r="G502" s="1"/>
      <c r="H502" s="1"/>
    </row>
    <row r="503" spans="2:8">
      <c r="B503" s="1"/>
      <c r="C503" s="1"/>
      <c r="D503" s="1"/>
      <c r="E503" s="1"/>
      <c r="F503" s="1"/>
      <c r="G503" s="1"/>
      <c r="H503" s="1"/>
    </row>
    <row r="504" spans="2:8">
      <c r="B504" s="1"/>
      <c r="C504" s="1"/>
      <c r="D504" s="1"/>
      <c r="E504" s="1"/>
      <c r="F504" s="1"/>
      <c r="G504" s="1"/>
      <c r="H504" s="1"/>
    </row>
    <row r="505" spans="2:8">
      <c r="B505" s="1"/>
      <c r="C505" s="1"/>
      <c r="D505" s="1"/>
      <c r="E505" s="1"/>
      <c r="F505" s="1"/>
      <c r="G505" s="1"/>
      <c r="H505" s="1"/>
    </row>
    <row r="506" spans="2:8">
      <c r="B506" s="1"/>
      <c r="C506" s="1"/>
      <c r="D506" s="1"/>
      <c r="E506" s="1"/>
      <c r="F506" s="1"/>
      <c r="G506" s="1"/>
      <c r="H506" s="1"/>
    </row>
    <row r="507" spans="2:8">
      <c r="B507" s="1"/>
      <c r="C507" s="1"/>
      <c r="D507" s="1"/>
      <c r="E507" s="1"/>
      <c r="F507" s="1"/>
      <c r="G507" s="1"/>
      <c r="H507" s="1"/>
    </row>
    <row r="508" spans="2:8">
      <c r="B508" s="1"/>
      <c r="C508" s="1"/>
      <c r="D508" s="1"/>
      <c r="E508" s="1"/>
      <c r="F508" s="1"/>
      <c r="G508" s="1"/>
      <c r="H508" s="1"/>
    </row>
    <row r="509" spans="2:8">
      <c r="B509" s="1"/>
      <c r="C509" s="1"/>
      <c r="D509" s="1"/>
      <c r="E509" s="1"/>
      <c r="F509" s="1"/>
      <c r="G509" s="1"/>
      <c r="H509" s="1"/>
    </row>
    <row r="510" spans="2:8">
      <c r="B510" s="1"/>
      <c r="C510" s="1"/>
      <c r="D510" s="1"/>
      <c r="E510" s="1"/>
      <c r="F510" s="1"/>
      <c r="G510" s="1"/>
      <c r="H510" s="1"/>
    </row>
    <row r="511" spans="2:8">
      <c r="B511" s="1"/>
      <c r="C511" s="1"/>
      <c r="D511" s="1"/>
      <c r="E511" s="1"/>
      <c r="F511" s="1"/>
      <c r="G511" s="1"/>
      <c r="H511" s="1"/>
    </row>
    <row r="512" spans="2:8">
      <c r="B512" s="1"/>
      <c r="C512" s="1"/>
      <c r="D512" s="1"/>
      <c r="E512" s="1"/>
      <c r="F512" s="1"/>
      <c r="G512" s="1"/>
      <c r="H512" s="1"/>
    </row>
    <row r="513" spans="2:8">
      <c r="B513" s="1"/>
      <c r="C513" s="1"/>
      <c r="D513" s="1"/>
      <c r="E513" s="1"/>
      <c r="F513" s="1"/>
      <c r="G513" s="1"/>
      <c r="H513" s="1"/>
    </row>
    <row r="514" spans="2:8">
      <c r="B514" s="1"/>
      <c r="C514" s="1"/>
      <c r="D514" s="1"/>
      <c r="E514" s="1"/>
      <c r="F514" s="1"/>
      <c r="G514" s="1"/>
      <c r="H514" s="1"/>
    </row>
    <row r="515" spans="2:8">
      <c r="B515" s="1"/>
      <c r="C515" s="1"/>
      <c r="D515" s="1"/>
      <c r="E515" s="1"/>
      <c r="F515" s="1"/>
      <c r="G515" s="1"/>
      <c r="H515" s="1"/>
    </row>
    <row r="516" spans="2:8">
      <c r="B516" s="1"/>
      <c r="C516" s="1"/>
      <c r="D516" s="1"/>
      <c r="E516" s="1"/>
      <c r="F516" s="1"/>
      <c r="G516" s="1"/>
      <c r="H516" s="1"/>
    </row>
    <row r="517" spans="2:8">
      <c r="B517" s="1"/>
      <c r="C517" s="1"/>
      <c r="D517" s="1"/>
      <c r="E517" s="1"/>
      <c r="F517" s="1"/>
      <c r="G517" s="1"/>
      <c r="H517" s="1"/>
    </row>
    <row r="518" spans="2:8">
      <c r="B518" s="1"/>
      <c r="C518" s="1"/>
      <c r="D518" s="1"/>
      <c r="E518" s="1"/>
      <c r="F518" s="1"/>
      <c r="G518" s="1"/>
      <c r="H518" s="1"/>
    </row>
    <row r="519" spans="2:8">
      <c r="B519" s="1"/>
      <c r="C519" s="1"/>
      <c r="D519" s="1"/>
      <c r="E519" s="1"/>
      <c r="F519" s="1"/>
      <c r="G519" s="1"/>
      <c r="H519" s="1"/>
    </row>
    <row r="520" spans="2:8">
      <c r="B520" s="1"/>
      <c r="C520" s="1"/>
      <c r="D520" s="1"/>
      <c r="E520" s="1"/>
      <c r="F520" s="1"/>
      <c r="G520" s="1"/>
      <c r="H520" s="1"/>
    </row>
    <row r="521" spans="2:8">
      <c r="B521" s="1"/>
      <c r="C521" s="1"/>
      <c r="D521" s="1"/>
      <c r="E521" s="1"/>
      <c r="F521" s="1"/>
      <c r="G521" s="1"/>
      <c r="H521" s="1"/>
    </row>
    <row r="522" spans="2:8">
      <c r="B522" s="1"/>
      <c r="C522" s="1"/>
      <c r="D522" s="1"/>
      <c r="E522" s="1"/>
      <c r="F522" s="1"/>
      <c r="G522" s="1"/>
      <c r="H522" s="1"/>
    </row>
    <row r="523" spans="2:8">
      <c r="B523" s="1"/>
      <c r="C523" s="1"/>
      <c r="D523" s="1"/>
      <c r="E523" s="1"/>
      <c r="F523" s="1"/>
      <c r="G523" s="1"/>
      <c r="H523" s="1"/>
    </row>
    <row r="524" spans="2:8">
      <c r="B524" s="1"/>
      <c r="C524" s="1"/>
      <c r="D524" s="1"/>
      <c r="E524" s="1"/>
      <c r="F524" s="1"/>
      <c r="G524" s="1"/>
      <c r="H524" s="1"/>
    </row>
    <row r="525" spans="2:8">
      <c r="B525" s="1"/>
      <c r="C525" s="1"/>
      <c r="D525" s="1"/>
      <c r="E525" s="1"/>
      <c r="F525" s="1"/>
      <c r="G525" s="1"/>
      <c r="H525" s="1"/>
    </row>
    <row r="526" spans="2:8">
      <c r="B526" s="1"/>
      <c r="C526" s="1"/>
      <c r="D526" s="1"/>
      <c r="E526" s="1"/>
      <c r="F526" s="1"/>
      <c r="G526" s="1"/>
      <c r="H526" s="1"/>
    </row>
    <row r="527" spans="2:8">
      <c r="B527" s="1"/>
      <c r="C527" s="1"/>
      <c r="D527" s="1"/>
      <c r="E527" s="1"/>
      <c r="F527" s="1"/>
      <c r="G527" s="1"/>
      <c r="H527" s="1"/>
    </row>
    <row r="528" spans="2:8">
      <c r="B528" s="1"/>
      <c r="C528" s="1"/>
      <c r="D528" s="1"/>
      <c r="E528" s="1"/>
      <c r="F528" s="1"/>
      <c r="G528" s="1"/>
      <c r="H528" s="1"/>
    </row>
    <row r="529" spans="2:8">
      <c r="B529" s="1"/>
      <c r="C529" s="1"/>
      <c r="D529" s="1"/>
      <c r="E529" s="1"/>
      <c r="F529" s="1"/>
      <c r="G529" s="1"/>
      <c r="H529" s="1"/>
    </row>
    <row r="530" spans="2:8">
      <c r="B530" s="1"/>
      <c r="C530" s="1"/>
      <c r="D530" s="1"/>
      <c r="E530" s="1"/>
      <c r="F530" s="1"/>
      <c r="G530" s="1"/>
      <c r="H530" s="1"/>
    </row>
    <row r="531" spans="2:8">
      <c r="B531" s="1"/>
      <c r="C531" s="1"/>
      <c r="D531" s="1"/>
      <c r="E531" s="1"/>
      <c r="F531" s="1"/>
      <c r="G531" s="1"/>
      <c r="H531" s="1"/>
    </row>
    <row r="532" spans="2:8">
      <c r="B532" s="1"/>
      <c r="C532" s="1"/>
      <c r="D532" s="1"/>
      <c r="E532" s="1"/>
      <c r="F532" s="1"/>
      <c r="G532" s="1"/>
      <c r="H532" s="1"/>
    </row>
    <row r="533" spans="2:8">
      <c r="B533" s="1"/>
      <c r="C533" s="1"/>
      <c r="D533" s="1"/>
      <c r="E533" s="1"/>
      <c r="F533" s="1"/>
      <c r="G533" s="1"/>
      <c r="H533" s="1"/>
    </row>
    <row r="534" spans="2:8">
      <c r="B534" s="1"/>
      <c r="C534" s="1"/>
      <c r="D534" s="1"/>
      <c r="E534" s="1"/>
      <c r="F534" s="1"/>
      <c r="G534" s="1"/>
      <c r="H534" s="1"/>
    </row>
    <row r="535" spans="2:8">
      <c r="B535" s="1"/>
      <c r="C535" s="1"/>
      <c r="D535" s="1"/>
      <c r="E535" s="1"/>
      <c r="F535" s="1"/>
      <c r="G535" s="1"/>
      <c r="H535" s="1"/>
    </row>
    <row r="536" spans="2:8">
      <c r="B536" s="1"/>
      <c r="C536" s="1"/>
      <c r="D536" s="1"/>
      <c r="E536" s="1"/>
      <c r="F536" s="1"/>
      <c r="G536" s="1"/>
      <c r="H536" s="1"/>
    </row>
    <row r="537" spans="2:8">
      <c r="B537" s="1"/>
      <c r="C537" s="1"/>
      <c r="D537" s="1"/>
      <c r="E537" s="1"/>
      <c r="F537" s="1"/>
      <c r="G537" s="1"/>
      <c r="H537" s="1"/>
    </row>
    <row r="538" spans="2:8">
      <c r="B538" s="1"/>
      <c r="C538" s="1"/>
      <c r="D538" s="1"/>
      <c r="E538" s="1"/>
      <c r="F538" s="1"/>
      <c r="G538" s="1"/>
      <c r="H538" s="1"/>
    </row>
    <row r="539" spans="2:8">
      <c r="B539" s="1"/>
      <c r="C539" s="1"/>
      <c r="D539" s="1"/>
      <c r="E539" s="1"/>
      <c r="F539" s="1"/>
      <c r="G539" s="1"/>
      <c r="H539" s="1"/>
    </row>
    <row r="540" spans="2:8">
      <c r="B540" s="1"/>
      <c r="C540" s="1"/>
      <c r="D540" s="1"/>
      <c r="E540" s="1"/>
      <c r="F540" s="1"/>
      <c r="G540" s="1"/>
      <c r="H540" s="1"/>
    </row>
    <row r="541" spans="2:8">
      <c r="B541" s="1"/>
      <c r="C541" s="1"/>
      <c r="D541" s="1"/>
      <c r="E541" s="1"/>
      <c r="F541" s="1"/>
      <c r="G541" s="1"/>
      <c r="H541" s="1"/>
    </row>
    <row r="542" spans="2:8">
      <c r="B542" s="1"/>
      <c r="C542" s="1"/>
      <c r="D542" s="1"/>
      <c r="E542" s="1"/>
      <c r="F542" s="1"/>
      <c r="G542" s="1"/>
      <c r="H542" s="1"/>
    </row>
    <row r="543" spans="2:8">
      <c r="B543" s="1"/>
      <c r="C543" s="1"/>
      <c r="D543" s="1"/>
      <c r="E543" s="1"/>
      <c r="F543" s="1"/>
      <c r="G543" s="1"/>
      <c r="H543" s="1"/>
    </row>
    <row r="544" spans="2:8">
      <c r="B544" s="1"/>
      <c r="C544" s="1"/>
      <c r="D544" s="1"/>
      <c r="E544" s="1"/>
      <c r="F544" s="1"/>
      <c r="G544" s="1"/>
      <c r="H544" s="1"/>
    </row>
    <row r="545" spans="2:8">
      <c r="B545" s="1"/>
      <c r="C545" s="1"/>
      <c r="D545" s="1"/>
      <c r="E545" s="1"/>
      <c r="F545" s="1"/>
      <c r="G545" s="1"/>
      <c r="H545" s="1"/>
    </row>
    <row r="546" spans="2:8">
      <c r="B546" s="1"/>
      <c r="C546" s="1"/>
      <c r="D546" s="1"/>
      <c r="E546" s="1"/>
      <c r="F546" s="1"/>
      <c r="G546" s="1"/>
      <c r="H546" s="1"/>
    </row>
    <row r="547" spans="2:8">
      <c r="B547" s="1"/>
      <c r="C547" s="1"/>
      <c r="D547" s="1"/>
      <c r="E547" s="1"/>
      <c r="F547" s="1"/>
      <c r="G547" s="1"/>
      <c r="H547" s="1"/>
    </row>
    <row r="548" spans="2:8">
      <c r="B548" s="1"/>
      <c r="C548" s="1"/>
      <c r="D548" s="1"/>
      <c r="E548" s="1"/>
      <c r="F548" s="1"/>
      <c r="G548" s="1"/>
      <c r="H548" s="1"/>
    </row>
    <row r="549" spans="2:8">
      <c r="B549" s="1"/>
      <c r="C549" s="1"/>
      <c r="D549" s="1"/>
      <c r="E549" s="1"/>
      <c r="F549" s="1"/>
      <c r="G549" s="1"/>
      <c r="H549" s="1"/>
    </row>
    <row r="550" spans="2:8">
      <c r="B550" s="1"/>
      <c r="C550" s="1"/>
      <c r="D550" s="1"/>
      <c r="E550" s="1"/>
      <c r="F550" s="1"/>
      <c r="G550" s="1"/>
      <c r="H550" s="1"/>
    </row>
    <row r="551" spans="2:8">
      <c r="B551" s="1"/>
      <c r="C551" s="1"/>
      <c r="D551" s="1"/>
      <c r="E551" s="1"/>
      <c r="F551" s="1"/>
      <c r="G551" s="1"/>
      <c r="H551" s="1"/>
    </row>
    <row r="552" spans="2:8">
      <c r="B552" s="1"/>
      <c r="C552" s="1"/>
      <c r="D552" s="1"/>
      <c r="E552" s="1"/>
      <c r="F552" s="1"/>
      <c r="G552" s="1"/>
      <c r="H552" s="1"/>
    </row>
    <row r="553" spans="2:8">
      <c r="B553" s="1"/>
      <c r="C553" s="1"/>
      <c r="D553" s="1"/>
      <c r="E553" s="1"/>
      <c r="F553" s="1"/>
      <c r="G553" s="1"/>
      <c r="H553" s="1"/>
    </row>
    <row r="554" spans="2:8">
      <c r="B554" s="1"/>
      <c r="C554" s="1"/>
      <c r="D554" s="1"/>
      <c r="E554" s="1"/>
      <c r="F554" s="1"/>
      <c r="G554" s="1"/>
      <c r="H554" s="1"/>
    </row>
    <row r="555" spans="2:8">
      <c r="B555" s="1"/>
      <c r="C555" s="1"/>
      <c r="D555" s="1"/>
      <c r="E555" s="1"/>
      <c r="F555" s="1"/>
      <c r="G555" s="1"/>
      <c r="H555" s="1"/>
    </row>
    <row r="556" spans="2:8">
      <c r="B556" s="1"/>
      <c r="C556" s="1"/>
      <c r="D556" s="1"/>
      <c r="E556" s="1"/>
      <c r="F556" s="1"/>
      <c r="G556" s="1"/>
      <c r="H556" s="1"/>
    </row>
    <row r="557" spans="2:8">
      <c r="B557" s="1"/>
      <c r="C557" s="1"/>
      <c r="D557" s="1"/>
      <c r="E557" s="1"/>
      <c r="F557" s="1"/>
      <c r="G557" s="1"/>
      <c r="H557" s="1"/>
    </row>
    <row r="558" spans="2:8">
      <c r="B558" s="1"/>
      <c r="C558" s="1"/>
      <c r="D558" s="1"/>
      <c r="E558" s="1"/>
      <c r="F558" s="1"/>
      <c r="G558" s="1"/>
      <c r="H558" s="1"/>
    </row>
    <row r="559" spans="2:8">
      <c r="B559" s="1"/>
      <c r="C559" s="1"/>
      <c r="D559" s="1"/>
      <c r="E559" s="1"/>
      <c r="F559" s="1"/>
      <c r="G559" s="1"/>
      <c r="H559" s="1"/>
    </row>
    <row r="560" spans="2:8">
      <c r="B560" s="1"/>
      <c r="C560" s="1"/>
      <c r="D560" s="1"/>
      <c r="E560" s="1"/>
      <c r="F560" s="1"/>
      <c r="G560" s="1"/>
      <c r="H560" s="1"/>
    </row>
    <row r="561" spans="2:8">
      <c r="B561" s="1"/>
      <c r="C561" s="1"/>
      <c r="D561" s="1"/>
      <c r="E561" s="1"/>
      <c r="F561" s="1"/>
      <c r="G561" s="1"/>
      <c r="H561" s="1"/>
    </row>
    <row r="562" spans="2:8">
      <c r="B562" s="1"/>
      <c r="C562" s="1"/>
      <c r="D562" s="1"/>
      <c r="E562" s="1"/>
      <c r="F562" s="1"/>
      <c r="G562" s="1"/>
      <c r="H562" s="1"/>
    </row>
    <row r="563" spans="2:8">
      <c r="B563" s="1"/>
      <c r="C563" s="1"/>
      <c r="D563" s="1"/>
      <c r="E563" s="1"/>
      <c r="F563" s="1"/>
      <c r="G563" s="1"/>
      <c r="H563" s="1"/>
    </row>
    <row r="564" spans="2:8">
      <c r="B564" s="1"/>
      <c r="C564" s="1"/>
      <c r="D564" s="1"/>
      <c r="E564" s="1"/>
      <c r="F564" s="1"/>
      <c r="G564" s="1"/>
      <c r="H564" s="1"/>
    </row>
    <row r="565" spans="2:8">
      <c r="B565" s="1"/>
      <c r="C565" s="1"/>
      <c r="D565" s="1"/>
      <c r="E565" s="1"/>
      <c r="F565" s="1"/>
      <c r="G565" s="1"/>
      <c r="H565" s="1"/>
    </row>
    <row r="566" spans="2:8">
      <c r="B566" s="1"/>
      <c r="C566" s="1"/>
      <c r="D566" s="1"/>
      <c r="E566" s="1"/>
      <c r="F566" s="1"/>
      <c r="G566" s="1"/>
      <c r="H566" s="1"/>
    </row>
    <row r="567" spans="2:8">
      <c r="B567" s="1"/>
      <c r="C567" s="1"/>
      <c r="D567" s="1"/>
      <c r="E567" s="1"/>
      <c r="F567" s="1"/>
      <c r="G567" s="1"/>
      <c r="H567" s="1"/>
    </row>
    <row r="568" spans="2:8">
      <c r="B568" s="1"/>
      <c r="C568" s="1"/>
      <c r="D568" s="1"/>
      <c r="E568" s="1"/>
      <c r="F568" s="1"/>
      <c r="G568" s="1"/>
      <c r="H568" s="1"/>
    </row>
    <row r="569" spans="2:8">
      <c r="B569" s="1"/>
      <c r="C569" s="1"/>
      <c r="D569" s="1"/>
      <c r="E569" s="1"/>
      <c r="F569" s="1"/>
      <c r="G569" s="1"/>
      <c r="H569" s="1"/>
    </row>
    <row r="570" spans="2:8">
      <c r="B570" s="1"/>
      <c r="C570" s="1"/>
      <c r="D570" s="1"/>
      <c r="E570" s="1"/>
      <c r="F570" s="1"/>
      <c r="G570" s="1"/>
      <c r="H570" s="1"/>
    </row>
    <row r="571" spans="2:8">
      <c r="B571" s="1"/>
      <c r="C571" s="1"/>
      <c r="D571" s="1"/>
      <c r="E571" s="1"/>
      <c r="F571" s="1"/>
      <c r="G571" s="1"/>
      <c r="H571" s="1"/>
    </row>
    <row r="572" spans="2:8">
      <c r="B572" s="1"/>
      <c r="C572" s="1"/>
      <c r="D572" s="1"/>
      <c r="E572" s="1"/>
      <c r="F572" s="1"/>
      <c r="G572" s="1"/>
      <c r="H572" s="1"/>
    </row>
    <row r="573" spans="2:8">
      <c r="B573" s="1"/>
      <c r="C573" s="1"/>
      <c r="D573" s="1"/>
      <c r="E573" s="1"/>
      <c r="F573" s="1"/>
      <c r="G573" s="1"/>
      <c r="H573" s="1"/>
    </row>
    <row r="574" spans="2:8">
      <c r="B574" s="1"/>
      <c r="C574" s="1"/>
      <c r="D574" s="1"/>
      <c r="E574" s="1"/>
      <c r="F574" s="1"/>
      <c r="G574" s="1"/>
      <c r="H574" s="1"/>
    </row>
    <row r="575" spans="2:8">
      <c r="B575" s="1"/>
      <c r="C575" s="1"/>
      <c r="D575" s="1"/>
      <c r="E575" s="1"/>
      <c r="F575" s="1"/>
      <c r="G575" s="1"/>
      <c r="H575" s="1"/>
    </row>
    <row r="576" spans="2:8">
      <c r="B576" s="1"/>
      <c r="C576" s="1"/>
      <c r="D576" s="1"/>
      <c r="E576" s="1"/>
      <c r="F576" s="1"/>
      <c r="G576" s="1"/>
      <c r="H576" s="1"/>
    </row>
    <row r="577" spans="2:8">
      <c r="B577" s="1"/>
      <c r="C577" s="1"/>
      <c r="D577" s="1"/>
      <c r="E577" s="1"/>
      <c r="F577" s="1"/>
      <c r="G577" s="1"/>
      <c r="H577" s="1"/>
    </row>
    <row r="578" spans="2:8">
      <c r="B578" s="1"/>
      <c r="C578" s="1"/>
      <c r="D578" s="1"/>
      <c r="E578" s="1"/>
      <c r="F578" s="1"/>
      <c r="G578" s="1"/>
      <c r="H578" s="1"/>
    </row>
    <row r="579" spans="2:8">
      <c r="B579" s="1"/>
      <c r="C579" s="1"/>
      <c r="D579" s="1"/>
      <c r="E579" s="1"/>
      <c r="F579" s="1"/>
      <c r="G579" s="1"/>
      <c r="H579" s="1"/>
    </row>
    <row r="580" spans="2:8">
      <c r="B580" s="1"/>
      <c r="C580" s="1"/>
      <c r="D580" s="1"/>
      <c r="E580" s="1"/>
      <c r="F580" s="1"/>
      <c r="G580" s="1"/>
      <c r="H580" s="1"/>
    </row>
    <row r="581" spans="2:8">
      <c r="B581" s="1"/>
      <c r="C581" s="1"/>
      <c r="D581" s="1"/>
      <c r="E581" s="1"/>
      <c r="F581" s="1"/>
      <c r="G581" s="1"/>
      <c r="H581" s="1"/>
    </row>
    <row r="582" spans="2:8">
      <c r="B582" s="1"/>
      <c r="C582" s="1"/>
      <c r="D582" s="1"/>
      <c r="E582" s="1"/>
      <c r="F582" s="1"/>
      <c r="G582" s="1"/>
      <c r="H582" s="1"/>
    </row>
    <row r="583" spans="2:8">
      <c r="B583" s="1"/>
      <c r="C583" s="1"/>
      <c r="D583" s="1"/>
      <c r="E583" s="1"/>
      <c r="F583" s="1"/>
      <c r="G583" s="1"/>
      <c r="H583" s="1"/>
    </row>
    <row r="584" spans="2:8">
      <c r="B584" s="1"/>
      <c r="C584" s="1"/>
      <c r="D584" s="1"/>
      <c r="E584" s="1"/>
      <c r="F584" s="1"/>
      <c r="G584" s="1"/>
      <c r="H584" s="1"/>
    </row>
    <row r="585" spans="2:8">
      <c r="B585" s="1"/>
      <c r="C585" s="1"/>
      <c r="D585" s="1"/>
      <c r="E585" s="1"/>
      <c r="F585" s="1"/>
      <c r="G585" s="1"/>
      <c r="H585" s="1"/>
    </row>
    <row r="586" spans="2:8">
      <c r="B586" s="1"/>
      <c r="C586" s="1"/>
      <c r="D586" s="1"/>
      <c r="E586" s="1"/>
      <c r="F586" s="1"/>
      <c r="G586" s="1"/>
      <c r="H586" s="1"/>
    </row>
    <row r="587" spans="2:8">
      <c r="B587" s="1"/>
      <c r="C587" s="1"/>
      <c r="D587" s="1"/>
      <c r="E587" s="1"/>
      <c r="F587" s="1"/>
      <c r="G587" s="1"/>
      <c r="H587" s="1"/>
    </row>
    <row r="588" spans="2:8">
      <c r="B588" s="1"/>
      <c r="C588" s="1"/>
      <c r="D588" s="1"/>
      <c r="E588" s="1"/>
      <c r="F588" s="1"/>
      <c r="G588" s="1"/>
      <c r="H588" s="1"/>
    </row>
    <row r="589" spans="2:8">
      <c r="B589" s="1"/>
      <c r="C589" s="1"/>
      <c r="D589" s="1"/>
      <c r="E589" s="1"/>
      <c r="F589" s="1"/>
      <c r="G589" s="1"/>
      <c r="H589" s="1"/>
    </row>
    <row r="590" spans="2:8">
      <c r="B590" s="1"/>
      <c r="C590" s="1"/>
      <c r="D590" s="1"/>
      <c r="E590" s="1"/>
      <c r="F590" s="1"/>
      <c r="G590" s="1"/>
      <c r="H590" s="1"/>
    </row>
    <row r="591" spans="2:8">
      <c r="B591" s="1"/>
      <c r="C591" s="1"/>
      <c r="D591" s="1"/>
      <c r="E591" s="1"/>
      <c r="F591" s="1"/>
      <c r="G591" s="1"/>
      <c r="H591" s="1"/>
    </row>
    <row r="592" spans="2:8">
      <c r="B592" s="1"/>
      <c r="C592" s="1"/>
      <c r="D592" s="1"/>
      <c r="E592" s="1"/>
      <c r="F592" s="1"/>
      <c r="G592" s="1"/>
      <c r="H592" s="1"/>
    </row>
    <row r="593" spans="2:8">
      <c r="B593" s="1"/>
      <c r="C593" s="1"/>
      <c r="D593" s="1"/>
      <c r="E593" s="1"/>
      <c r="F593" s="1"/>
      <c r="G593" s="1"/>
      <c r="H593" s="1"/>
    </row>
    <row r="594" spans="2:8">
      <c r="B594" s="1"/>
      <c r="C594" s="1"/>
      <c r="D594" s="1"/>
      <c r="E594" s="1"/>
      <c r="F594" s="1"/>
      <c r="G594" s="1"/>
      <c r="H594" s="1"/>
    </row>
    <row r="595" spans="2:8">
      <c r="B595" s="1"/>
      <c r="C595" s="1"/>
      <c r="D595" s="1"/>
      <c r="E595" s="1"/>
      <c r="F595" s="1"/>
      <c r="G595" s="1"/>
      <c r="H595" s="1"/>
    </row>
    <row r="596" spans="2:8">
      <c r="B596" s="1"/>
      <c r="C596" s="1"/>
      <c r="D596" s="1"/>
      <c r="E596" s="1"/>
      <c r="F596" s="1"/>
      <c r="G596" s="1"/>
      <c r="H596" s="1"/>
    </row>
    <row r="597" spans="2:8">
      <c r="B597" s="1"/>
      <c r="C597" s="1"/>
      <c r="D597" s="1"/>
      <c r="E597" s="1"/>
      <c r="F597" s="1"/>
      <c r="G597" s="1"/>
      <c r="H597" s="1"/>
    </row>
    <row r="598" spans="2:8">
      <c r="B598" s="1"/>
      <c r="C598" s="1"/>
      <c r="D598" s="1"/>
      <c r="E598" s="1"/>
      <c r="F598" s="1"/>
      <c r="G598" s="1"/>
      <c r="H598" s="1"/>
    </row>
    <row r="599" spans="2:8">
      <c r="B599" s="1"/>
      <c r="C599" s="1"/>
      <c r="D599" s="1"/>
      <c r="E599" s="1"/>
      <c r="F599" s="1"/>
      <c r="G599" s="1"/>
      <c r="H599" s="1"/>
    </row>
    <row r="600" spans="2:8">
      <c r="B600" s="1"/>
      <c r="C600" s="1"/>
      <c r="D600" s="1"/>
      <c r="E600" s="1"/>
      <c r="F600" s="1"/>
      <c r="G600" s="1"/>
      <c r="H600" s="1"/>
    </row>
    <row r="601" spans="2:8">
      <c r="B601" s="1"/>
      <c r="C601" s="1"/>
      <c r="D601" s="1"/>
      <c r="E601" s="1"/>
      <c r="F601" s="1"/>
      <c r="G601" s="1"/>
      <c r="H601" s="1"/>
    </row>
    <row r="602" spans="2:8">
      <c r="B602" s="1"/>
      <c r="C602" s="1"/>
      <c r="D602" s="1"/>
      <c r="E602" s="1"/>
      <c r="F602" s="1"/>
      <c r="G602" s="1"/>
      <c r="H602" s="1"/>
    </row>
    <row r="603" spans="2:8">
      <c r="B603" s="1"/>
      <c r="C603" s="1"/>
      <c r="D603" s="1"/>
      <c r="E603" s="1"/>
      <c r="F603" s="1"/>
      <c r="G603" s="1"/>
      <c r="H603" s="1"/>
    </row>
    <row r="604" spans="2:8">
      <c r="B604" s="1"/>
      <c r="C604" s="1"/>
      <c r="D604" s="1"/>
      <c r="E604" s="1"/>
      <c r="F604" s="1"/>
      <c r="G604" s="1"/>
      <c r="H604" s="1"/>
    </row>
    <row r="605" spans="2:8">
      <c r="B605" s="1"/>
      <c r="C605" s="1"/>
      <c r="D605" s="1"/>
      <c r="E605" s="1"/>
      <c r="F605" s="1"/>
      <c r="G605" s="1"/>
      <c r="H605" s="1"/>
    </row>
    <row r="606" spans="2:8">
      <c r="B606" s="1"/>
      <c r="C606" s="1"/>
      <c r="D606" s="1"/>
      <c r="E606" s="1"/>
      <c r="F606" s="1"/>
      <c r="G606" s="1"/>
      <c r="H606" s="1"/>
    </row>
    <row r="607" spans="2:8">
      <c r="B607" s="1"/>
      <c r="C607" s="1"/>
      <c r="D607" s="1"/>
      <c r="E607" s="1"/>
      <c r="F607" s="1"/>
      <c r="G607" s="1"/>
      <c r="H607" s="1"/>
    </row>
    <row r="608" spans="2:8">
      <c r="B608" s="1"/>
      <c r="C608" s="1"/>
      <c r="D608" s="1"/>
      <c r="E608" s="1"/>
      <c r="F608" s="1"/>
      <c r="G608" s="1"/>
      <c r="H608" s="1"/>
    </row>
    <row r="609" spans="2:8">
      <c r="B609" s="1"/>
      <c r="C609" s="1"/>
      <c r="D609" s="1"/>
      <c r="E609" s="1"/>
      <c r="F609" s="1"/>
      <c r="G609" s="1"/>
      <c r="H609" s="1"/>
    </row>
    <row r="610" spans="2:8">
      <c r="B610" s="1"/>
      <c r="C610" s="1"/>
      <c r="D610" s="1"/>
      <c r="E610" s="1"/>
      <c r="F610" s="1"/>
      <c r="G610" s="1"/>
      <c r="H610" s="1"/>
    </row>
    <row r="611" spans="2:8">
      <c r="B611" s="1"/>
      <c r="C611" s="1"/>
      <c r="D611" s="1"/>
      <c r="E611" s="1"/>
      <c r="F611" s="1"/>
      <c r="G611" s="1"/>
      <c r="H611" s="1"/>
    </row>
    <row r="612" spans="2:8">
      <c r="B612" s="1"/>
      <c r="C612" s="1"/>
      <c r="D612" s="1"/>
      <c r="E612" s="1"/>
      <c r="F612" s="1"/>
      <c r="G612" s="1"/>
      <c r="H612" s="1"/>
    </row>
    <row r="613" spans="2:8">
      <c r="B613" s="1"/>
      <c r="C613" s="1"/>
      <c r="D613" s="1"/>
      <c r="E613" s="1"/>
      <c r="F613" s="1"/>
      <c r="G613" s="1"/>
      <c r="H613" s="1"/>
    </row>
    <row r="614" spans="2:8">
      <c r="B614" s="1"/>
      <c r="C614" s="1"/>
      <c r="D614" s="1"/>
      <c r="E614" s="1"/>
      <c r="F614" s="1"/>
      <c r="G614" s="1"/>
      <c r="H614" s="1"/>
    </row>
    <row r="615" spans="2:8">
      <c r="B615" s="1"/>
      <c r="C615" s="1"/>
      <c r="D615" s="1"/>
      <c r="E615" s="1"/>
      <c r="F615" s="1"/>
      <c r="G615" s="1"/>
      <c r="H615" s="1"/>
    </row>
    <row r="616" spans="2:8">
      <c r="B616" s="1"/>
      <c r="C616" s="1"/>
      <c r="D616" s="1"/>
      <c r="E616" s="1"/>
      <c r="F616" s="1"/>
      <c r="G616" s="1"/>
      <c r="H616" s="1"/>
    </row>
    <row r="617" spans="2:8">
      <c r="B617" s="1"/>
      <c r="C617" s="1"/>
      <c r="D617" s="1"/>
      <c r="E617" s="1"/>
      <c r="F617" s="1"/>
      <c r="G617" s="1"/>
      <c r="H617" s="1"/>
    </row>
    <row r="618" spans="2:8">
      <c r="B618" s="1"/>
      <c r="C618" s="1"/>
      <c r="D618" s="1"/>
      <c r="E618" s="1"/>
      <c r="F618" s="1"/>
      <c r="G618" s="1"/>
      <c r="H618" s="1"/>
    </row>
    <row r="619" spans="2:8">
      <c r="B619" s="1"/>
      <c r="C619" s="1"/>
      <c r="D619" s="1"/>
      <c r="E619" s="1"/>
      <c r="F619" s="1"/>
      <c r="G619" s="1"/>
      <c r="H619" s="1"/>
    </row>
    <row r="620" spans="2:8">
      <c r="B620" s="1"/>
      <c r="C620" s="1"/>
      <c r="D620" s="1"/>
      <c r="E620" s="1"/>
      <c r="F620" s="1"/>
      <c r="G620" s="1"/>
      <c r="H620" s="1"/>
    </row>
    <row r="621" spans="2:8">
      <c r="B621" s="1"/>
      <c r="C621" s="1"/>
      <c r="D621" s="1"/>
      <c r="E621" s="1"/>
      <c r="F621" s="1"/>
      <c r="G621" s="1"/>
      <c r="H621" s="1"/>
    </row>
    <row r="622" spans="2:8">
      <c r="B622" s="1"/>
      <c r="C622" s="1"/>
      <c r="D622" s="1"/>
      <c r="E622" s="1"/>
      <c r="F622" s="1"/>
      <c r="G622" s="1"/>
      <c r="H622" s="1"/>
    </row>
    <row r="623" spans="2:8">
      <c r="B623" s="1"/>
      <c r="C623" s="1"/>
      <c r="D623" s="1"/>
      <c r="E623" s="1"/>
      <c r="F623" s="1"/>
      <c r="G623" s="1"/>
      <c r="H623" s="1"/>
    </row>
    <row r="624" spans="2:8">
      <c r="B624" s="1"/>
      <c r="C624" s="1"/>
      <c r="D624" s="1"/>
      <c r="E624" s="1"/>
      <c r="F624" s="1"/>
      <c r="G624" s="1"/>
      <c r="H624" s="1"/>
    </row>
    <row r="625" spans="2:8">
      <c r="B625" s="1"/>
      <c r="C625" s="1"/>
      <c r="D625" s="1"/>
      <c r="E625" s="1"/>
      <c r="F625" s="1"/>
      <c r="G625" s="1"/>
      <c r="H625" s="1"/>
    </row>
    <row r="626" spans="2:8">
      <c r="B626" s="1"/>
      <c r="C626" s="1"/>
      <c r="D626" s="1"/>
      <c r="E626" s="1"/>
      <c r="F626" s="1"/>
      <c r="G626" s="1"/>
      <c r="H626" s="1"/>
    </row>
    <row r="627" spans="2:8">
      <c r="B627" s="1"/>
      <c r="C627" s="1"/>
      <c r="D627" s="1"/>
      <c r="E627" s="1"/>
      <c r="F627" s="1"/>
      <c r="G627" s="1"/>
      <c r="H627" s="1"/>
    </row>
    <row r="628" spans="2:8">
      <c r="B628" s="1"/>
      <c r="C628" s="1"/>
      <c r="D628" s="1"/>
      <c r="E628" s="1"/>
      <c r="F628" s="1"/>
      <c r="G628" s="1"/>
      <c r="H628" s="1"/>
    </row>
    <row r="629" spans="2:8">
      <c r="B629" s="1"/>
      <c r="C629" s="1"/>
      <c r="D629" s="1"/>
      <c r="E629" s="1"/>
      <c r="F629" s="1"/>
      <c r="G629" s="1"/>
      <c r="H629" s="1"/>
    </row>
    <row r="630" spans="2:8">
      <c r="B630" s="1"/>
      <c r="C630" s="1"/>
      <c r="D630" s="1"/>
      <c r="E630" s="1"/>
      <c r="F630" s="1"/>
      <c r="G630" s="1"/>
      <c r="H630" s="1"/>
    </row>
    <row r="631" spans="2:8">
      <c r="B631" s="1"/>
      <c r="C631" s="1"/>
      <c r="D631" s="1"/>
      <c r="E631" s="1"/>
      <c r="F631" s="1"/>
      <c r="G631" s="1"/>
      <c r="H631" s="1"/>
    </row>
    <row r="632" spans="2:8">
      <c r="B632" s="1"/>
      <c r="C632" s="1"/>
      <c r="D632" s="1"/>
      <c r="E632" s="1"/>
      <c r="F632" s="1"/>
      <c r="G632" s="1"/>
      <c r="H632" s="1"/>
    </row>
    <row r="633" spans="2:8">
      <c r="B633" s="1"/>
      <c r="C633" s="1"/>
      <c r="D633" s="1"/>
      <c r="E633" s="1"/>
      <c r="F633" s="1"/>
      <c r="G633" s="1"/>
      <c r="H633" s="1"/>
    </row>
    <row r="634" spans="2:8">
      <c r="B634" s="1"/>
      <c r="C634" s="1"/>
      <c r="D634" s="1"/>
      <c r="E634" s="1"/>
      <c r="F634" s="1"/>
      <c r="G634" s="1"/>
      <c r="H634" s="1"/>
    </row>
    <row r="635" spans="2:8">
      <c r="B635" s="1"/>
      <c r="C635" s="1"/>
      <c r="D635" s="1"/>
      <c r="E635" s="1"/>
      <c r="F635" s="1"/>
      <c r="G635" s="1"/>
      <c r="H635" s="1"/>
    </row>
    <row r="636" spans="2:8">
      <c r="B636" s="1"/>
      <c r="C636" s="1"/>
      <c r="D636" s="1"/>
      <c r="E636" s="1"/>
      <c r="F636" s="1"/>
      <c r="G636" s="1"/>
      <c r="H636" s="1"/>
    </row>
    <row r="637" spans="2:8">
      <c r="B637" s="1"/>
      <c r="C637" s="1"/>
      <c r="D637" s="1"/>
      <c r="E637" s="1"/>
      <c r="F637" s="1"/>
      <c r="G637" s="1"/>
      <c r="H637" s="1"/>
    </row>
    <row r="638" spans="2:8">
      <c r="B638" s="1"/>
      <c r="C638" s="1"/>
      <c r="D638" s="1"/>
      <c r="E638" s="1"/>
      <c r="F638" s="1"/>
      <c r="G638" s="1"/>
      <c r="H638" s="1"/>
    </row>
    <row r="639" spans="2:8">
      <c r="B639" s="1"/>
      <c r="C639" s="1"/>
      <c r="D639" s="1"/>
      <c r="E639" s="1"/>
      <c r="F639" s="1"/>
      <c r="G639" s="1"/>
      <c r="H639" s="1"/>
    </row>
    <row r="640" spans="2:8">
      <c r="B640" s="1"/>
      <c r="C640" s="1"/>
      <c r="D640" s="1"/>
      <c r="E640" s="1"/>
      <c r="F640" s="1"/>
      <c r="G640" s="1"/>
      <c r="H640" s="1"/>
    </row>
    <row r="641" spans="2:8">
      <c r="B641" s="1"/>
      <c r="C641" s="1"/>
      <c r="D641" s="1"/>
      <c r="E641" s="1"/>
      <c r="F641" s="1"/>
      <c r="G641" s="1"/>
      <c r="H641" s="1"/>
    </row>
    <row r="642" spans="2:8">
      <c r="B642" s="1"/>
      <c r="C642" s="1"/>
      <c r="D642" s="1"/>
      <c r="E642" s="1"/>
      <c r="F642" s="1"/>
      <c r="G642" s="1"/>
      <c r="H642" s="1"/>
    </row>
    <row r="643" spans="2:8">
      <c r="B643" s="1"/>
      <c r="C643" s="1"/>
      <c r="D643" s="1"/>
      <c r="E643" s="1"/>
      <c r="F643" s="1"/>
      <c r="G643" s="1"/>
      <c r="H643" s="1"/>
    </row>
    <row r="644" spans="2:8">
      <c r="B644" s="1"/>
      <c r="C644" s="1"/>
      <c r="D644" s="1"/>
      <c r="E644" s="1"/>
      <c r="F644" s="1"/>
      <c r="G644" s="1"/>
      <c r="H644" s="1"/>
    </row>
    <row r="645" spans="2:8">
      <c r="B645" s="1"/>
      <c r="C645" s="1"/>
      <c r="D645" s="1"/>
      <c r="E645" s="1"/>
      <c r="F645" s="1"/>
      <c r="G645" s="1"/>
      <c r="H645" s="1"/>
    </row>
    <row r="646" spans="2:8">
      <c r="B646" s="1"/>
      <c r="C646" s="1"/>
      <c r="D646" s="1"/>
      <c r="E646" s="1"/>
      <c r="F646" s="1"/>
      <c r="G646" s="1"/>
      <c r="H646" s="1"/>
    </row>
    <row r="647" spans="2:8">
      <c r="B647" s="1"/>
      <c r="C647" s="1"/>
      <c r="D647" s="1"/>
      <c r="E647" s="1"/>
      <c r="F647" s="1"/>
      <c r="G647" s="1"/>
      <c r="H647" s="1"/>
    </row>
    <row r="648" spans="2:8">
      <c r="B648" s="1"/>
      <c r="C648" s="1"/>
      <c r="D648" s="1"/>
      <c r="E648" s="1"/>
      <c r="F648" s="1"/>
      <c r="G648" s="1"/>
      <c r="H648" s="1"/>
    </row>
    <row r="649" spans="2:8">
      <c r="B649" s="1"/>
      <c r="C649" s="1"/>
      <c r="D649" s="1"/>
      <c r="E649" s="1"/>
      <c r="F649" s="1"/>
      <c r="G649" s="1"/>
      <c r="H649" s="1"/>
    </row>
    <row r="650" spans="2:8">
      <c r="B650" s="1"/>
      <c r="C650" s="1"/>
      <c r="D650" s="1"/>
      <c r="E650" s="1"/>
      <c r="F650" s="1"/>
      <c r="G650" s="1"/>
      <c r="H650" s="1"/>
    </row>
    <row r="651" spans="2:8">
      <c r="B651" s="1"/>
      <c r="C651" s="1"/>
      <c r="D651" s="1"/>
      <c r="E651" s="1"/>
      <c r="F651" s="1"/>
      <c r="G651" s="1"/>
      <c r="H651" s="1"/>
    </row>
    <row r="652" spans="2:8">
      <c r="B652" s="1"/>
      <c r="C652" s="1"/>
      <c r="D652" s="1"/>
      <c r="E652" s="1"/>
      <c r="F652" s="1"/>
      <c r="G652" s="1"/>
      <c r="H652" s="1"/>
    </row>
    <row r="653" spans="2:8">
      <c r="B653" s="1"/>
      <c r="C653" s="1"/>
      <c r="D653" s="1"/>
      <c r="E653" s="1"/>
      <c r="F653" s="1"/>
      <c r="G653" s="1"/>
      <c r="H653" s="1"/>
    </row>
    <row r="654" spans="2:8">
      <c r="B654" s="1"/>
      <c r="C654" s="1"/>
      <c r="D654" s="1"/>
      <c r="E654" s="1"/>
      <c r="F654" s="1"/>
      <c r="G654" s="1"/>
      <c r="H654" s="1"/>
    </row>
    <row r="655" spans="2:8">
      <c r="B655" s="1"/>
      <c r="C655" s="1"/>
      <c r="D655" s="1"/>
      <c r="E655" s="1"/>
      <c r="F655" s="1"/>
      <c r="G655" s="1"/>
      <c r="H655" s="1"/>
    </row>
    <row r="656" spans="2:8">
      <c r="B656" s="1"/>
      <c r="C656" s="1"/>
      <c r="D656" s="1"/>
      <c r="E656" s="1"/>
      <c r="F656" s="1"/>
      <c r="G656" s="1"/>
      <c r="H656" s="1"/>
    </row>
    <row r="657" spans="2:8">
      <c r="B657" s="1"/>
      <c r="C657" s="1"/>
      <c r="D657" s="1"/>
      <c r="E657" s="1"/>
      <c r="F657" s="1"/>
      <c r="G657" s="1"/>
      <c r="H657" s="1"/>
    </row>
    <row r="658" spans="2:8">
      <c r="B658" s="1"/>
      <c r="C658" s="1"/>
      <c r="D658" s="1"/>
      <c r="E658" s="1"/>
      <c r="F658" s="1"/>
      <c r="G658" s="1"/>
      <c r="H658" s="1"/>
    </row>
    <row r="659" spans="2:8">
      <c r="B659" s="1"/>
      <c r="C659" s="1"/>
      <c r="D659" s="1"/>
      <c r="E659" s="1"/>
      <c r="F659" s="1"/>
      <c r="G659" s="1"/>
      <c r="H659" s="1"/>
    </row>
    <row r="660" spans="2:8">
      <c r="B660" s="1"/>
      <c r="C660" s="1"/>
      <c r="D660" s="1"/>
      <c r="E660" s="1"/>
      <c r="F660" s="1"/>
      <c r="G660" s="1"/>
      <c r="H660" s="1"/>
    </row>
    <row r="661" spans="2:8">
      <c r="B661" s="1"/>
      <c r="C661" s="1"/>
      <c r="D661" s="1"/>
      <c r="E661" s="1"/>
      <c r="F661" s="1"/>
      <c r="G661" s="1"/>
      <c r="H661" s="1"/>
    </row>
    <row r="662" spans="2:8">
      <c r="B662" s="1"/>
      <c r="C662" s="1"/>
      <c r="D662" s="1"/>
      <c r="E662" s="1"/>
      <c r="F662" s="1"/>
      <c r="G662" s="1"/>
      <c r="H662" s="1"/>
    </row>
    <row r="663" spans="2:8">
      <c r="B663" s="1"/>
      <c r="C663" s="1"/>
      <c r="D663" s="1"/>
      <c r="E663" s="1"/>
      <c r="F663" s="1"/>
      <c r="G663" s="1"/>
      <c r="H663" s="1"/>
    </row>
    <row r="664" spans="2:8">
      <c r="B664" s="1"/>
      <c r="C664" s="1"/>
      <c r="D664" s="1"/>
      <c r="E664" s="1"/>
      <c r="F664" s="1"/>
      <c r="G664" s="1"/>
      <c r="H664" s="1"/>
    </row>
    <row r="665" spans="2:8">
      <c r="B665" s="1"/>
      <c r="C665" s="1"/>
      <c r="D665" s="1"/>
      <c r="E665" s="1"/>
      <c r="F665" s="1"/>
      <c r="G665" s="1"/>
      <c r="H665" s="1"/>
    </row>
    <row r="666" spans="2:8">
      <c r="B666" s="1"/>
      <c r="C666" s="1"/>
      <c r="D666" s="1"/>
      <c r="E666" s="1"/>
      <c r="F666" s="1"/>
      <c r="G666" s="1"/>
      <c r="H666" s="1"/>
    </row>
    <row r="667" spans="2:8">
      <c r="B667" s="1"/>
      <c r="C667" s="1"/>
      <c r="D667" s="1"/>
      <c r="E667" s="1"/>
      <c r="F667" s="1"/>
      <c r="G667" s="1"/>
      <c r="H667" s="1"/>
    </row>
    <row r="668" spans="2:8">
      <c r="B668" s="1"/>
      <c r="C668" s="1"/>
      <c r="D668" s="1"/>
      <c r="E668" s="1"/>
      <c r="F668" s="1"/>
      <c r="G668" s="1"/>
      <c r="H668" s="1"/>
    </row>
    <row r="669" spans="2:8">
      <c r="B669" s="1"/>
      <c r="C669" s="1"/>
      <c r="D669" s="1"/>
      <c r="E669" s="1"/>
      <c r="F669" s="1"/>
      <c r="G669" s="1"/>
      <c r="H669" s="1"/>
    </row>
    <row r="670" spans="2:8">
      <c r="B670" s="1"/>
      <c r="C670" s="1"/>
      <c r="D670" s="1"/>
      <c r="E670" s="1"/>
      <c r="F670" s="1"/>
      <c r="G670" s="1"/>
      <c r="H670" s="1"/>
    </row>
    <row r="671" spans="2:8">
      <c r="B671" s="1"/>
      <c r="C671" s="1"/>
      <c r="D671" s="1"/>
      <c r="E671" s="1"/>
      <c r="F671" s="1"/>
      <c r="G671" s="1"/>
      <c r="H671" s="1"/>
    </row>
    <row r="672" spans="2:8">
      <c r="B672" s="1"/>
      <c r="C672" s="1"/>
      <c r="D672" s="1"/>
      <c r="E672" s="1"/>
      <c r="F672" s="1"/>
      <c r="G672" s="1"/>
      <c r="H672" s="1"/>
    </row>
    <row r="673" spans="2:8">
      <c r="B673" s="1"/>
      <c r="C673" s="1"/>
      <c r="D673" s="1"/>
      <c r="E673" s="1"/>
      <c r="F673" s="1"/>
      <c r="G673" s="1"/>
      <c r="H673" s="1"/>
    </row>
    <row r="674" spans="2:8">
      <c r="B674" s="1"/>
      <c r="C674" s="1"/>
      <c r="D674" s="1"/>
      <c r="E674" s="1"/>
      <c r="F674" s="1"/>
      <c r="G674" s="1"/>
      <c r="H674" s="1"/>
    </row>
    <row r="675" spans="2:8">
      <c r="B675" s="1"/>
      <c r="C675" s="1"/>
      <c r="D675" s="1"/>
      <c r="E675" s="1"/>
      <c r="F675" s="1"/>
      <c r="G675" s="1"/>
      <c r="H675" s="1"/>
    </row>
    <row r="676" spans="2:8">
      <c r="B676" s="1"/>
      <c r="C676" s="1"/>
      <c r="D676" s="1"/>
      <c r="E676" s="1"/>
      <c r="F676" s="1"/>
      <c r="G676" s="1"/>
      <c r="H676" s="1"/>
    </row>
    <row r="677" spans="2:8">
      <c r="B677" s="1"/>
      <c r="C677" s="1"/>
      <c r="D677" s="1"/>
      <c r="E677" s="1"/>
      <c r="F677" s="1"/>
      <c r="G677" s="1"/>
      <c r="H677" s="1"/>
    </row>
    <row r="678" spans="2:8">
      <c r="B678" s="1"/>
      <c r="C678" s="1"/>
      <c r="D678" s="1"/>
      <c r="E678" s="1"/>
      <c r="F678" s="1"/>
      <c r="G678" s="1"/>
      <c r="H678" s="1"/>
    </row>
    <row r="679" spans="2:8">
      <c r="B679" s="1"/>
      <c r="C679" s="1"/>
      <c r="D679" s="1"/>
      <c r="E679" s="1"/>
      <c r="F679" s="1"/>
      <c r="G679" s="1"/>
      <c r="H679" s="1"/>
    </row>
    <row r="680" spans="2:8">
      <c r="B680" s="1"/>
      <c r="C680" s="1"/>
      <c r="D680" s="1"/>
      <c r="E680" s="1"/>
      <c r="F680" s="1"/>
      <c r="G680" s="1"/>
      <c r="H680" s="1"/>
    </row>
    <row r="681" spans="2:8">
      <c r="B681" s="1"/>
      <c r="C681" s="1"/>
      <c r="D681" s="1"/>
      <c r="E681" s="1"/>
      <c r="F681" s="1"/>
      <c r="G681" s="1"/>
      <c r="H681" s="1"/>
    </row>
    <row r="682" spans="2:8">
      <c r="B682" s="1"/>
      <c r="C682" s="1"/>
      <c r="D682" s="1"/>
      <c r="E682" s="1"/>
      <c r="F682" s="1"/>
      <c r="G682" s="1"/>
      <c r="H682" s="1"/>
    </row>
    <row r="683" spans="2:8">
      <c r="B683" s="1"/>
      <c r="C683" s="1"/>
      <c r="D683" s="1"/>
      <c r="E683" s="1"/>
      <c r="F683" s="1"/>
      <c r="G683" s="1"/>
      <c r="H683" s="1"/>
    </row>
    <row r="684" spans="2:8">
      <c r="B684" s="1"/>
      <c r="C684" s="1"/>
      <c r="D684" s="1"/>
      <c r="E684" s="1"/>
      <c r="F684" s="1"/>
      <c r="G684" s="1"/>
      <c r="H684" s="1"/>
    </row>
    <row r="685" spans="2:8">
      <c r="B685" s="1"/>
      <c r="C685" s="1"/>
      <c r="D685" s="1"/>
      <c r="E685" s="1"/>
      <c r="F685" s="1"/>
      <c r="G685" s="1"/>
      <c r="H685" s="1"/>
    </row>
    <row r="686" spans="2:8">
      <c r="B686" s="1"/>
      <c r="C686" s="1"/>
      <c r="D686" s="1"/>
      <c r="E686" s="1"/>
      <c r="F686" s="1"/>
      <c r="G686" s="1"/>
      <c r="H686" s="1"/>
    </row>
    <row r="687" spans="2:8">
      <c r="B687" s="1"/>
      <c r="C687" s="1"/>
      <c r="D687" s="1"/>
      <c r="E687" s="1"/>
      <c r="F687" s="1"/>
      <c r="G687" s="1"/>
      <c r="H687" s="1"/>
    </row>
    <row r="688" spans="2:8">
      <c r="B688" s="1"/>
      <c r="C688" s="1"/>
      <c r="D688" s="1"/>
      <c r="E688" s="1"/>
      <c r="F688" s="1"/>
      <c r="G688" s="1"/>
      <c r="H688" s="1"/>
    </row>
    <row r="689" spans="2:8">
      <c r="B689" s="1"/>
      <c r="C689" s="1"/>
      <c r="D689" s="1"/>
      <c r="E689" s="1"/>
      <c r="F689" s="1"/>
      <c r="G689" s="1"/>
      <c r="H689" s="1"/>
    </row>
    <row r="690" spans="2:8">
      <c r="B690" s="1"/>
      <c r="C690" s="1"/>
      <c r="D690" s="1"/>
      <c r="E690" s="1"/>
      <c r="F690" s="1"/>
      <c r="G690" s="1"/>
      <c r="H690" s="1"/>
    </row>
    <row r="691" spans="2:8">
      <c r="B691" s="1"/>
      <c r="C691" s="1"/>
      <c r="D691" s="1"/>
      <c r="E691" s="1"/>
      <c r="F691" s="1"/>
      <c r="G691" s="1"/>
      <c r="H691" s="1"/>
    </row>
    <row r="692" spans="2:8">
      <c r="B692" s="1"/>
      <c r="C692" s="1"/>
      <c r="D692" s="1"/>
      <c r="E692" s="1"/>
      <c r="F692" s="1"/>
      <c r="G692" s="1"/>
      <c r="H692" s="1"/>
    </row>
    <row r="693" spans="2:8">
      <c r="B693" s="1"/>
      <c r="C693" s="1"/>
      <c r="D693" s="1"/>
      <c r="E693" s="1"/>
      <c r="F693" s="1"/>
      <c r="G693" s="1"/>
      <c r="H693" s="1"/>
    </row>
    <row r="694" spans="2:8">
      <c r="B694" s="1"/>
      <c r="C694" s="1"/>
      <c r="D694" s="1"/>
      <c r="E694" s="1"/>
      <c r="F694" s="1"/>
      <c r="G694" s="1"/>
      <c r="H694" s="1"/>
    </row>
    <row r="695" spans="2:8">
      <c r="B695" s="1"/>
      <c r="C695" s="1"/>
      <c r="D695" s="1"/>
      <c r="E695" s="1"/>
      <c r="F695" s="1"/>
      <c r="G695" s="1"/>
      <c r="H695" s="1"/>
    </row>
    <row r="696" spans="2:8">
      <c r="B696" s="1"/>
      <c r="C696" s="1"/>
      <c r="D696" s="1"/>
      <c r="E696" s="1"/>
      <c r="F696" s="1"/>
      <c r="G696" s="1"/>
      <c r="H696" s="1"/>
    </row>
    <row r="697" spans="2:8">
      <c r="B697" s="1"/>
      <c r="C697" s="1"/>
      <c r="D697" s="1"/>
      <c r="E697" s="1"/>
      <c r="F697" s="1"/>
      <c r="G697" s="1"/>
      <c r="H697" s="1"/>
    </row>
    <row r="698" spans="2:8">
      <c r="B698" s="1"/>
      <c r="C698" s="1"/>
      <c r="D698" s="1"/>
      <c r="E698" s="1"/>
      <c r="F698" s="1"/>
      <c r="G698" s="1"/>
      <c r="H698" s="1"/>
    </row>
    <row r="699" spans="2:8">
      <c r="B699" s="1"/>
      <c r="C699" s="1"/>
      <c r="D699" s="1"/>
      <c r="E699" s="1"/>
      <c r="F699" s="1"/>
      <c r="G699" s="1"/>
      <c r="H699" s="1"/>
    </row>
    <row r="700" spans="2:8">
      <c r="B700" s="1"/>
      <c r="C700" s="1"/>
      <c r="D700" s="1"/>
      <c r="E700" s="1"/>
      <c r="F700" s="1"/>
      <c r="G700" s="1"/>
      <c r="H700" s="1"/>
    </row>
    <row r="701" spans="2:8">
      <c r="B701" s="1"/>
      <c r="C701" s="1"/>
      <c r="D701" s="1"/>
      <c r="E701" s="1"/>
      <c r="F701" s="1"/>
      <c r="G701" s="1"/>
      <c r="H701" s="1"/>
    </row>
    <row r="702" spans="2:8">
      <c r="B702" s="1"/>
      <c r="C702" s="1"/>
      <c r="D702" s="1"/>
      <c r="E702" s="1"/>
      <c r="F702" s="1"/>
      <c r="G702" s="1"/>
      <c r="H702" s="1"/>
    </row>
    <row r="703" spans="2:8">
      <c r="B703" s="1"/>
      <c r="C703" s="1"/>
      <c r="D703" s="1"/>
      <c r="E703" s="1"/>
      <c r="F703" s="1"/>
      <c r="G703" s="1"/>
      <c r="H703" s="1"/>
    </row>
    <row r="704" spans="2:8">
      <c r="B704" s="1"/>
      <c r="C704" s="1"/>
      <c r="D704" s="1"/>
      <c r="E704" s="1"/>
      <c r="F704" s="1"/>
      <c r="G704" s="1"/>
      <c r="H704" s="1"/>
    </row>
    <row r="705" spans="2:8">
      <c r="B705" s="1"/>
      <c r="C705" s="1"/>
      <c r="D705" s="1"/>
      <c r="E705" s="1"/>
      <c r="F705" s="1"/>
      <c r="G705" s="1"/>
      <c r="H705" s="1"/>
    </row>
    <row r="706" spans="2:8">
      <c r="B706" s="1"/>
      <c r="C706" s="1"/>
      <c r="D706" s="1"/>
      <c r="E706" s="1"/>
      <c r="F706" s="1"/>
      <c r="G706" s="1"/>
      <c r="H706" s="1"/>
    </row>
    <row r="707" spans="2:8">
      <c r="B707" s="1"/>
      <c r="C707" s="1"/>
      <c r="D707" s="1"/>
      <c r="E707" s="1"/>
      <c r="F707" s="1"/>
      <c r="G707" s="1"/>
      <c r="H707" s="1"/>
    </row>
    <row r="708" spans="2:8">
      <c r="B708" s="1"/>
      <c r="C708" s="1"/>
      <c r="D708" s="1"/>
      <c r="E708" s="1"/>
      <c r="F708" s="1"/>
      <c r="G708" s="1"/>
      <c r="H708" s="1"/>
    </row>
    <row r="709" spans="2:8">
      <c r="B709" s="1"/>
      <c r="C709" s="1"/>
      <c r="D709" s="1"/>
      <c r="E709" s="1"/>
      <c r="F709" s="1"/>
      <c r="G709" s="1"/>
      <c r="H709" s="1"/>
    </row>
    <row r="710" spans="2:8">
      <c r="B710" s="1"/>
      <c r="C710" s="1"/>
      <c r="D710" s="1"/>
      <c r="E710" s="1"/>
      <c r="F710" s="1"/>
      <c r="G710" s="1"/>
      <c r="H710" s="1"/>
    </row>
    <row r="711" spans="2:8">
      <c r="B711" s="1"/>
      <c r="C711" s="1"/>
      <c r="D711" s="1"/>
      <c r="E711" s="1"/>
      <c r="F711" s="1"/>
      <c r="G711" s="1"/>
      <c r="H711" s="1"/>
    </row>
    <row r="712" spans="2:8">
      <c r="B712" s="1"/>
      <c r="C712" s="1"/>
      <c r="D712" s="1"/>
      <c r="E712" s="1"/>
      <c r="F712" s="1"/>
      <c r="G712" s="1"/>
      <c r="H712" s="1"/>
    </row>
    <row r="713" spans="2:8">
      <c r="B713" s="1"/>
      <c r="C713" s="1"/>
      <c r="D713" s="1"/>
      <c r="E713" s="1"/>
      <c r="F713" s="1"/>
      <c r="G713" s="1"/>
      <c r="H713" s="1"/>
    </row>
    <row r="714" spans="2:8">
      <c r="B714" s="1"/>
      <c r="C714" s="1"/>
      <c r="D714" s="1"/>
      <c r="E714" s="1"/>
      <c r="F714" s="1"/>
      <c r="G714" s="1"/>
      <c r="H714" s="1"/>
    </row>
    <row r="715" spans="2:8">
      <c r="B715" s="1"/>
      <c r="C715" s="1"/>
      <c r="D715" s="1"/>
      <c r="E715" s="1"/>
      <c r="F715" s="1"/>
      <c r="G715" s="1"/>
      <c r="H715" s="1"/>
    </row>
    <row r="716" spans="2:8">
      <c r="B716" s="1"/>
      <c r="C716" s="1"/>
      <c r="D716" s="1"/>
      <c r="E716" s="1"/>
      <c r="F716" s="1"/>
      <c r="G716" s="1"/>
      <c r="H716" s="1"/>
    </row>
    <row r="717" spans="2:8">
      <c r="B717" s="1"/>
      <c r="C717" s="1"/>
      <c r="D717" s="1"/>
      <c r="E717" s="1"/>
      <c r="F717" s="1"/>
      <c r="G717" s="1"/>
      <c r="H717" s="1"/>
    </row>
    <row r="718" spans="2:8">
      <c r="B718" s="1"/>
      <c r="C718" s="1"/>
      <c r="D718" s="1"/>
      <c r="E718" s="1"/>
      <c r="F718" s="1"/>
      <c r="G718" s="1"/>
      <c r="H718" s="1"/>
    </row>
    <row r="719" spans="2:8">
      <c r="B719" s="1"/>
      <c r="C719" s="1"/>
      <c r="D719" s="1"/>
      <c r="E719" s="1"/>
      <c r="F719" s="1"/>
      <c r="G719" s="1"/>
      <c r="H719" s="1"/>
    </row>
    <row r="720" spans="2:8">
      <c r="B720" s="1"/>
      <c r="C720" s="1"/>
      <c r="D720" s="1"/>
      <c r="E720" s="1"/>
      <c r="F720" s="1"/>
      <c r="G720" s="1"/>
      <c r="H720" s="1"/>
    </row>
    <row r="721" spans="2:8">
      <c r="B721" s="1"/>
      <c r="C721" s="1"/>
      <c r="D721" s="1"/>
      <c r="E721" s="1"/>
      <c r="F721" s="1"/>
      <c r="G721" s="1"/>
      <c r="H721" s="1"/>
    </row>
    <row r="722" spans="2:8">
      <c r="B722" s="1"/>
      <c r="C722" s="1"/>
      <c r="D722" s="1"/>
      <c r="E722" s="1"/>
      <c r="F722" s="1"/>
      <c r="G722" s="1"/>
      <c r="H722" s="1"/>
    </row>
    <row r="723" spans="2:8">
      <c r="B723" s="1"/>
      <c r="C723" s="1"/>
      <c r="D723" s="1"/>
      <c r="E723" s="1"/>
      <c r="F723" s="1"/>
      <c r="G723" s="1"/>
      <c r="H723" s="1"/>
    </row>
    <row r="724" spans="2:8">
      <c r="B724" s="1"/>
      <c r="C724" s="1"/>
      <c r="D724" s="1"/>
      <c r="E724" s="1"/>
      <c r="F724" s="1"/>
      <c r="G724" s="1"/>
      <c r="H724" s="1"/>
    </row>
    <row r="725" spans="2:8">
      <c r="B725" s="1"/>
      <c r="C725" s="1"/>
      <c r="D725" s="1"/>
      <c r="E725" s="1"/>
      <c r="F725" s="1"/>
      <c r="G725" s="1"/>
      <c r="H725" s="1"/>
    </row>
    <row r="726" spans="2:8">
      <c r="B726" s="1"/>
      <c r="C726" s="1"/>
      <c r="D726" s="1"/>
      <c r="E726" s="1"/>
      <c r="F726" s="1"/>
      <c r="G726" s="1"/>
      <c r="H726" s="1"/>
    </row>
    <row r="727" spans="2:8">
      <c r="B727" s="1"/>
      <c r="C727" s="1"/>
      <c r="D727" s="1"/>
      <c r="E727" s="1"/>
      <c r="F727" s="1"/>
      <c r="G727" s="1"/>
      <c r="H727" s="1"/>
    </row>
    <row r="728" spans="2:8">
      <c r="B728" s="1"/>
      <c r="C728" s="1"/>
      <c r="D728" s="1"/>
      <c r="E728" s="1"/>
      <c r="F728" s="1"/>
      <c r="G728" s="1"/>
      <c r="H728" s="1"/>
    </row>
    <row r="729" spans="2:8">
      <c r="B729" s="1"/>
      <c r="C729" s="1"/>
      <c r="D729" s="1"/>
      <c r="E729" s="1"/>
      <c r="F729" s="1"/>
      <c r="G729" s="1"/>
      <c r="H729" s="1"/>
    </row>
    <row r="730" spans="2:8">
      <c r="B730" s="1"/>
      <c r="C730" s="1"/>
      <c r="D730" s="1"/>
      <c r="E730" s="1"/>
      <c r="F730" s="1"/>
      <c r="G730" s="1"/>
      <c r="H730" s="1"/>
    </row>
    <row r="731" spans="2:8">
      <c r="B731" s="1"/>
      <c r="C731" s="1"/>
      <c r="D731" s="1"/>
      <c r="E731" s="1"/>
      <c r="F731" s="1"/>
      <c r="G731" s="1"/>
      <c r="H731" s="1"/>
    </row>
    <row r="732" spans="2:8">
      <c r="B732" s="1"/>
      <c r="C732" s="1"/>
      <c r="D732" s="1"/>
      <c r="E732" s="1"/>
      <c r="F732" s="1"/>
      <c r="G732" s="1"/>
      <c r="H732" s="1"/>
    </row>
    <row r="733" spans="2:8">
      <c r="B733" s="1"/>
      <c r="C733" s="1"/>
      <c r="D733" s="1"/>
      <c r="E733" s="1"/>
      <c r="F733" s="1"/>
      <c r="G733" s="1"/>
      <c r="H733" s="1"/>
    </row>
    <row r="734" spans="2:8">
      <c r="B734" s="1"/>
      <c r="C734" s="1"/>
      <c r="D734" s="1"/>
      <c r="E734" s="1"/>
      <c r="F734" s="1"/>
      <c r="G734" s="1"/>
      <c r="H734" s="1"/>
    </row>
    <row r="735" spans="2:8">
      <c r="B735" s="1"/>
      <c r="C735" s="1"/>
      <c r="D735" s="1"/>
      <c r="E735" s="1"/>
      <c r="F735" s="1"/>
      <c r="G735" s="1"/>
      <c r="H735" s="1"/>
    </row>
    <row r="736" spans="2:8">
      <c r="B736" s="1"/>
      <c r="C736" s="1"/>
      <c r="D736" s="1"/>
      <c r="E736" s="1"/>
      <c r="F736" s="1"/>
      <c r="G736" s="1"/>
      <c r="H736" s="1"/>
    </row>
    <row r="737" spans="2:8">
      <c r="B737" s="1"/>
      <c r="C737" s="1"/>
      <c r="D737" s="1"/>
      <c r="E737" s="1"/>
      <c r="F737" s="1"/>
      <c r="G737" s="1"/>
      <c r="H737" s="1"/>
    </row>
    <row r="738" spans="2:8">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16"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15" priority="9" stopIfTrue="1">
      <formula>$A$16=0</formula>
    </cfRule>
  </conditionalFormatting>
  <conditionalFormatting sqref="B29:C29">
    <cfRule type="expression" dxfId="214" priority="24">
      <formula>LEFT($C$29,3)="Let"</formula>
    </cfRule>
  </conditionalFormatting>
  <conditionalFormatting sqref="B33:C33 B36:G52">
    <cfRule type="expression" dxfId="213" priority="19">
      <formula>$A$33="nvt"</formula>
    </cfRule>
  </conditionalFormatting>
  <conditionalFormatting sqref="B55:C55 B58:G74">
    <cfRule type="expression" dxfId="212" priority="20">
      <formula>$A$55="nvt"</formula>
    </cfRule>
  </conditionalFormatting>
  <conditionalFormatting sqref="B94:C94 B97:E108">
    <cfRule type="expression" dxfId="211" priority="17">
      <formula>$A$94="nvt"</formula>
    </cfRule>
  </conditionalFormatting>
  <conditionalFormatting sqref="B111:C111 B114:E125">
    <cfRule type="expression" dxfId="210" priority="5">
      <formula>$A$111="nvt"</formula>
    </cfRule>
  </conditionalFormatting>
  <conditionalFormatting sqref="B128:C128">
    <cfRule type="expression" dxfId="209" priority="16">
      <formula>$A$128="nvt"</formula>
    </cfRule>
  </conditionalFormatting>
  <conditionalFormatting sqref="B144:C144">
    <cfRule type="expression" dxfId="208" priority="15">
      <formula>$A$144="nvt"</formula>
    </cfRule>
  </conditionalFormatting>
  <conditionalFormatting sqref="B168:C168">
    <cfRule type="expression" dxfId="207" priority="14">
      <formula>$A$168="nvt"</formula>
    </cfRule>
  </conditionalFormatting>
  <conditionalFormatting sqref="B17:D26">
    <cfRule type="expression" dxfId="206" priority="22">
      <formula>$A17=0</formula>
    </cfRule>
  </conditionalFormatting>
  <conditionalFormatting sqref="B77:D77 B80:C91">
    <cfRule type="expression" dxfId="205" priority="18">
      <formula>$A$77="nvt"</formula>
    </cfRule>
  </conditionalFormatting>
  <conditionalFormatting sqref="B206:D206 B209:C220">
    <cfRule type="expression" dxfId="204" priority="12">
      <formula>$A$206="nvt"</formula>
    </cfRule>
  </conditionalFormatting>
  <conditionalFormatting sqref="B186:F203 B183:C183">
    <cfRule type="expression" dxfId="203" priority="13">
      <formula>$A$183="nvt"</formula>
    </cfRule>
  </conditionalFormatting>
  <conditionalFormatting sqref="B131:I141">
    <cfRule type="expression" dxfId="202" priority="10">
      <formula>$A$128="nvt"</formula>
    </cfRule>
  </conditionalFormatting>
  <conditionalFormatting sqref="B147:I165">
    <cfRule type="expression" dxfId="201" priority="8">
      <formula>$A$144="nvt"</formula>
    </cfRule>
  </conditionalFormatting>
  <conditionalFormatting sqref="B171:I180">
    <cfRule type="expression" dxfId="200" priority="23">
      <formula>$A$168="nvt"</formula>
    </cfRule>
  </conditionalFormatting>
  <conditionalFormatting sqref="C240">
    <cfRule type="cellIs" dxfId="199" priority="21" operator="notEqual">
      <formula>"JA"</formula>
    </cfRule>
  </conditionalFormatting>
  <conditionalFormatting sqref="D236">
    <cfRule type="expression" dxfId="198" priority="11">
      <formula>C240&lt;&gt;"JA"</formula>
    </cfRule>
  </conditionalFormatting>
  <conditionalFormatting sqref="G186:G203">
    <cfRule type="expression" dxfId="197" priority="4">
      <formula>$A$183="nvt"</formula>
    </cfRule>
  </conditionalFormatting>
  <conditionalFormatting sqref="H186:I202">
    <cfRule type="expression" dxfId="196" priority="2">
      <formula>$A$144="nvt"</formula>
    </cfRule>
  </conditionalFormatting>
  <conditionalFormatting sqref="H203:I203">
    <cfRule type="expression" dxfId="195" priority="3">
      <formula>$A$183="nvt"</formula>
    </cfRule>
  </conditionalFormatting>
  <conditionalFormatting sqref="I186:J202">
    <cfRule type="expression" dxfId="194" priority="1" stopIfTrue="1">
      <formula>$A$16=0</formula>
    </cfRule>
  </conditionalFormatting>
  <dataValidations count="4">
    <dataValidation type="list" allowBlank="1" showInputMessage="1" showErrorMessage="1" sqref="C167" xr:uid="{033A8C68-EA76-45E4-A02E-1E18E970FDCE}">
      <formula1>#REF!</formula1>
    </dataValidation>
    <dataValidation type="list" allowBlank="1" showInputMessage="1" showErrorMessage="1" sqref="C7" xr:uid="{958FB8BD-56CA-4993-92AD-74DEA324F33A}">
      <formula1>K_Omvang</formula1>
    </dataValidation>
    <dataValidation type="list" allowBlank="1" showInputMessage="1" showErrorMessage="1" sqref="C6" xr:uid="{3E5EE17C-5269-4AEC-A7F1-E95318632383}">
      <formula1>K_Type</formula1>
    </dataValidation>
    <dataValidation type="list" allowBlank="1" showInputMessage="1" showErrorMessage="1" sqref="B187:B202 B37:B51 B148:B164 B132:B140 B59:B73 B172:B179 B98:B107 B115:B124" xr:uid="{1095173C-FCB3-4DFB-8CCC-98B2EBC524E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2826-FC5B-4F1F-8A90-DEA976594D29}">
  <sheetPr>
    <tabColor rgb="FF92D050"/>
    <pageSetUpPr fitToPage="1"/>
  </sheetPr>
  <dimension ref="A1:L738"/>
  <sheetViews>
    <sheetView showGridLines="0" workbookViewId="0">
      <selection activeCell="C2" sqref="C2:E2"/>
    </sheetView>
  </sheetViews>
  <sheetFormatPr defaultColWidth="9.140625" defaultRowHeight="15.75"/>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c r="D1" s="1"/>
      <c r="I1" s="40" t="s">
        <v>28</v>
      </c>
    </row>
    <row r="2" spans="1:9" ht="18.75">
      <c r="B2" s="24" t="s">
        <v>129</v>
      </c>
      <c r="C2" s="252"/>
      <c r="D2" s="252"/>
      <c r="E2" s="252"/>
      <c r="I2" s="41" t="s">
        <v>30</v>
      </c>
    </row>
    <row r="3" spans="1:9">
      <c r="B3" s="22"/>
      <c r="C3" s="23"/>
      <c r="D3" s="23"/>
      <c r="E3" s="1"/>
      <c r="I3" s="55" t="s">
        <v>31</v>
      </c>
    </row>
    <row r="4" spans="1:9" ht="16.5">
      <c r="B4" s="26" t="s">
        <v>84</v>
      </c>
      <c r="C4" s="70"/>
      <c r="D4"/>
      <c r="H4" s="54"/>
    </row>
    <row r="5" spans="1:9" ht="16.5">
      <c r="B5" s="26" t="s">
        <v>86</v>
      </c>
      <c r="C5" s="71"/>
      <c r="D5"/>
      <c r="H5" s="54"/>
    </row>
    <row r="6" spans="1:9" ht="16.5">
      <c r="B6" s="26" t="s">
        <v>87</v>
      </c>
      <c r="C6" s="255"/>
      <c r="D6" s="255"/>
      <c r="F6"/>
      <c r="G6"/>
      <c r="H6"/>
    </row>
    <row r="7" spans="1:9" ht="16.5">
      <c r="B7" s="26" t="s">
        <v>88</v>
      </c>
      <c r="C7" s="72"/>
      <c r="D7"/>
      <c r="E7"/>
      <c r="F7"/>
      <c r="G7"/>
      <c r="H7"/>
    </row>
    <row r="8" spans="1:9" ht="16.5">
      <c r="B8" s="26"/>
      <c r="C8" s="107"/>
      <c r="D8" s="107"/>
      <c r="E8" s="107"/>
      <c r="F8"/>
      <c r="G8"/>
      <c r="H8"/>
    </row>
    <row r="9" spans="1:9">
      <c r="B9" s="3"/>
      <c r="C9" s="4"/>
      <c r="D9"/>
      <c r="E9"/>
      <c r="F9"/>
      <c r="G9"/>
      <c r="H9"/>
    </row>
    <row r="10" spans="1:9" ht="9" customHeight="1">
      <c r="B10" s="17"/>
      <c r="C10" s="4"/>
      <c r="D10"/>
      <c r="E10"/>
      <c r="F10"/>
      <c r="G10"/>
      <c r="H10"/>
    </row>
    <row r="11" spans="1:9" ht="75" customHeight="1">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c r="B12" s="30"/>
      <c r="C12" s="30"/>
      <c r="D12" s="30"/>
      <c r="E12" s="30"/>
      <c r="F12" s="30"/>
      <c r="G12" s="30"/>
      <c r="H12" s="30"/>
      <c r="I12" s="30"/>
    </row>
    <row r="13" spans="1:9" ht="6.75" customHeight="1" thickTop="1">
      <c r="B13" s="67"/>
      <c r="C13" s="67"/>
      <c r="D13" s="67"/>
      <c r="E13" s="67"/>
      <c r="F13" s="67"/>
      <c r="G13" s="67"/>
      <c r="H13" s="65"/>
      <c r="I13" s="65"/>
    </row>
    <row r="14" spans="1:9" ht="42.75" customHeight="1">
      <c r="B14" s="253" t="s">
        <v>90</v>
      </c>
      <c r="C14" s="253"/>
      <c r="D14" s="253"/>
      <c r="E14" s="253"/>
      <c r="F14" s="253"/>
      <c r="G14" s="253"/>
      <c r="H14" s="253"/>
      <c r="I14" s="65"/>
    </row>
    <row r="15" spans="1:9" ht="9.75" customHeight="1" thickBot="1">
      <c r="B15" s="68"/>
      <c r="C15" s="69"/>
      <c r="D15" s="65"/>
      <c r="E15" s="65"/>
      <c r="F15" s="65"/>
      <c r="G15" s="65"/>
      <c r="H15" s="65"/>
      <c r="I15" s="65"/>
    </row>
    <row r="16" spans="1:9" ht="18.75">
      <c r="A16" s="119">
        <f>IF(OR(COUNTA(C2:D8)&lt;5,Projectinformatie!B24=""),0,1)</f>
        <v>0</v>
      </c>
      <c r="B16" s="46" t="s">
        <v>91</v>
      </c>
      <c r="C16" s="47"/>
      <c r="D16" s="48" t="s">
        <v>81</v>
      </c>
      <c r="E16" s="65"/>
      <c r="F16" s="46" t="s">
        <v>58</v>
      </c>
      <c r="G16" s="47"/>
      <c r="H16" s="48" t="s">
        <v>81</v>
      </c>
      <c r="I16" s="65"/>
    </row>
    <row r="17" spans="1:12">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c r="B27" s="52" t="s">
        <v>92</v>
      </c>
      <c r="C27" s="53"/>
      <c r="D27" s="128">
        <f>SUM(D17:D26)</f>
        <v>0</v>
      </c>
      <c r="E27" s="65"/>
      <c r="F27" s="52" t="s">
        <v>92</v>
      </c>
      <c r="G27" s="53"/>
      <c r="H27" s="128">
        <f>SUM(H17:H26)</f>
        <v>0</v>
      </c>
      <c r="I27" s="65"/>
    </row>
    <row r="28" spans="1:12" ht="9" customHeight="1">
      <c r="B28" s="62"/>
      <c r="C28" s="63"/>
      <c r="D28" s="64"/>
      <c r="E28" s="65"/>
      <c r="F28" s="62"/>
      <c r="G28" s="63"/>
      <c r="H28" s="64"/>
      <c r="I28" s="65"/>
    </row>
    <row r="29" spans="1:12" ht="49.5" customHeight="1" thickBot="1">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c r="B30" s="32"/>
      <c r="C30" s="32"/>
      <c r="D30" s="32"/>
      <c r="E30" s="32"/>
      <c r="F30" s="32"/>
      <c r="G30" s="32"/>
      <c r="H30" s="32"/>
    </row>
    <row r="31" spans="1:12" ht="25.5" customHeight="1">
      <c r="B31" s="251" t="s">
        <v>94</v>
      </c>
      <c r="C31" s="251"/>
      <c r="D31" s="251"/>
      <c r="E31" s="251"/>
      <c r="F31" s="251"/>
      <c r="G31" s="251"/>
      <c r="H31" s="251"/>
    </row>
    <row r="32" spans="1:12" ht="18.75">
      <c r="B32" s="27"/>
      <c r="C32" s="28"/>
      <c r="D32" s="29"/>
      <c r="E32"/>
      <c r="F32" s="27"/>
      <c r="G32" s="28"/>
      <c r="H32" s="29"/>
    </row>
    <row r="33" spans="1:9" ht="21">
      <c r="A33" s="119" t="str">
        <f>IF($A$16=0,"",IF(COUNTIFS($A$17:$A$26,B33)=1,1,"nvt"))</f>
        <v/>
      </c>
      <c r="B33" s="129" t="str">
        <f>B17</f>
        <v>Loonkosten plus vast % (44,2% + 15%)</v>
      </c>
      <c r="C33" s="37"/>
      <c r="D33"/>
      <c r="E33"/>
      <c r="F33"/>
      <c r="G33"/>
      <c r="H33"/>
    </row>
    <row r="34" spans="1:9" ht="15" customHeight="1">
      <c r="B34" s="249" t="str">
        <f>IF(A33="nvt",VLOOKUP(A33,Alle_Kostensoorten[],2,FALSE),VLOOKUP(B33,Alle_Kostensoorten[],2,FALSE))</f>
        <v>Toelichting: Zie voor berekening tabblad 'Instructie'</v>
      </c>
      <c r="C34" s="249"/>
      <c r="D34" s="249"/>
      <c r="E34" s="249"/>
      <c r="F34" s="249"/>
      <c r="G34" s="249"/>
      <c r="H34"/>
    </row>
    <row r="35" spans="1:9" ht="11.25" customHeight="1">
      <c r="B35" s="3"/>
      <c r="C35" s="4"/>
      <c r="D35"/>
      <c r="E35"/>
      <c r="F35"/>
      <c r="G35"/>
      <c r="H35"/>
    </row>
    <row r="36" spans="1:9" ht="31.5" customHeight="1" thickBot="1">
      <c r="B36" s="158" t="s">
        <v>58</v>
      </c>
      <c r="C36" s="110" t="s">
        <v>95</v>
      </c>
      <c r="D36" s="110" t="s">
        <v>96</v>
      </c>
      <c r="E36" s="110" t="s">
        <v>97</v>
      </c>
      <c r="F36" s="110" t="s">
        <v>98</v>
      </c>
      <c r="G36" s="157" t="s">
        <v>81</v>
      </c>
      <c r="H36"/>
      <c r="I36" s="10"/>
    </row>
    <row r="37" spans="1:9" ht="15.75" customHeight="1" thickTop="1">
      <c r="B37" s="203"/>
      <c r="C37" s="186"/>
      <c r="D37" s="217"/>
      <c r="E37" s="187"/>
      <c r="F37" s="189"/>
      <c r="G37" s="159">
        <f>IF($A$33=1,$F37*$E37,0)</f>
        <v>0</v>
      </c>
      <c r="H37"/>
    </row>
    <row r="38" spans="1:9" ht="15.75" customHeight="1">
      <c r="B38" s="173"/>
      <c r="C38" s="86"/>
      <c r="D38" s="218"/>
      <c r="E38" s="166"/>
      <c r="F38" s="164"/>
      <c r="G38" s="160">
        <f t="shared" ref="G38:G51" si="1">IF($A$33=1,$F38*$E38,0)</f>
        <v>0</v>
      </c>
      <c r="H38"/>
    </row>
    <row r="39" spans="1:9" ht="15.75" customHeight="1">
      <c r="B39" s="173"/>
      <c r="C39" s="86"/>
      <c r="D39" s="218"/>
      <c r="E39" s="166"/>
      <c r="F39" s="164"/>
      <c r="G39" s="160">
        <f t="shared" si="1"/>
        <v>0</v>
      </c>
      <c r="H39"/>
    </row>
    <row r="40" spans="1:9" ht="15.75" customHeight="1">
      <c r="B40" s="173"/>
      <c r="C40" s="86"/>
      <c r="D40" s="218"/>
      <c r="E40" s="166"/>
      <c r="F40" s="164"/>
      <c r="G40" s="160">
        <f t="shared" si="1"/>
        <v>0</v>
      </c>
      <c r="H40"/>
    </row>
    <row r="41" spans="1:9" ht="15.75" customHeight="1">
      <c r="B41" s="173"/>
      <c r="C41" s="86"/>
      <c r="D41" s="218"/>
      <c r="E41" s="166"/>
      <c r="F41" s="164"/>
      <c r="G41" s="160">
        <f t="shared" si="1"/>
        <v>0</v>
      </c>
      <c r="H41"/>
    </row>
    <row r="42" spans="1:9" ht="15.75" customHeight="1">
      <c r="B42" s="173"/>
      <c r="C42" s="86"/>
      <c r="D42" s="218"/>
      <c r="E42" s="166"/>
      <c r="F42" s="164"/>
      <c r="G42" s="160">
        <f t="shared" si="1"/>
        <v>0</v>
      </c>
      <c r="H42"/>
    </row>
    <row r="43" spans="1:9" ht="15.75" customHeight="1">
      <c r="B43" s="173"/>
      <c r="C43" s="86"/>
      <c r="D43" s="218"/>
      <c r="E43" s="166"/>
      <c r="F43" s="164"/>
      <c r="G43" s="160">
        <f t="shared" si="1"/>
        <v>0</v>
      </c>
      <c r="H43"/>
    </row>
    <row r="44" spans="1:9" ht="15.75" customHeight="1">
      <c r="B44" s="173"/>
      <c r="C44" s="86"/>
      <c r="D44" s="218"/>
      <c r="E44" s="166"/>
      <c r="F44" s="164"/>
      <c r="G44" s="160">
        <f t="shared" si="1"/>
        <v>0</v>
      </c>
      <c r="H44"/>
    </row>
    <row r="45" spans="1:9" ht="15.75" customHeight="1">
      <c r="B45" s="173"/>
      <c r="C45" s="86"/>
      <c r="D45" s="218"/>
      <c r="E45" s="166"/>
      <c r="F45" s="164"/>
      <c r="G45" s="160">
        <f t="shared" si="1"/>
        <v>0</v>
      </c>
      <c r="H45"/>
    </row>
    <row r="46" spans="1:9" ht="15.75" customHeight="1">
      <c r="B46" s="173"/>
      <c r="C46" s="86"/>
      <c r="D46" s="218"/>
      <c r="E46" s="166"/>
      <c r="F46" s="164"/>
      <c r="G46" s="160">
        <f t="shared" si="1"/>
        <v>0</v>
      </c>
      <c r="H46"/>
    </row>
    <row r="47" spans="1:9" ht="15.75" customHeight="1">
      <c r="B47" s="173"/>
      <c r="C47" s="86"/>
      <c r="D47" s="218"/>
      <c r="E47" s="166"/>
      <c r="F47" s="164"/>
      <c r="G47" s="160">
        <f t="shared" si="1"/>
        <v>0</v>
      </c>
      <c r="H47"/>
    </row>
    <row r="48" spans="1:9" ht="15.75" customHeight="1">
      <c r="B48" s="173"/>
      <c r="C48" s="86"/>
      <c r="D48" s="218"/>
      <c r="E48" s="166"/>
      <c r="F48" s="164"/>
      <c r="G48" s="160">
        <f t="shared" si="1"/>
        <v>0</v>
      </c>
      <c r="H48"/>
    </row>
    <row r="49" spans="1:8" ht="15.75" customHeight="1">
      <c r="B49" s="173"/>
      <c r="C49" s="86"/>
      <c r="D49" s="218"/>
      <c r="E49" s="166"/>
      <c r="F49" s="164"/>
      <c r="G49" s="160">
        <f t="shared" si="1"/>
        <v>0</v>
      </c>
      <c r="H49"/>
    </row>
    <row r="50" spans="1:8" ht="15.75" customHeight="1">
      <c r="B50" s="173"/>
      <c r="C50" s="86"/>
      <c r="D50" s="218"/>
      <c r="E50" s="166"/>
      <c r="F50" s="164"/>
      <c r="G50" s="160">
        <f t="shared" si="1"/>
        <v>0</v>
      </c>
      <c r="H50"/>
    </row>
    <row r="51" spans="1:8" ht="15.75" customHeight="1" thickBot="1">
      <c r="B51" s="73"/>
      <c r="C51" s="74"/>
      <c r="D51" s="219"/>
      <c r="E51" s="76"/>
      <c r="F51" s="117"/>
      <c r="G51" s="131">
        <f t="shared" si="1"/>
        <v>0</v>
      </c>
      <c r="H51"/>
    </row>
    <row r="52" spans="1:8" ht="16.5" thickTop="1">
      <c r="B52" s="58" t="s">
        <v>92</v>
      </c>
      <c r="C52" s="58"/>
      <c r="D52" s="58"/>
      <c r="E52" s="58"/>
      <c r="F52" s="177"/>
      <c r="G52" s="137">
        <f>SUM(G37:G51)</f>
        <v>0</v>
      </c>
      <c r="H52" s="8"/>
    </row>
    <row r="53" spans="1:8">
      <c r="B53" s="1"/>
      <c r="C53" s="1"/>
      <c r="D53" s="1"/>
      <c r="E53" s="1"/>
      <c r="F53" s="7"/>
      <c r="G53" s="8"/>
      <c r="H53"/>
    </row>
    <row r="54" spans="1:8">
      <c r="B54" s="1"/>
      <c r="C54" s="1"/>
      <c r="D54" s="1"/>
      <c r="E54" s="1"/>
      <c r="F54" s="7"/>
      <c r="G54" s="8"/>
      <c r="H54"/>
    </row>
    <row r="55" spans="1:8" ht="21">
      <c r="A55" s="119" t="str">
        <f>IF($A$16=0,"",IF(COUNTIFS($A$17:$A$26,B55)=1,1,"nvt"))</f>
        <v/>
      </c>
      <c r="B55" s="129" t="str">
        <f>B18</f>
        <v>Loonkosten plus vast % (44,2%)</v>
      </c>
      <c r="C55" s="37"/>
      <c r="D55" s="1"/>
      <c r="E55" s="1"/>
      <c r="F55" s="7"/>
      <c r="G55" s="8"/>
      <c r="H55"/>
    </row>
    <row r="56" spans="1:8" ht="15" customHeight="1">
      <c r="B56" s="249" t="str">
        <f>IF(A55="nvt",VLOOKUP(A55,Alle_Kostensoorten[],2,FALSE),VLOOKUP(B55,Alle_Kostensoorten[],2,FALSE))</f>
        <v>Toelichting: Zie voor berekening tabblad 'Instructie'</v>
      </c>
      <c r="C56" s="249"/>
      <c r="D56" s="249"/>
      <c r="E56" s="249"/>
      <c r="F56" s="249"/>
      <c r="G56" s="249"/>
      <c r="H56"/>
    </row>
    <row r="57" spans="1:8" ht="9" customHeight="1">
      <c r="B57" s="1"/>
      <c r="C57" s="1"/>
      <c r="D57" s="1"/>
      <c r="E57" s="1"/>
      <c r="F57" s="7"/>
      <c r="G57" s="8"/>
      <c r="H57"/>
    </row>
    <row r="58" spans="1:8" ht="16.5" thickBot="1">
      <c r="B58" s="158" t="s">
        <v>58</v>
      </c>
      <c r="C58" s="110" t="s">
        <v>95</v>
      </c>
      <c r="D58" s="110" t="s">
        <v>96</v>
      </c>
      <c r="E58" s="110" t="s">
        <v>99</v>
      </c>
      <c r="F58" s="110" t="s">
        <v>98</v>
      </c>
      <c r="G58" s="157" t="s">
        <v>81</v>
      </c>
      <c r="H58"/>
    </row>
    <row r="59" spans="1:8" ht="15.75" customHeight="1" thickTop="1">
      <c r="B59" s="185"/>
      <c r="C59" s="186"/>
      <c r="D59" s="217"/>
      <c r="E59" s="187"/>
      <c r="F59" s="189"/>
      <c r="G59" s="159">
        <f>IF($A$55=1,$F59*$E59,0)</f>
        <v>0</v>
      </c>
      <c r="H59"/>
    </row>
    <row r="60" spans="1:8" ht="15.75" customHeight="1">
      <c r="B60" s="161"/>
      <c r="C60" s="86"/>
      <c r="D60" s="218"/>
      <c r="E60" s="166"/>
      <c r="F60" s="164"/>
      <c r="G60" s="160">
        <f t="shared" ref="G60:G73" si="2">IF($A$55=1,$F60*55,0)</f>
        <v>0</v>
      </c>
      <c r="H60"/>
    </row>
    <row r="61" spans="1:8" ht="15.75" customHeight="1">
      <c r="B61" s="161"/>
      <c r="C61" s="86"/>
      <c r="D61" s="218"/>
      <c r="E61" s="166"/>
      <c r="F61" s="164"/>
      <c r="G61" s="160">
        <f t="shared" si="2"/>
        <v>0</v>
      </c>
      <c r="H61"/>
    </row>
    <row r="62" spans="1:8" ht="15.75" customHeight="1">
      <c r="B62" s="161"/>
      <c r="C62" s="86"/>
      <c r="D62" s="218"/>
      <c r="E62" s="166"/>
      <c r="F62" s="164"/>
      <c r="G62" s="160">
        <f t="shared" si="2"/>
        <v>0</v>
      </c>
      <c r="H62"/>
    </row>
    <row r="63" spans="1:8" ht="15.75" customHeight="1">
      <c r="B63" s="161"/>
      <c r="C63" s="86"/>
      <c r="D63" s="218"/>
      <c r="E63" s="166"/>
      <c r="F63" s="164"/>
      <c r="G63" s="160">
        <f t="shared" si="2"/>
        <v>0</v>
      </c>
      <c r="H63"/>
    </row>
    <row r="64" spans="1:8" ht="15.75" customHeight="1">
      <c r="B64" s="161"/>
      <c r="C64" s="86"/>
      <c r="D64" s="218"/>
      <c r="E64" s="166"/>
      <c r="F64" s="164"/>
      <c r="G64" s="160">
        <f t="shared" si="2"/>
        <v>0</v>
      </c>
      <c r="H64"/>
    </row>
    <row r="65" spans="1:8" ht="15.75" customHeight="1">
      <c r="B65" s="161"/>
      <c r="C65" s="86"/>
      <c r="D65" s="218"/>
      <c r="E65" s="166"/>
      <c r="F65" s="164"/>
      <c r="G65" s="160">
        <f t="shared" si="2"/>
        <v>0</v>
      </c>
      <c r="H65"/>
    </row>
    <row r="66" spans="1:8" ht="15.75" customHeight="1">
      <c r="B66" s="161"/>
      <c r="C66" s="86"/>
      <c r="D66" s="218"/>
      <c r="E66" s="166"/>
      <c r="F66" s="164"/>
      <c r="G66" s="160">
        <f t="shared" si="2"/>
        <v>0</v>
      </c>
      <c r="H66"/>
    </row>
    <row r="67" spans="1:8" ht="15.75" customHeight="1">
      <c r="B67" s="161"/>
      <c r="C67" s="86"/>
      <c r="D67" s="218"/>
      <c r="E67" s="166"/>
      <c r="F67" s="164"/>
      <c r="G67" s="160">
        <f t="shared" si="2"/>
        <v>0</v>
      </c>
      <c r="H67"/>
    </row>
    <row r="68" spans="1:8" ht="15.75" customHeight="1">
      <c r="B68" s="161"/>
      <c r="C68" s="86"/>
      <c r="D68" s="218"/>
      <c r="E68" s="166"/>
      <c r="F68" s="164"/>
      <c r="G68" s="160">
        <f t="shared" si="2"/>
        <v>0</v>
      </c>
      <c r="H68"/>
    </row>
    <row r="69" spans="1:8" ht="15.75" customHeight="1">
      <c r="B69" s="161"/>
      <c r="C69" s="86"/>
      <c r="D69" s="218"/>
      <c r="E69" s="166"/>
      <c r="F69" s="164"/>
      <c r="G69" s="160">
        <f t="shared" si="2"/>
        <v>0</v>
      </c>
      <c r="H69"/>
    </row>
    <row r="70" spans="1:8" ht="15.75" customHeight="1">
      <c r="B70" s="161"/>
      <c r="C70" s="86"/>
      <c r="D70" s="218"/>
      <c r="E70" s="166"/>
      <c r="F70" s="164"/>
      <c r="G70" s="160">
        <f t="shared" si="2"/>
        <v>0</v>
      </c>
      <c r="H70"/>
    </row>
    <row r="71" spans="1:8" ht="15.75" customHeight="1">
      <c r="B71" s="161"/>
      <c r="C71" s="86"/>
      <c r="D71" s="218"/>
      <c r="E71" s="166"/>
      <c r="F71" s="164"/>
      <c r="G71" s="160">
        <f t="shared" si="2"/>
        <v>0</v>
      </c>
      <c r="H71"/>
    </row>
    <row r="72" spans="1:8" ht="15.75" customHeight="1">
      <c r="B72" s="161"/>
      <c r="C72" s="86"/>
      <c r="D72" s="218"/>
      <c r="E72" s="166"/>
      <c r="F72" s="164"/>
      <c r="G72" s="160">
        <f t="shared" si="2"/>
        <v>0</v>
      </c>
      <c r="H72"/>
    </row>
    <row r="73" spans="1:8" ht="15.75" customHeight="1" thickBot="1">
      <c r="B73" s="75"/>
      <c r="C73" s="171"/>
      <c r="D73" s="221"/>
      <c r="E73" s="220"/>
      <c r="F73" s="172"/>
      <c r="G73" s="131">
        <f t="shared" si="2"/>
        <v>0</v>
      </c>
      <c r="H73"/>
    </row>
    <row r="74" spans="1:8" ht="16.5" thickTop="1">
      <c r="B74" s="58" t="s">
        <v>92</v>
      </c>
      <c r="C74" s="58"/>
      <c r="D74" s="222"/>
      <c r="E74" s="58"/>
      <c r="F74" s="177"/>
      <c r="G74" s="137">
        <f>SUM(G59:G73)</f>
        <v>0</v>
      </c>
      <c r="H74"/>
    </row>
    <row r="75" spans="1:8">
      <c r="B75" s="6"/>
      <c r="C75" s="6"/>
      <c r="D75" s="6"/>
      <c r="E75" s="16"/>
      <c r="F75" s="16"/>
      <c r="G75" s="16"/>
      <c r="H75"/>
    </row>
    <row r="76" spans="1:8">
      <c r="B76" s="1"/>
      <c r="C76" s="1"/>
      <c r="D76" s="1"/>
      <c r="E76" s="1"/>
      <c r="F76" s="7"/>
      <c r="G76" s="8"/>
      <c r="H76"/>
    </row>
    <row r="77" spans="1:8" ht="21">
      <c r="A77" s="119" t="str">
        <f>IF($A$16=0,"",IF(COUNTIFS($A$17:$A$26,B77)=1,1,"nvt"))</f>
        <v/>
      </c>
      <c r="B77" s="129" t="str">
        <f>B19</f>
        <v>Forfait van 23% voor loonkosten en eigen arbeid</v>
      </c>
      <c r="C77" s="37"/>
      <c r="D77" s="37"/>
      <c r="E77" s="1"/>
      <c r="F77" s="7"/>
      <c r="G77" s="8"/>
      <c r="H77"/>
    </row>
    <row r="78" spans="1:8" ht="15" customHeight="1">
      <c r="B78" s="249" t="e">
        <f>IF(A77=1,VLOOKUP(B77,Alle_Kostensoorten[],2,FALSE),VLOOKUP(A77,Alle_Kostensoorten[],2,FALSE))</f>
        <v>#N/A</v>
      </c>
      <c r="C78" s="249"/>
      <c r="D78" s="249"/>
      <c r="E78" s="249"/>
      <c r="F78" s="249"/>
      <c r="G78" s="249"/>
      <c r="H78"/>
    </row>
    <row r="79" spans="1:8" ht="11.25" customHeight="1">
      <c r="B79" s="1"/>
      <c r="C79" s="1"/>
      <c r="D79" s="1"/>
      <c r="E79" s="1"/>
      <c r="F79" s="7"/>
      <c r="G79" s="8"/>
      <c r="H79"/>
    </row>
    <row r="80" spans="1:8" s="5" customFormat="1" ht="16.5" thickBot="1">
      <c r="B80" s="158" t="s">
        <v>58</v>
      </c>
      <c r="C80" s="157" t="s">
        <v>81</v>
      </c>
    </row>
    <row r="81" spans="1:8" ht="15.75" customHeight="1" thickTop="1">
      <c r="B81" s="226" t="str">
        <f>Hulpblad!V2</f>
        <v xml:space="preserve"> </v>
      </c>
      <c r="C81" s="159">
        <f>IF(AND($A$77=1,$B81&lt;&gt;"",$B81&lt;&gt;" "),(SUMIFS($E$148:$E$164,$B$148:$B$164,$B81)+SUMIFS($I$172:$I$179,$B$172:$B$179,$B81)+SUMIFS($F$187:$F$202,$B$187:$B$202,$B81))*0.23,0)</f>
        <v>0</v>
      </c>
      <c r="D81"/>
      <c r="E81"/>
      <c r="F81"/>
      <c r="G81"/>
      <c r="H81"/>
    </row>
    <row r="82" spans="1:8" ht="15.75" customHeight="1">
      <c r="B82" s="227" t="str">
        <f>Hulpblad!V3</f>
        <v xml:space="preserve"> </v>
      </c>
      <c r="C82" s="160">
        <f t="shared" ref="C82:C90" si="3">IF(AND($A$77=1,$B82&lt;&gt;"",$B82&lt;&gt;" "),(SUMIFS($E$148:$E$164,$B$148:$B$164,$B82)+SUMIFS($I$172:$I$179,$B$172:$B$179,$B82)+SUMIFS($F$187:$F$202,$B$187:$B$202,$B82))*0.23,0)</f>
        <v>0</v>
      </c>
      <c r="D82"/>
      <c r="E82"/>
      <c r="F82"/>
      <c r="G82"/>
      <c r="H82"/>
    </row>
    <row r="83" spans="1:8" ht="15.75" customHeight="1">
      <c r="B83" s="227" t="str">
        <f>Hulpblad!V4</f>
        <v xml:space="preserve"> </v>
      </c>
      <c r="C83" s="160">
        <f t="shared" si="3"/>
        <v>0</v>
      </c>
      <c r="D83"/>
      <c r="E83"/>
      <c r="F83"/>
      <c r="G83"/>
      <c r="H83"/>
    </row>
    <row r="84" spans="1:8" ht="15.75" customHeight="1">
      <c r="B84" s="227" t="str">
        <f>Hulpblad!V5</f>
        <v xml:space="preserve"> </v>
      </c>
      <c r="C84" s="160">
        <f t="shared" si="3"/>
        <v>0</v>
      </c>
      <c r="D84"/>
      <c r="E84"/>
      <c r="F84"/>
      <c r="G84"/>
      <c r="H84"/>
    </row>
    <row r="85" spans="1:8" ht="15.75" customHeight="1">
      <c r="B85" s="227" t="str">
        <f>Hulpblad!V6</f>
        <v xml:space="preserve"> </v>
      </c>
      <c r="C85" s="160">
        <f t="shared" si="3"/>
        <v>0</v>
      </c>
      <c r="D85"/>
      <c r="E85"/>
      <c r="F85"/>
      <c r="G85"/>
      <c r="H85"/>
    </row>
    <row r="86" spans="1:8" ht="15.75" customHeight="1">
      <c r="B86" s="227" t="str">
        <f>Hulpblad!V7</f>
        <v xml:space="preserve"> </v>
      </c>
      <c r="C86" s="160">
        <f t="shared" si="3"/>
        <v>0</v>
      </c>
      <c r="D86"/>
      <c r="E86"/>
      <c r="F86"/>
      <c r="G86"/>
      <c r="H86"/>
    </row>
    <row r="87" spans="1:8" ht="15.75" customHeight="1">
      <c r="B87" s="227" t="str">
        <f>Hulpblad!V8</f>
        <v xml:space="preserve"> </v>
      </c>
      <c r="C87" s="160">
        <f t="shared" si="3"/>
        <v>0</v>
      </c>
      <c r="D87"/>
      <c r="E87"/>
      <c r="F87"/>
      <c r="G87"/>
      <c r="H87"/>
    </row>
    <row r="88" spans="1:8" ht="15.75" customHeight="1">
      <c r="B88" s="227" t="str">
        <f>Hulpblad!V9</f>
        <v xml:space="preserve"> </v>
      </c>
      <c r="C88" s="160">
        <f t="shared" si="3"/>
        <v>0</v>
      </c>
      <c r="D88"/>
      <c r="E88"/>
      <c r="F88"/>
      <c r="G88"/>
      <c r="H88"/>
    </row>
    <row r="89" spans="1:8" ht="15.75" customHeight="1">
      <c r="B89" s="227" t="str">
        <f>Hulpblad!V10</f>
        <v xml:space="preserve"> </v>
      </c>
      <c r="C89" s="160">
        <f t="shared" si="3"/>
        <v>0</v>
      </c>
      <c r="D89"/>
      <c r="E89"/>
      <c r="F89"/>
      <c r="G89"/>
      <c r="H89"/>
    </row>
    <row r="90" spans="1:8" ht="15.75" customHeight="1" thickBot="1">
      <c r="B90" s="227" t="str">
        <f>Hulpblad!V11</f>
        <v xml:space="preserve"> </v>
      </c>
      <c r="C90" s="160">
        <f t="shared" si="3"/>
        <v>0</v>
      </c>
      <c r="D90"/>
      <c r="E90"/>
      <c r="F90"/>
      <c r="G90"/>
      <c r="H90"/>
    </row>
    <row r="91" spans="1:8" ht="16.5" thickTop="1">
      <c r="B91" s="228" t="s">
        <v>92</v>
      </c>
      <c r="C91" s="137">
        <f>SUM(C81:C90)</f>
        <v>0</v>
      </c>
      <c r="D91"/>
      <c r="E91"/>
      <c r="F91"/>
      <c r="G91"/>
      <c r="H91"/>
    </row>
    <row r="92" spans="1:8">
      <c r="B92" s="1"/>
      <c r="C92" s="1"/>
      <c r="D92" s="1"/>
      <c r="E92" s="1"/>
      <c r="F92" s="7"/>
      <c r="G92" s="8"/>
      <c r="H92"/>
    </row>
    <row r="93" spans="1:8">
      <c r="B93" s="1"/>
      <c r="C93" s="1"/>
      <c r="D93" s="1"/>
      <c r="E93" s="1"/>
      <c r="F93" s="7"/>
      <c r="G93" s="8"/>
      <c r="H93"/>
    </row>
    <row r="94" spans="1:8" ht="21">
      <c r="A94" s="119" t="str">
        <f>IF($A$16=0,"",IF(COUNTIFS($A$17:$A$26,B94)=1,1,"nvt"))</f>
        <v/>
      </c>
      <c r="B94" s="129" t="str">
        <f>B20</f>
        <v>Vast uurtarief eigen arbeid - € 50</v>
      </c>
      <c r="C94" s="37"/>
      <c r="D94" s="1"/>
      <c r="E94" s="1"/>
      <c r="F94" s="7"/>
      <c r="G94" s="8"/>
      <c r="H94"/>
    </row>
    <row r="95" spans="1:8" ht="15">
      <c r="B95" s="249" t="e">
        <f>IF(A94=1,VLOOKUP(B94,Alle_Kostensoorten[],2,FALSE),VLOOKUP(A94,Alle_Kostensoorten[],2,FALSE))</f>
        <v>#N/A</v>
      </c>
      <c r="C95" s="249"/>
      <c r="D95" s="249"/>
      <c r="E95" s="249"/>
      <c r="F95" s="249"/>
      <c r="G95" s="249"/>
      <c r="H95"/>
    </row>
    <row r="96" spans="1:8" ht="9.75" customHeight="1">
      <c r="B96" s="1"/>
      <c r="C96" s="1"/>
      <c r="D96" s="1"/>
      <c r="E96" s="1"/>
      <c r="F96" s="7"/>
      <c r="G96" s="8"/>
      <c r="H96"/>
    </row>
    <row r="97" spans="1:9" ht="16.5" thickBot="1">
      <c r="B97" s="56" t="s">
        <v>58</v>
      </c>
      <c r="C97" s="200" t="s">
        <v>95</v>
      </c>
      <c r="D97" s="200" t="s">
        <v>100</v>
      </c>
      <c r="E97" s="57" t="s">
        <v>81</v>
      </c>
      <c r="F97" s="1"/>
      <c r="G97" s="7"/>
      <c r="H97" s="8"/>
    </row>
    <row r="98" spans="1:9" ht="15.75" customHeight="1" thickTop="1">
      <c r="B98" s="224"/>
      <c r="C98" s="186"/>
      <c r="D98" s="164"/>
      <c r="E98" s="130">
        <f>IF($A$94=1,$D98*50,0)</f>
        <v>0</v>
      </c>
      <c r="F98" s="1"/>
      <c r="G98" s="7"/>
      <c r="H98" s="8"/>
    </row>
    <row r="99" spans="1:9" ht="15.75" customHeight="1">
      <c r="B99" s="225"/>
      <c r="C99" s="186"/>
      <c r="D99" s="164"/>
      <c r="E99" s="131">
        <f t="shared" ref="E99:E107" si="4">IF($A$94=1,$D99*50,0)</f>
        <v>0</v>
      </c>
      <c r="F99" s="1"/>
      <c r="G99" s="7"/>
      <c r="H99" s="8"/>
    </row>
    <row r="100" spans="1:9" ht="15.75" customHeight="1">
      <c r="B100" s="225"/>
      <c r="C100" s="186"/>
      <c r="D100" s="164"/>
      <c r="E100" s="131">
        <f t="shared" si="4"/>
        <v>0</v>
      </c>
      <c r="F100" s="1"/>
      <c r="G100" s="7"/>
      <c r="H100" s="8"/>
    </row>
    <row r="101" spans="1:9" ht="15.75" customHeight="1">
      <c r="B101" s="225"/>
      <c r="C101" s="186"/>
      <c r="D101" s="164"/>
      <c r="E101" s="131">
        <f t="shared" si="4"/>
        <v>0</v>
      </c>
      <c r="F101" s="1"/>
      <c r="G101" s="7"/>
      <c r="H101" s="8"/>
    </row>
    <row r="102" spans="1:9" ht="15.75" customHeight="1">
      <c r="B102" s="225"/>
      <c r="C102" s="186"/>
      <c r="D102" s="164"/>
      <c r="E102" s="131">
        <f t="shared" si="4"/>
        <v>0</v>
      </c>
      <c r="F102" s="1"/>
      <c r="G102" s="7"/>
      <c r="H102" s="8"/>
    </row>
    <row r="103" spans="1:9" ht="15.75" customHeight="1">
      <c r="B103" s="225"/>
      <c r="C103" s="186"/>
      <c r="D103" s="164"/>
      <c r="E103" s="131">
        <f t="shared" si="4"/>
        <v>0</v>
      </c>
      <c r="F103" s="1"/>
      <c r="G103" s="7"/>
      <c r="H103" s="8"/>
    </row>
    <row r="104" spans="1:9" ht="15.75" customHeight="1">
      <c r="B104" s="225"/>
      <c r="C104" s="186"/>
      <c r="D104" s="164"/>
      <c r="E104" s="131">
        <f t="shared" si="4"/>
        <v>0</v>
      </c>
      <c r="F104" s="1"/>
      <c r="G104" s="7"/>
      <c r="H104" s="8"/>
    </row>
    <row r="105" spans="1:9" ht="15.75" customHeight="1">
      <c r="B105" s="225"/>
      <c r="C105" s="186"/>
      <c r="D105" s="164"/>
      <c r="E105" s="131">
        <f t="shared" si="4"/>
        <v>0</v>
      </c>
      <c r="F105" s="1"/>
      <c r="G105" s="7"/>
      <c r="H105" s="8"/>
    </row>
    <row r="106" spans="1:9" ht="15.75" customHeight="1">
      <c r="B106" s="225"/>
      <c r="C106" s="186"/>
      <c r="D106" s="164"/>
      <c r="E106" s="131">
        <f t="shared" si="4"/>
        <v>0</v>
      </c>
      <c r="F106" s="1"/>
      <c r="G106" s="7"/>
      <c r="H106" s="8"/>
    </row>
    <row r="107" spans="1:9" ht="15.75" customHeight="1" thickBot="1">
      <c r="B107" s="225"/>
      <c r="C107" s="186"/>
      <c r="D107" s="164"/>
      <c r="E107" s="131">
        <f t="shared" si="4"/>
        <v>0</v>
      </c>
      <c r="F107" s="1"/>
      <c r="G107" s="7"/>
      <c r="H107" s="8"/>
    </row>
    <row r="108" spans="1:9" ht="16.5" thickTop="1">
      <c r="B108" s="58" t="s">
        <v>92</v>
      </c>
      <c r="C108" s="58"/>
      <c r="D108" s="58"/>
      <c r="E108" s="137">
        <f>SUM(E98:E107)</f>
        <v>0</v>
      </c>
      <c r="F108" s="1"/>
      <c r="G108" s="1"/>
      <c r="H108" s="7"/>
      <c r="I108" s="8"/>
    </row>
    <row r="109" spans="1:9">
      <c r="B109" s="1"/>
      <c r="C109" s="1"/>
      <c r="D109" s="1"/>
      <c r="E109" s="1"/>
      <c r="F109" s="7"/>
      <c r="G109" s="8"/>
      <c r="H109"/>
    </row>
    <row r="110" spans="1:9">
      <c r="B110" s="1"/>
      <c r="C110" s="1"/>
      <c r="D110" s="1"/>
      <c r="E110" s="1"/>
      <c r="F110" s="7"/>
      <c r="G110" s="8"/>
      <c r="H110"/>
    </row>
    <row r="111" spans="1:9" ht="21">
      <c r="A111" s="119" t="str">
        <f>IF($A$16=0,"",IF(COUNTIFS($A$17:$A$26,B111)=1,1,"nvt"))</f>
        <v/>
      </c>
      <c r="B111" s="216" t="str">
        <f>B21</f>
        <v>Vast uurtarief eigen arbeid - € 43</v>
      </c>
      <c r="C111" s="37"/>
      <c r="D111" s="1"/>
      <c r="E111" s="1"/>
      <c r="F111" s="7"/>
      <c r="G111" s="8"/>
      <c r="H111"/>
    </row>
    <row r="112" spans="1:9" ht="15">
      <c r="B112" s="249" t="e">
        <f>IF(A111=1,VLOOKUP(B111,Alle_Kostensoorten[],2,FALSE),VLOOKUP(A111,Alle_Kostensoorten[],2,FALSE))</f>
        <v>#N/A</v>
      </c>
      <c r="C112" s="249"/>
      <c r="D112" s="249"/>
      <c r="E112" s="249"/>
      <c r="F112" s="249"/>
      <c r="G112" s="249"/>
      <c r="H112"/>
    </row>
    <row r="113" spans="1:9" ht="9.75" customHeight="1">
      <c r="B113" s="1"/>
      <c r="C113" s="1"/>
      <c r="D113" s="1"/>
      <c r="E113" s="1"/>
      <c r="F113" s="7"/>
      <c r="G113" s="8"/>
      <c r="H113"/>
    </row>
    <row r="114" spans="1:9" ht="16.5" thickBot="1">
      <c r="B114" s="56" t="s">
        <v>58</v>
      </c>
      <c r="C114" s="200" t="s">
        <v>95</v>
      </c>
      <c r="D114" s="200" t="s">
        <v>100</v>
      </c>
      <c r="E114" s="57" t="s">
        <v>81</v>
      </c>
      <c r="F114" s="1"/>
      <c r="G114" s="7"/>
      <c r="H114" s="8"/>
    </row>
    <row r="115" spans="1:9" ht="15.75" customHeight="1" thickTop="1">
      <c r="B115" s="224"/>
      <c r="C115" s="186"/>
      <c r="D115" s="164"/>
      <c r="E115" s="130">
        <f>IF($A$111=1,$D115*43,0)</f>
        <v>0</v>
      </c>
      <c r="F115" s="1"/>
      <c r="G115" s="7"/>
      <c r="H115" s="8"/>
    </row>
    <row r="116" spans="1:9" ht="15.75" customHeight="1">
      <c r="B116" s="225"/>
      <c r="C116" s="186"/>
      <c r="D116" s="164"/>
      <c r="E116" s="131">
        <f t="shared" ref="E116:E124" si="5">IF($A$111=1,$D116*43,0)</f>
        <v>0</v>
      </c>
      <c r="F116" s="1"/>
      <c r="G116" s="7"/>
      <c r="H116" s="8"/>
    </row>
    <row r="117" spans="1:9" ht="15.75" customHeight="1">
      <c r="B117" s="225"/>
      <c r="C117" s="186"/>
      <c r="D117" s="164"/>
      <c r="E117" s="131">
        <f t="shared" si="5"/>
        <v>0</v>
      </c>
      <c r="F117" s="1"/>
      <c r="G117" s="7"/>
      <c r="H117" s="8"/>
    </row>
    <row r="118" spans="1:9" ht="15.75" customHeight="1">
      <c r="B118" s="225"/>
      <c r="C118" s="186"/>
      <c r="D118" s="164"/>
      <c r="E118" s="131">
        <f t="shared" si="5"/>
        <v>0</v>
      </c>
      <c r="F118" s="1"/>
      <c r="G118" s="7"/>
      <c r="H118" s="8"/>
    </row>
    <row r="119" spans="1:9" ht="15.75" customHeight="1">
      <c r="B119" s="225"/>
      <c r="C119" s="186"/>
      <c r="D119" s="164"/>
      <c r="E119" s="131">
        <f t="shared" si="5"/>
        <v>0</v>
      </c>
      <c r="F119" s="1"/>
      <c r="G119" s="7"/>
      <c r="H119" s="8"/>
    </row>
    <row r="120" spans="1:9" ht="15.75" customHeight="1">
      <c r="B120" s="225"/>
      <c r="C120" s="186"/>
      <c r="D120" s="164"/>
      <c r="E120" s="131">
        <f t="shared" si="5"/>
        <v>0</v>
      </c>
      <c r="F120" s="1"/>
      <c r="G120" s="7"/>
      <c r="H120" s="8"/>
    </row>
    <row r="121" spans="1:9" ht="15.75" customHeight="1">
      <c r="B121" s="225"/>
      <c r="C121" s="186"/>
      <c r="D121" s="164"/>
      <c r="E121" s="131">
        <f t="shared" si="5"/>
        <v>0</v>
      </c>
      <c r="F121" s="1"/>
      <c r="G121" s="7"/>
      <c r="H121" s="8"/>
    </row>
    <row r="122" spans="1:9" ht="15.75" customHeight="1">
      <c r="B122" s="225"/>
      <c r="C122" s="186"/>
      <c r="D122" s="164"/>
      <c r="E122" s="131">
        <f t="shared" si="5"/>
        <v>0</v>
      </c>
      <c r="F122" s="1"/>
      <c r="G122" s="7"/>
      <c r="H122" s="8"/>
    </row>
    <row r="123" spans="1:9" ht="15.75" customHeight="1">
      <c r="B123" s="225"/>
      <c r="C123" s="186"/>
      <c r="D123" s="164"/>
      <c r="E123" s="131">
        <f t="shared" si="5"/>
        <v>0</v>
      </c>
      <c r="F123" s="1"/>
      <c r="G123" s="7"/>
      <c r="H123" s="8"/>
    </row>
    <row r="124" spans="1:9" ht="15.75" customHeight="1" thickBot="1">
      <c r="B124" s="225"/>
      <c r="C124" s="186"/>
      <c r="D124" s="164"/>
      <c r="E124" s="131">
        <f t="shared" si="5"/>
        <v>0</v>
      </c>
      <c r="F124" s="1"/>
      <c r="G124" s="7"/>
      <c r="H124" s="8"/>
    </row>
    <row r="125" spans="1:9" ht="16.5" thickTop="1">
      <c r="B125" s="58" t="s">
        <v>92</v>
      </c>
      <c r="C125" s="58"/>
      <c r="D125" s="58"/>
      <c r="E125" s="137">
        <f>SUM(E115:E124)</f>
        <v>0</v>
      </c>
      <c r="F125" s="1"/>
      <c r="G125" s="1"/>
      <c r="H125" s="7"/>
      <c r="I125" s="8"/>
    </row>
    <row r="126" spans="1:9">
      <c r="B126" s="1"/>
      <c r="C126" s="1"/>
      <c r="D126" s="1"/>
      <c r="E126" s="1"/>
      <c r="F126" s="7"/>
      <c r="G126" s="8"/>
      <c r="H126"/>
    </row>
    <row r="127" spans="1:9">
      <c r="B127" s="1"/>
      <c r="C127" s="1"/>
      <c r="D127" s="1"/>
      <c r="E127" s="1"/>
      <c r="F127" s="7"/>
      <c r="G127" s="8"/>
      <c r="H127"/>
    </row>
    <row r="128" spans="1:9" ht="21">
      <c r="A128" s="119" t="str">
        <f>IF($A$16=0,"",IF(COUNTIFS($A$17:$A$26,B128)=1,1,"nvt"))</f>
        <v/>
      </c>
      <c r="B128" s="129" t="str">
        <f>B22</f>
        <v>IKS voor kennisinstellingen</v>
      </c>
      <c r="C128" s="37"/>
      <c r="D128" s="12"/>
      <c r="E128" s="12"/>
      <c r="F128" s="9"/>
      <c r="G128"/>
      <c r="H128"/>
    </row>
    <row r="129" spans="1:9" ht="18" customHeight="1">
      <c r="B129" s="249" t="e">
        <f>IF(A128=1,VLOOKUP(B128,Alle_Kostensoorten[],2,FALSE),VLOOKUP(A128,Alle_Kostensoorten[],2,FALSE))</f>
        <v>#N/A</v>
      </c>
      <c r="C129" s="249"/>
      <c r="D129" s="249"/>
      <c r="E129" s="249"/>
      <c r="F129" s="249"/>
      <c r="G129" s="249"/>
      <c r="H129" s="249"/>
      <c r="I129" s="249"/>
    </row>
    <row r="130" spans="1:9" ht="9.75" customHeight="1">
      <c r="B130" s="3"/>
      <c r="C130" s="4"/>
      <c r="D130" s="12"/>
      <c r="E130" s="12"/>
      <c r="F130" s="9"/>
      <c r="G130"/>
      <c r="H130"/>
    </row>
    <row r="131" spans="1:9" ht="16.5" customHeight="1" thickBot="1">
      <c r="B131" s="199" t="s">
        <v>58</v>
      </c>
      <c r="C131" s="200" t="s">
        <v>101</v>
      </c>
      <c r="D131" s="200" t="s">
        <v>102</v>
      </c>
      <c r="E131" s="201" t="s">
        <v>81</v>
      </c>
      <c r="F131" s="201" t="s">
        <v>103</v>
      </c>
      <c r="G131" s="202"/>
      <c r="H131" s="202"/>
      <c r="I131" s="202"/>
    </row>
    <row r="132" spans="1:9" ht="15.75" customHeight="1" thickTop="1">
      <c r="B132" s="185"/>
      <c r="C132" s="186"/>
      <c r="D132" s="187"/>
      <c r="E132" s="159">
        <f t="shared" ref="E132:E140" si="6">IF($A$128=1,$D132,0)</f>
        <v>0</v>
      </c>
      <c r="F132" s="186"/>
      <c r="G132" s="188"/>
      <c r="H132" s="188"/>
      <c r="I132" s="188"/>
    </row>
    <row r="133" spans="1:9" ht="15.75" customHeight="1">
      <c r="B133" s="161"/>
      <c r="C133" s="86"/>
      <c r="D133" s="187"/>
      <c r="E133" s="160">
        <f t="shared" si="6"/>
        <v>0</v>
      </c>
      <c r="F133" s="169"/>
      <c r="G133" s="170"/>
      <c r="H133" s="170"/>
      <c r="I133" s="170"/>
    </row>
    <row r="134" spans="1:9" ht="15.75" customHeight="1">
      <c r="B134" s="161"/>
      <c r="C134" s="86"/>
      <c r="D134" s="187"/>
      <c r="E134" s="160">
        <f t="shared" si="6"/>
        <v>0</v>
      </c>
      <c r="F134" s="169"/>
      <c r="G134" s="170"/>
      <c r="H134" s="170"/>
      <c r="I134" s="170"/>
    </row>
    <row r="135" spans="1:9" ht="15.75" customHeight="1">
      <c r="B135" s="161"/>
      <c r="C135" s="86"/>
      <c r="D135" s="187"/>
      <c r="E135" s="160">
        <f t="shared" si="6"/>
        <v>0</v>
      </c>
      <c r="F135" s="169"/>
      <c r="G135" s="170"/>
      <c r="H135" s="170"/>
      <c r="I135" s="170"/>
    </row>
    <row r="136" spans="1:9" ht="15.75" customHeight="1">
      <c r="B136" s="161"/>
      <c r="C136" s="86"/>
      <c r="D136" s="187"/>
      <c r="E136" s="160">
        <f t="shared" si="6"/>
        <v>0</v>
      </c>
      <c r="F136" s="169"/>
      <c r="G136" s="170"/>
      <c r="H136" s="170"/>
      <c r="I136" s="170"/>
    </row>
    <row r="137" spans="1:9" ht="15.75" customHeight="1">
      <c r="B137" s="161"/>
      <c r="C137" s="86"/>
      <c r="D137" s="166"/>
      <c r="E137" s="160">
        <f t="shared" si="6"/>
        <v>0</v>
      </c>
      <c r="F137" s="169"/>
      <c r="G137" s="170"/>
      <c r="H137" s="170"/>
      <c r="I137" s="170"/>
    </row>
    <row r="138" spans="1:9" ht="15.75" customHeight="1">
      <c r="B138" s="161"/>
      <c r="C138" s="86"/>
      <c r="D138" s="166"/>
      <c r="E138" s="160">
        <f t="shared" si="6"/>
        <v>0</v>
      </c>
      <c r="F138" s="169"/>
      <c r="G138" s="170"/>
      <c r="H138" s="170"/>
      <c r="I138" s="170"/>
    </row>
    <row r="139" spans="1:9" ht="15.75" customHeight="1">
      <c r="B139" s="161"/>
      <c r="C139" s="86"/>
      <c r="D139" s="166"/>
      <c r="E139" s="160">
        <f t="shared" si="6"/>
        <v>0</v>
      </c>
      <c r="F139" s="169"/>
      <c r="G139" s="170"/>
      <c r="H139" s="170"/>
      <c r="I139" s="170"/>
    </row>
    <row r="140" spans="1:9" ht="15.75" customHeight="1" thickBot="1">
      <c r="B140" s="75"/>
      <c r="C140" s="74"/>
      <c r="D140" s="76"/>
      <c r="E140" s="131">
        <f t="shared" si="6"/>
        <v>0</v>
      </c>
      <c r="F140" s="77"/>
      <c r="G140" s="78"/>
      <c r="H140" s="78"/>
      <c r="I140" s="78"/>
    </row>
    <row r="141" spans="1:9" ht="16.5" thickTop="1">
      <c r="B141" s="58" t="s">
        <v>92</v>
      </c>
      <c r="C141" s="58"/>
      <c r="D141" s="58"/>
      <c r="E141" s="137">
        <f>SUM(E132:E140)</f>
        <v>0</v>
      </c>
      <c r="F141" s="176"/>
      <c r="G141" s="176"/>
      <c r="H141" s="176"/>
      <c r="I141" s="176"/>
    </row>
    <row r="142" spans="1:9">
      <c r="B142" s="6"/>
      <c r="C142" s="6"/>
      <c r="D142" s="6"/>
      <c r="E142" s="16"/>
      <c r="F142" s="16"/>
      <c r="G142" s="10"/>
      <c r="H142"/>
    </row>
    <row r="143" spans="1:9">
      <c r="B143" s="1"/>
      <c r="C143" s="1"/>
      <c r="D143" s="1"/>
      <c r="E143" s="1"/>
      <c r="F143" s="9"/>
      <c r="G143" s="10"/>
      <c r="H143"/>
    </row>
    <row r="144" spans="1:9" ht="21">
      <c r="A144" s="119" t="str">
        <f>IF($A$16=0,"",IF(COUNTIFS($A$17:$A$26,B144)=1,1,"nvt"))</f>
        <v/>
      </c>
      <c r="B144" s="129" t="str">
        <f>B23</f>
        <v>Bijdragen in natura</v>
      </c>
      <c r="C144" s="37"/>
      <c r="D144" s="1"/>
      <c r="E144" s="1"/>
      <c r="F144" s="9"/>
      <c r="G144" s="10"/>
      <c r="H144"/>
    </row>
    <row r="145" spans="2:9" ht="18" customHeight="1">
      <c r="B145" s="249" t="e">
        <f>IF(A144=1,VLOOKUP(B144,Alle_Kostensoorten[],2,FALSE),VLOOKUP(A144,Alle_Kostensoorten[],2,FALSE))</f>
        <v>#N/A</v>
      </c>
      <c r="C145" s="249"/>
      <c r="D145" s="249"/>
      <c r="E145" s="249"/>
      <c r="F145" s="249"/>
      <c r="G145" s="249"/>
      <c r="H145" s="249"/>
      <c r="I145" s="249"/>
    </row>
    <row r="146" spans="2:9" ht="9.75" customHeight="1">
      <c r="B146" s="3"/>
      <c r="C146" s="1"/>
      <c r="D146" s="1"/>
      <c r="E146" s="1"/>
      <c r="F146" s="9"/>
      <c r="G146" s="10"/>
      <c r="H146"/>
    </row>
    <row r="147" spans="2:9" ht="16.5" customHeight="1" thickBot="1">
      <c r="B147" s="195" t="s">
        <v>58</v>
      </c>
      <c r="C147" s="197" t="s">
        <v>101</v>
      </c>
      <c r="D147" s="196" t="s">
        <v>102</v>
      </c>
      <c r="E147" s="197" t="s">
        <v>81</v>
      </c>
      <c r="F147" s="196" t="s">
        <v>3</v>
      </c>
      <c r="G147" s="198"/>
      <c r="H147" s="198"/>
      <c r="I147" s="198"/>
    </row>
    <row r="148" spans="2:9" ht="15.75" customHeight="1" thickTop="1">
      <c r="B148" s="185"/>
      <c r="C148" s="186"/>
      <c r="D148" s="187"/>
      <c r="E148" s="159">
        <f>IF($A$144=1,$D148,0)</f>
        <v>0</v>
      </c>
      <c r="F148" s="190"/>
      <c r="G148" s="191"/>
      <c r="H148" s="191"/>
      <c r="I148" s="191"/>
    </row>
    <row r="149" spans="2:9" ht="15.75" customHeight="1">
      <c r="B149" s="161"/>
      <c r="C149" s="86"/>
      <c r="D149" s="166"/>
      <c r="E149" s="159">
        <f t="shared" ref="E149:E164" si="7">IF($A$144=1,$D149,0)</f>
        <v>0</v>
      </c>
      <c r="F149" s="167"/>
      <c r="G149" s="168"/>
      <c r="H149" s="168"/>
      <c r="I149" s="168"/>
    </row>
    <row r="150" spans="2:9" ht="15.75" customHeight="1">
      <c r="B150" s="161"/>
      <c r="C150" s="86"/>
      <c r="D150" s="166"/>
      <c r="E150" s="159">
        <f t="shared" si="7"/>
        <v>0</v>
      </c>
      <c r="F150" s="167"/>
      <c r="G150" s="168"/>
      <c r="H150" s="168"/>
      <c r="I150" s="168"/>
    </row>
    <row r="151" spans="2:9" ht="15.75" customHeight="1">
      <c r="B151" s="161"/>
      <c r="C151" s="86"/>
      <c r="D151" s="166"/>
      <c r="E151" s="159">
        <f t="shared" si="7"/>
        <v>0</v>
      </c>
      <c r="F151" s="167"/>
      <c r="G151" s="168"/>
      <c r="H151" s="168"/>
      <c r="I151" s="168"/>
    </row>
    <row r="152" spans="2:9" ht="15.75" customHeight="1">
      <c r="B152" s="161"/>
      <c r="C152" s="86"/>
      <c r="D152" s="166"/>
      <c r="E152" s="159">
        <f t="shared" si="7"/>
        <v>0</v>
      </c>
      <c r="F152" s="167"/>
      <c r="G152" s="168"/>
      <c r="H152" s="168"/>
      <c r="I152" s="168"/>
    </row>
    <row r="153" spans="2:9" ht="15.75" customHeight="1">
      <c r="B153" s="161"/>
      <c r="C153" s="86"/>
      <c r="D153" s="166"/>
      <c r="E153" s="159">
        <f t="shared" si="7"/>
        <v>0</v>
      </c>
      <c r="F153" s="167"/>
      <c r="G153" s="168"/>
      <c r="H153" s="168"/>
      <c r="I153" s="168"/>
    </row>
    <row r="154" spans="2:9" ht="15.75" customHeight="1">
      <c r="B154" s="161"/>
      <c r="C154" s="86"/>
      <c r="D154" s="166"/>
      <c r="E154" s="159">
        <f t="shared" si="7"/>
        <v>0</v>
      </c>
      <c r="F154" s="167"/>
      <c r="G154" s="168"/>
      <c r="H154" s="168"/>
      <c r="I154" s="168"/>
    </row>
    <row r="155" spans="2:9" ht="15.75" customHeight="1">
      <c r="B155" s="161"/>
      <c r="C155" s="86"/>
      <c r="D155" s="166"/>
      <c r="E155" s="159">
        <f t="shared" si="7"/>
        <v>0</v>
      </c>
      <c r="F155" s="167"/>
      <c r="G155" s="168"/>
      <c r="H155" s="168"/>
      <c r="I155" s="168"/>
    </row>
    <row r="156" spans="2:9" ht="15.75" customHeight="1">
      <c r="B156" s="161"/>
      <c r="C156" s="86"/>
      <c r="D156" s="166"/>
      <c r="E156" s="159">
        <f t="shared" si="7"/>
        <v>0</v>
      </c>
      <c r="F156" s="167"/>
      <c r="G156" s="168"/>
      <c r="H156" s="168"/>
      <c r="I156" s="168"/>
    </row>
    <row r="157" spans="2:9" ht="15.75" customHeight="1">
      <c r="B157" s="161"/>
      <c r="C157" s="86"/>
      <c r="D157" s="166"/>
      <c r="E157" s="159">
        <f t="shared" si="7"/>
        <v>0</v>
      </c>
      <c r="F157" s="167"/>
      <c r="G157" s="168"/>
      <c r="H157" s="168"/>
      <c r="I157" s="168"/>
    </row>
    <row r="158" spans="2:9" ht="15.75" customHeight="1">
      <c r="B158" s="161"/>
      <c r="C158" s="86"/>
      <c r="D158" s="166"/>
      <c r="E158" s="159">
        <f t="shared" si="7"/>
        <v>0</v>
      </c>
      <c r="F158" s="167"/>
      <c r="G158" s="168"/>
      <c r="H158" s="168"/>
      <c r="I158" s="168"/>
    </row>
    <row r="159" spans="2:9" ht="15.75" customHeight="1">
      <c r="B159" s="161"/>
      <c r="C159" s="86"/>
      <c r="D159" s="166"/>
      <c r="E159" s="159">
        <f t="shared" si="7"/>
        <v>0</v>
      </c>
      <c r="F159" s="167"/>
      <c r="G159" s="168"/>
      <c r="H159" s="168"/>
      <c r="I159" s="168"/>
    </row>
    <row r="160" spans="2:9" ht="15.75" customHeight="1">
      <c r="B160" s="161"/>
      <c r="C160" s="86"/>
      <c r="D160" s="166"/>
      <c r="E160" s="159">
        <f t="shared" si="7"/>
        <v>0</v>
      </c>
      <c r="F160" s="167"/>
      <c r="G160" s="168"/>
      <c r="H160" s="168"/>
      <c r="I160" s="168"/>
    </row>
    <row r="161" spans="1:9" ht="15.75" customHeight="1">
      <c r="B161" s="161"/>
      <c r="C161" s="86"/>
      <c r="D161" s="166"/>
      <c r="E161" s="159">
        <f t="shared" si="7"/>
        <v>0</v>
      </c>
      <c r="F161" s="167"/>
      <c r="G161" s="168"/>
      <c r="H161" s="168"/>
      <c r="I161" s="168"/>
    </row>
    <row r="162" spans="1:9" ht="15.75" customHeight="1">
      <c r="B162" s="161"/>
      <c r="C162" s="86"/>
      <c r="D162" s="166"/>
      <c r="E162" s="159">
        <f t="shared" si="7"/>
        <v>0</v>
      </c>
      <c r="F162" s="167"/>
      <c r="G162" s="168"/>
      <c r="H162" s="168"/>
      <c r="I162" s="168"/>
    </row>
    <row r="163" spans="1:9" ht="15.75" customHeight="1">
      <c r="B163" s="161"/>
      <c r="C163" s="86"/>
      <c r="D163" s="166"/>
      <c r="E163" s="159">
        <f t="shared" si="7"/>
        <v>0</v>
      </c>
      <c r="F163" s="167"/>
      <c r="G163" s="168"/>
      <c r="H163" s="168"/>
      <c r="I163" s="168"/>
    </row>
    <row r="164" spans="1:9" ht="15.75" customHeight="1" thickBot="1">
      <c r="B164" s="75"/>
      <c r="C164" s="74"/>
      <c r="D164" s="76"/>
      <c r="E164" s="159">
        <f t="shared" si="7"/>
        <v>0</v>
      </c>
      <c r="F164" s="111"/>
      <c r="G164" s="112"/>
      <c r="H164" s="112"/>
      <c r="I164" s="112"/>
    </row>
    <row r="165" spans="1:9" ht="16.350000000000001" customHeight="1" thickTop="1">
      <c r="B165" s="58" t="s">
        <v>92</v>
      </c>
      <c r="C165" s="58"/>
      <c r="D165" s="58"/>
      <c r="E165" s="137">
        <f>SUM(E148:E164)</f>
        <v>0</v>
      </c>
      <c r="F165" s="176"/>
      <c r="G165" s="176"/>
      <c r="H165" s="176"/>
      <c r="I165" s="176"/>
    </row>
    <row r="166" spans="1:9" ht="16.350000000000001" customHeight="1">
      <c r="B166" s="1"/>
      <c r="C166" s="4"/>
      <c r="D166" s="7"/>
      <c r="E166" s="7"/>
      <c r="F166" s="11"/>
      <c r="G166"/>
      <c r="H166"/>
    </row>
    <row r="167" spans="1:9">
      <c r="B167" s="1"/>
      <c r="C167" s="1"/>
      <c r="D167" s="4"/>
      <c r="E167" s="13"/>
      <c r="F167" s="13"/>
      <c r="G167" s="9"/>
      <c r="H167"/>
    </row>
    <row r="168" spans="1:9" ht="21">
      <c r="A168" s="119" t="str">
        <f>IF($A$16=0,"",IF(COUNTIFS($A$17:$A$26,B168)=1,1,"nvt"))</f>
        <v/>
      </c>
      <c r="B168" s="37" t="str">
        <f>B24</f>
        <v>Afschrijvingskosten</v>
      </c>
      <c r="C168" s="37"/>
      <c r="D168" s="1"/>
      <c r="E168" s="1"/>
      <c r="F168" s="9"/>
      <c r="G168" s="8"/>
      <c r="H168"/>
    </row>
    <row r="169" spans="1:9" ht="15" customHeight="1">
      <c r="B169" s="249" t="e">
        <f>IF(A168=1,VLOOKUP(B168,Alle_Kostensoorten[],2,FALSE),VLOOKUP(A168,Alle_Kostensoorten[],2,FALSE))</f>
        <v>#N/A</v>
      </c>
      <c r="C169" s="249"/>
      <c r="D169" s="249"/>
      <c r="E169" s="249"/>
      <c r="F169" s="249"/>
      <c r="G169" s="249"/>
      <c r="H169" s="249"/>
      <c r="I169" s="249"/>
    </row>
    <row r="170" spans="1:9" ht="9.75" customHeight="1">
      <c r="B170" s="3"/>
      <c r="C170" s="1"/>
      <c r="D170" s="1"/>
      <c r="E170" s="1"/>
      <c r="F170" s="9"/>
      <c r="G170" s="8"/>
      <c r="H170"/>
    </row>
    <row r="171" spans="1:9" ht="48.75" customHeight="1" thickBot="1">
      <c r="B171" s="195" t="s">
        <v>58</v>
      </c>
      <c r="C171" s="196" t="s">
        <v>104</v>
      </c>
      <c r="D171" s="196" t="s">
        <v>105</v>
      </c>
      <c r="E171" s="196" t="s">
        <v>106</v>
      </c>
      <c r="F171" s="196" t="s">
        <v>107</v>
      </c>
      <c r="G171" s="196" t="s">
        <v>108</v>
      </c>
      <c r="H171" s="196" t="s">
        <v>109</v>
      </c>
      <c r="I171" s="196" t="s">
        <v>81</v>
      </c>
    </row>
    <row r="172" spans="1:9" ht="15.75" customHeight="1" thickTop="1">
      <c r="B172" s="185"/>
      <c r="C172" s="192"/>
      <c r="D172" s="193"/>
      <c r="E172" s="193"/>
      <c r="F172" s="189"/>
      <c r="G172" s="189"/>
      <c r="H172" s="194"/>
      <c r="I172" s="159">
        <f>IFERROR(IF($A$168=1,(D172-E172)*(G172/F172)*H172,0),0)</f>
        <v>0</v>
      </c>
    </row>
    <row r="173" spans="1:9" ht="15.75" customHeight="1">
      <c r="B173" s="161"/>
      <c r="C173" s="162"/>
      <c r="D173" s="163"/>
      <c r="E173" s="163"/>
      <c r="F173" s="164"/>
      <c r="G173" s="164"/>
      <c r="H173" s="165"/>
      <c r="I173" s="160">
        <f t="shared" ref="I173:I179" si="8">IFERROR(IF($A$168=1,(D173-E173)*(G173/F173)*H173,0),0)</f>
        <v>0</v>
      </c>
    </row>
    <row r="174" spans="1:9" ht="15.75" customHeight="1">
      <c r="B174" s="161"/>
      <c r="C174" s="162"/>
      <c r="D174" s="163"/>
      <c r="E174" s="163"/>
      <c r="F174" s="164"/>
      <c r="G174" s="164"/>
      <c r="H174" s="165"/>
      <c r="I174" s="160">
        <f t="shared" si="8"/>
        <v>0</v>
      </c>
    </row>
    <row r="175" spans="1:9" ht="15.75" customHeight="1">
      <c r="B175" s="161"/>
      <c r="C175" s="162"/>
      <c r="D175" s="163"/>
      <c r="E175" s="163"/>
      <c r="F175" s="164"/>
      <c r="G175" s="164"/>
      <c r="H175" s="165"/>
      <c r="I175" s="160">
        <f t="shared" si="8"/>
        <v>0</v>
      </c>
    </row>
    <row r="176" spans="1:9" ht="15.75" customHeight="1">
      <c r="B176" s="161"/>
      <c r="C176" s="162"/>
      <c r="D176" s="163"/>
      <c r="E176" s="163"/>
      <c r="F176" s="164"/>
      <c r="G176" s="164"/>
      <c r="H176" s="165"/>
      <c r="I176" s="160">
        <f t="shared" si="8"/>
        <v>0</v>
      </c>
    </row>
    <row r="177" spans="1:9" ht="15.75" customHeight="1">
      <c r="B177" s="161"/>
      <c r="C177" s="162"/>
      <c r="D177" s="163"/>
      <c r="E177" s="163"/>
      <c r="F177" s="164"/>
      <c r="G177" s="164"/>
      <c r="H177" s="165"/>
      <c r="I177" s="160">
        <f t="shared" si="8"/>
        <v>0</v>
      </c>
    </row>
    <row r="178" spans="1:9" ht="15.75" customHeight="1">
      <c r="B178" s="161"/>
      <c r="C178" s="162"/>
      <c r="D178" s="163"/>
      <c r="E178" s="163"/>
      <c r="F178" s="164"/>
      <c r="G178" s="164"/>
      <c r="H178" s="165"/>
      <c r="I178" s="160">
        <f t="shared" si="8"/>
        <v>0</v>
      </c>
    </row>
    <row r="179" spans="1:9" ht="15.75" customHeight="1" thickBot="1">
      <c r="B179" s="75"/>
      <c r="C179" s="79"/>
      <c r="D179" s="80"/>
      <c r="E179" s="80"/>
      <c r="F179" s="117"/>
      <c r="G179" s="117"/>
      <c r="H179" s="109"/>
      <c r="I179" s="131">
        <f t="shared" si="8"/>
        <v>0</v>
      </c>
    </row>
    <row r="180" spans="1:9" ht="16.5" thickTop="1">
      <c r="B180" s="58" t="s">
        <v>92</v>
      </c>
      <c r="C180" s="58"/>
      <c r="D180" s="58"/>
      <c r="E180" s="58"/>
      <c r="F180" s="58"/>
      <c r="G180" s="58"/>
      <c r="H180" s="176"/>
      <c r="I180" s="137">
        <f>SUM(I172:I179)</f>
        <v>0</v>
      </c>
    </row>
    <row r="181" spans="1:9">
      <c r="B181" s="1"/>
      <c r="C181" s="1"/>
      <c r="D181" s="1"/>
      <c r="E181" s="1"/>
      <c r="F181" s="14"/>
      <c r="G181" s="14"/>
      <c r="H181" s="8"/>
    </row>
    <row r="182" spans="1:9">
      <c r="B182" s="3"/>
      <c r="C182" s="1"/>
      <c r="D182" s="1"/>
      <c r="E182" s="1"/>
      <c r="F182" s="9"/>
      <c r="G182" s="10"/>
      <c r="H182"/>
    </row>
    <row r="183" spans="1:9" ht="21">
      <c r="A183" s="119" t="str">
        <f>IF($A$16=0,"",IF(COUNTIFS($A$17:$A$26,B183)=1,1,"nvt"))</f>
        <v/>
      </c>
      <c r="B183" s="129" t="str">
        <f>B25</f>
        <v>Overige kosten</v>
      </c>
      <c r="C183" s="37"/>
      <c r="D183"/>
      <c r="E183"/>
      <c r="F183"/>
      <c r="G183"/>
      <c r="H183"/>
    </row>
    <row r="184" spans="1:9" ht="14.25" customHeight="1">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c r="B185" s="3"/>
      <c r="C185" s="4"/>
      <c r="D185"/>
      <c r="E185"/>
      <c r="F185"/>
      <c r="G185"/>
      <c r="H185"/>
    </row>
    <row r="186" spans="1:9" ht="16.5" thickBot="1">
      <c r="B186" s="158" t="s">
        <v>58</v>
      </c>
      <c r="C186" s="110" t="s">
        <v>101</v>
      </c>
      <c r="D186" s="110" t="s">
        <v>110</v>
      </c>
      <c r="E186" s="110" t="s">
        <v>111</v>
      </c>
      <c r="F186" s="157" t="s">
        <v>81</v>
      </c>
      <c r="G186" s="110" t="s">
        <v>3</v>
      </c>
      <c r="H186" s="198"/>
      <c r="I186" s="198"/>
    </row>
    <row r="187" spans="1:9" ht="15.75" customHeight="1" thickTop="1">
      <c r="B187" s="203"/>
      <c r="C187" s="186"/>
      <c r="D187" s="186"/>
      <c r="E187" s="189"/>
      <c r="F187" s="159">
        <f>IF($A$183=1,$E187*$D187,0)</f>
        <v>0</v>
      </c>
      <c r="G187" s="186"/>
      <c r="H187" s="191"/>
      <c r="I187" s="191"/>
    </row>
    <row r="188" spans="1:9" ht="15.75" customHeight="1">
      <c r="B188" s="173"/>
      <c r="C188" s="86"/>
      <c r="D188" s="186"/>
      <c r="E188" s="189"/>
      <c r="F188" s="160">
        <f t="shared" ref="F188:F202" si="9">IF($A$183=1,$E188*$D188,0)</f>
        <v>0</v>
      </c>
      <c r="G188" s="186"/>
      <c r="H188" s="168"/>
      <c r="I188" s="168"/>
    </row>
    <row r="189" spans="1:9" ht="15.75" customHeight="1">
      <c r="B189" s="173"/>
      <c r="C189" s="86"/>
      <c r="D189" s="186"/>
      <c r="E189" s="189"/>
      <c r="F189" s="160">
        <f t="shared" si="9"/>
        <v>0</v>
      </c>
      <c r="G189" s="186"/>
      <c r="H189" s="168"/>
      <c r="I189" s="168"/>
    </row>
    <row r="190" spans="1:9" ht="15.75" customHeight="1">
      <c r="B190" s="173"/>
      <c r="C190" s="86"/>
      <c r="D190" s="186"/>
      <c r="E190" s="189"/>
      <c r="F190" s="160">
        <f t="shared" si="9"/>
        <v>0</v>
      </c>
      <c r="G190" s="186"/>
      <c r="H190" s="168"/>
      <c r="I190" s="168"/>
    </row>
    <row r="191" spans="1:9" ht="15.75" customHeight="1">
      <c r="B191" s="173"/>
      <c r="C191" s="86"/>
      <c r="D191" s="186"/>
      <c r="E191" s="189"/>
      <c r="F191" s="160">
        <f t="shared" si="9"/>
        <v>0</v>
      </c>
      <c r="G191" s="186"/>
      <c r="H191" s="168"/>
      <c r="I191" s="168"/>
    </row>
    <row r="192" spans="1:9" ht="15.75" customHeight="1">
      <c r="B192" s="173"/>
      <c r="C192" s="86"/>
      <c r="D192" s="186"/>
      <c r="E192" s="189"/>
      <c r="F192" s="160">
        <f t="shared" si="9"/>
        <v>0</v>
      </c>
      <c r="G192" s="186"/>
      <c r="H192" s="168"/>
      <c r="I192" s="168"/>
    </row>
    <row r="193" spans="1:9" ht="15.75" customHeight="1">
      <c r="B193" s="173"/>
      <c r="C193" s="86"/>
      <c r="D193" s="86"/>
      <c r="E193" s="164"/>
      <c r="F193" s="160">
        <f t="shared" si="9"/>
        <v>0</v>
      </c>
      <c r="G193" s="86"/>
      <c r="H193" s="168"/>
      <c r="I193" s="168"/>
    </row>
    <row r="194" spans="1:9" ht="15.75" customHeight="1">
      <c r="B194" s="173"/>
      <c r="C194" s="86"/>
      <c r="D194" s="86"/>
      <c r="E194" s="164"/>
      <c r="F194" s="160">
        <f t="shared" si="9"/>
        <v>0</v>
      </c>
      <c r="G194" s="86"/>
      <c r="H194" s="168"/>
      <c r="I194" s="168"/>
    </row>
    <row r="195" spans="1:9" ht="15.75" customHeight="1">
      <c r="B195" s="173"/>
      <c r="C195" s="86"/>
      <c r="D195" s="86"/>
      <c r="E195" s="164"/>
      <c r="F195" s="160">
        <f t="shared" si="9"/>
        <v>0</v>
      </c>
      <c r="G195" s="86"/>
      <c r="H195" s="168"/>
      <c r="I195" s="168"/>
    </row>
    <row r="196" spans="1:9" ht="15.75" customHeight="1">
      <c r="B196" s="173"/>
      <c r="C196" s="86"/>
      <c r="D196" s="86"/>
      <c r="E196" s="164"/>
      <c r="F196" s="160">
        <f t="shared" si="9"/>
        <v>0</v>
      </c>
      <c r="G196" s="86"/>
      <c r="H196" s="168"/>
      <c r="I196" s="168"/>
    </row>
    <row r="197" spans="1:9" ht="15.75" customHeight="1">
      <c r="B197" s="173"/>
      <c r="C197" s="86"/>
      <c r="D197" s="86"/>
      <c r="E197" s="164"/>
      <c r="F197" s="160">
        <f t="shared" si="9"/>
        <v>0</v>
      </c>
      <c r="G197" s="86"/>
      <c r="H197" s="168"/>
      <c r="I197" s="168"/>
    </row>
    <row r="198" spans="1:9" ht="15.75" customHeight="1">
      <c r="B198" s="173"/>
      <c r="C198" s="86"/>
      <c r="D198" s="86"/>
      <c r="E198" s="164"/>
      <c r="F198" s="160">
        <f t="shared" si="9"/>
        <v>0</v>
      </c>
      <c r="G198" s="86"/>
      <c r="H198" s="168"/>
      <c r="I198" s="168"/>
    </row>
    <row r="199" spans="1:9" ht="15.75" customHeight="1">
      <c r="B199" s="173"/>
      <c r="C199" s="86"/>
      <c r="D199" s="86"/>
      <c r="E199" s="164"/>
      <c r="F199" s="160">
        <f t="shared" si="9"/>
        <v>0</v>
      </c>
      <c r="G199" s="86"/>
      <c r="H199" s="168"/>
      <c r="I199" s="168"/>
    </row>
    <row r="200" spans="1:9" ht="15.75" customHeight="1">
      <c r="B200" s="173"/>
      <c r="C200" s="86"/>
      <c r="D200" s="86"/>
      <c r="E200" s="164"/>
      <c r="F200" s="160">
        <f t="shared" si="9"/>
        <v>0</v>
      </c>
      <c r="G200" s="86"/>
      <c r="H200" s="168"/>
      <c r="I200" s="168"/>
    </row>
    <row r="201" spans="1:9" ht="15.75" customHeight="1">
      <c r="B201" s="173"/>
      <c r="C201" s="86"/>
      <c r="D201" s="86"/>
      <c r="E201" s="164"/>
      <c r="F201" s="160">
        <f t="shared" si="9"/>
        <v>0</v>
      </c>
      <c r="G201" s="86"/>
      <c r="H201" s="168"/>
      <c r="I201" s="168"/>
    </row>
    <row r="202" spans="1:9" ht="15.75" customHeight="1" thickBot="1">
      <c r="B202" s="73"/>
      <c r="C202" s="74"/>
      <c r="D202" s="74"/>
      <c r="E202" s="117"/>
      <c r="F202" s="131">
        <f t="shared" si="9"/>
        <v>0</v>
      </c>
      <c r="G202" s="74"/>
      <c r="H202" s="168"/>
      <c r="I202" s="168"/>
    </row>
    <row r="203" spans="1:9" ht="16.5" thickTop="1">
      <c r="B203" s="174" t="s">
        <v>92</v>
      </c>
      <c r="C203" s="174"/>
      <c r="D203" s="174"/>
      <c r="E203" s="175"/>
      <c r="F203" s="137">
        <f>SUM(F187:F202)</f>
        <v>0</v>
      </c>
      <c r="G203" s="174"/>
      <c r="H203" s="174"/>
      <c r="I203" s="174"/>
    </row>
    <row r="204" spans="1:9">
      <c r="B204" s="1"/>
      <c r="C204" s="1"/>
      <c r="D204" s="1"/>
      <c r="E204" s="1"/>
      <c r="F204" s="7"/>
      <c r="G204" s="8"/>
      <c r="H204"/>
    </row>
    <row r="205" spans="1:9">
      <c r="B205" s="1"/>
      <c r="C205" s="1"/>
      <c r="D205" s="1"/>
      <c r="E205" s="1"/>
      <c r="F205" s="7"/>
      <c r="G205" s="8"/>
      <c r="H205"/>
    </row>
    <row r="206" spans="1:9" ht="21">
      <c r="A206" s="119" t="str">
        <f>IF($A$16=0,"",IF(COUNTIFS($A$17:$A$26,B206)=1,1,"nvt"))</f>
        <v/>
      </c>
      <c r="B206" s="129" t="str">
        <f>B26</f>
        <v>Forfait 40% voor overige kosten</v>
      </c>
      <c r="C206" s="37"/>
      <c r="D206" s="37"/>
      <c r="E206" s="1"/>
      <c r="F206" s="7"/>
      <c r="G206" s="8"/>
      <c r="H206"/>
    </row>
    <row r="207" spans="1:9" ht="14.25" customHeight="1">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c r="B208" s="1"/>
      <c r="C208" s="1"/>
      <c r="D208" s="1"/>
      <c r="E208" s="1"/>
      <c r="F208" s="7"/>
      <c r="G208" s="8"/>
      <c r="H208"/>
    </row>
    <row r="209" spans="2:9" ht="16.5" thickBot="1">
      <c r="B209" s="158" t="s">
        <v>58</v>
      </c>
      <c r="C209" s="157" t="s">
        <v>81</v>
      </c>
      <c r="D209"/>
      <c r="E209"/>
      <c r="F209"/>
      <c r="G209"/>
      <c r="H209"/>
    </row>
    <row r="210" spans="2:9" ht="15.75" customHeight="1" thickTop="1">
      <c r="B210" s="226" t="str">
        <f>Hulpblad!V2</f>
        <v xml:space="preserve"> </v>
      </c>
      <c r="C210" s="159">
        <f>IF(AND($A$206=1,B210&lt;&gt;"",B210&lt;&gt;" "),(SUMIFS($G$59:$G$73,$B$59:$B$73,$B210)+SUMIFS($E$115:$E$124,$B$115:$B$124,$B210))*0.4,0)</f>
        <v>0</v>
      </c>
      <c r="D210"/>
      <c r="E210"/>
      <c r="F210"/>
      <c r="G210"/>
      <c r="H210"/>
    </row>
    <row r="211" spans="2:9" ht="15.75" customHeight="1">
      <c r="B211" s="227" t="str">
        <f>Hulpblad!V3</f>
        <v xml:space="preserve"> </v>
      </c>
      <c r="C211" s="160">
        <f t="shared" ref="C211:C219" si="10">IF(AND($A$206=1,B211&lt;&gt;"",B211&lt;&gt;" "),(SUMIFS($G$59:$G$73,$B$59:$B$73,$B211)+SUMIFS($E$115:$E$124,$B$115:$B$124,$B211))*0.4,0)</f>
        <v>0</v>
      </c>
      <c r="D211"/>
      <c r="E211"/>
      <c r="F211"/>
      <c r="G211"/>
      <c r="H211"/>
    </row>
    <row r="212" spans="2:9" ht="15.75" customHeight="1">
      <c r="B212" s="227" t="str">
        <f>Hulpblad!V4</f>
        <v xml:space="preserve"> </v>
      </c>
      <c r="C212" s="160">
        <f t="shared" si="10"/>
        <v>0</v>
      </c>
      <c r="D212"/>
      <c r="E212"/>
      <c r="F212"/>
      <c r="G212"/>
      <c r="H212"/>
    </row>
    <row r="213" spans="2:9" ht="15.75" customHeight="1">
      <c r="B213" s="227" t="str">
        <f>Hulpblad!V5</f>
        <v xml:space="preserve"> </v>
      </c>
      <c r="C213" s="160">
        <f t="shared" si="10"/>
        <v>0</v>
      </c>
      <c r="D213"/>
      <c r="E213"/>
      <c r="F213"/>
      <c r="G213"/>
      <c r="H213"/>
    </row>
    <row r="214" spans="2:9" ht="15.75" customHeight="1">
      <c r="B214" s="227" t="str">
        <f>Hulpblad!V6</f>
        <v xml:space="preserve"> </v>
      </c>
      <c r="C214" s="160">
        <f t="shared" si="10"/>
        <v>0</v>
      </c>
      <c r="D214"/>
      <c r="E214"/>
      <c r="F214"/>
      <c r="G214"/>
      <c r="H214"/>
    </row>
    <row r="215" spans="2:9" ht="15.75" customHeight="1">
      <c r="B215" s="227" t="str">
        <f>Hulpblad!V7</f>
        <v xml:space="preserve"> </v>
      </c>
      <c r="C215" s="160">
        <f t="shared" si="10"/>
        <v>0</v>
      </c>
      <c r="D215"/>
      <c r="E215"/>
      <c r="F215"/>
      <c r="G215"/>
      <c r="H215"/>
    </row>
    <row r="216" spans="2:9" ht="15.75" customHeight="1">
      <c r="B216" s="227" t="str">
        <f>Hulpblad!V8</f>
        <v xml:space="preserve"> </v>
      </c>
      <c r="C216" s="160">
        <f t="shared" si="10"/>
        <v>0</v>
      </c>
      <c r="D216"/>
      <c r="E216"/>
      <c r="F216"/>
      <c r="G216"/>
      <c r="H216"/>
    </row>
    <row r="217" spans="2:9" ht="15.75" customHeight="1">
      <c r="B217" s="227" t="str">
        <f>Hulpblad!V9</f>
        <v xml:space="preserve"> </v>
      </c>
      <c r="C217" s="160">
        <f t="shared" si="10"/>
        <v>0</v>
      </c>
      <c r="D217"/>
      <c r="E217"/>
      <c r="F217"/>
      <c r="G217"/>
      <c r="H217"/>
    </row>
    <row r="218" spans="2:9" ht="15.75" customHeight="1">
      <c r="B218" s="227" t="str">
        <f>Hulpblad!V10</f>
        <v xml:space="preserve"> </v>
      </c>
      <c r="C218" s="160">
        <f t="shared" si="10"/>
        <v>0</v>
      </c>
      <c r="D218"/>
      <c r="E218"/>
      <c r="F218"/>
      <c r="G218"/>
      <c r="H218"/>
    </row>
    <row r="219" spans="2:9" ht="15.75" customHeight="1" thickBot="1">
      <c r="B219" s="227" t="str">
        <f>Hulpblad!V11</f>
        <v xml:space="preserve"> </v>
      </c>
      <c r="C219" s="160">
        <f t="shared" si="10"/>
        <v>0</v>
      </c>
      <c r="D219"/>
      <c r="E219"/>
      <c r="F219"/>
      <c r="G219"/>
      <c r="H219"/>
    </row>
    <row r="220" spans="2:9" ht="16.5" thickTop="1">
      <c r="B220" s="228" t="s">
        <v>92</v>
      </c>
      <c r="C220" s="137">
        <f>SUM(C210:C219)</f>
        <v>0</v>
      </c>
      <c r="D220"/>
      <c r="E220"/>
      <c r="F220"/>
      <c r="G220"/>
      <c r="H220"/>
    </row>
    <row r="221" spans="2:9">
      <c r="B221" s="3"/>
      <c r="C221" s="1"/>
      <c r="D221" s="1"/>
      <c r="E221" s="1"/>
      <c r="F221" s="9"/>
      <c r="G221" s="10"/>
      <c r="H221"/>
    </row>
    <row r="222" spans="2:9" ht="16.5" thickBot="1">
      <c r="B222" s="33"/>
      <c r="C222" s="34"/>
      <c r="D222" s="34"/>
      <c r="E222" s="34"/>
      <c r="F222" s="35"/>
      <c r="G222" s="36"/>
      <c r="H222" s="36"/>
      <c r="I222" s="36"/>
    </row>
    <row r="223" spans="2:9" ht="7.5" customHeight="1" thickTop="1">
      <c r="B223" s="3"/>
      <c r="C223" s="1"/>
      <c r="D223" s="1"/>
      <c r="E223" s="1"/>
      <c r="F223" s="9"/>
      <c r="G223" s="10"/>
      <c r="H223"/>
    </row>
    <row r="224" spans="2:9" ht="23.25">
      <c r="B224" s="251" t="s">
        <v>112</v>
      </c>
      <c r="C224" s="251"/>
      <c r="D224" s="251"/>
      <c r="E224" s="251"/>
      <c r="F224" s="251"/>
      <c r="G224" s="251"/>
      <c r="H224" s="251"/>
    </row>
    <row r="225" spans="2:9">
      <c r="B225" s="3"/>
      <c r="C225" s="1"/>
      <c r="D225" s="1"/>
      <c r="E225" s="1"/>
      <c r="F225" s="9"/>
      <c r="G225" s="10"/>
      <c r="H225"/>
    </row>
    <row r="226" spans="2:9" ht="21">
      <c r="B226" s="37" t="s">
        <v>113</v>
      </c>
      <c r="C226" s="10"/>
      <c r="D226" s="10"/>
      <c r="E226" s="10"/>
      <c r="F226" s="9"/>
      <c r="G226" s="10"/>
      <c r="H226"/>
    </row>
    <row r="227" spans="2:9" ht="158.25" customHeight="1">
      <c r="B227" s="250" t="s">
        <v>120</v>
      </c>
      <c r="C227" s="250"/>
      <c r="D227" s="250"/>
      <c r="E227" s="250"/>
      <c r="F227" s="250"/>
      <c r="G227" s="250"/>
      <c r="H227" s="250"/>
      <c r="I227" s="250"/>
    </row>
    <row r="228" spans="2:9">
      <c r="B228" s="3"/>
      <c r="C228" s="10"/>
      <c r="D228" s="10"/>
      <c r="E228" s="10"/>
      <c r="F228" s="9"/>
      <c r="G228" s="10"/>
      <c r="H228"/>
    </row>
    <row r="229" spans="2:9" ht="15.6" customHeight="1" thickBot="1">
      <c r="B229" s="38" t="s">
        <v>74</v>
      </c>
      <c r="C229" s="39" t="s">
        <v>102</v>
      </c>
      <c r="D229" s="39" t="s">
        <v>60</v>
      </c>
      <c r="E229" s="115" t="s">
        <v>115</v>
      </c>
      <c r="F229" s="114"/>
      <c r="G229" s="114"/>
      <c r="H229" s="114"/>
      <c r="I229" s="114"/>
    </row>
    <row r="230" spans="2:9" ht="15.75" customHeight="1" thickTop="1">
      <c r="B230" s="44" t="s">
        <v>75</v>
      </c>
      <c r="C230" s="81"/>
      <c r="D230" s="132">
        <f>IFERROR(C230/$C$238,0)</f>
        <v>0</v>
      </c>
      <c r="E230" s="83"/>
      <c r="F230" s="84"/>
      <c r="G230" s="84"/>
      <c r="H230" s="84"/>
      <c r="I230" s="85"/>
    </row>
    <row r="231" spans="2:9" ht="31.5" customHeight="1">
      <c r="B231" s="206" t="s">
        <v>76</v>
      </c>
      <c r="C231" s="81"/>
      <c r="D231" s="132">
        <f>IFERROR(C231/$C$238,0)</f>
        <v>0</v>
      </c>
      <c r="E231" s="186"/>
      <c r="F231" s="188"/>
      <c r="G231" s="188"/>
      <c r="H231" s="188"/>
      <c r="I231" s="205"/>
    </row>
    <row r="232" spans="2:9" ht="15.75" customHeight="1">
      <c r="B232" s="44" t="s">
        <v>77</v>
      </c>
      <c r="C232" s="81"/>
      <c r="D232" s="132">
        <f t="shared" ref="D232:D236" si="11">IFERROR(C232/$C$238,0)</f>
        <v>0</v>
      </c>
      <c r="E232" s="86"/>
      <c r="F232" s="87"/>
      <c r="G232" s="87"/>
      <c r="H232" s="87"/>
      <c r="I232" s="88"/>
    </row>
    <row r="233" spans="2:9" ht="15.75" customHeight="1">
      <c r="B233" s="44" t="s">
        <v>78</v>
      </c>
      <c r="C233" s="81"/>
      <c r="D233" s="132">
        <f t="shared" si="11"/>
        <v>0</v>
      </c>
      <c r="E233" s="86"/>
      <c r="F233" s="87"/>
      <c r="G233" s="87"/>
      <c r="H233" s="87"/>
      <c r="I233" s="88"/>
    </row>
    <row r="234" spans="2:9" ht="15.75" customHeight="1">
      <c r="B234" s="44" t="s">
        <v>79</v>
      </c>
      <c r="C234" s="81"/>
      <c r="D234" s="132">
        <f t="shared" si="11"/>
        <v>0</v>
      </c>
      <c r="E234" s="86"/>
      <c r="F234" s="87"/>
      <c r="G234" s="87"/>
      <c r="H234" s="87"/>
      <c r="I234" s="88"/>
    </row>
    <row r="235" spans="2:9" ht="15.75" customHeight="1" thickBot="1">
      <c r="B235" s="45" t="s">
        <v>80</v>
      </c>
      <c r="C235" s="82"/>
      <c r="D235" s="133">
        <f t="shared" si="11"/>
        <v>0</v>
      </c>
      <c r="E235" s="89"/>
      <c r="F235" s="90"/>
      <c r="G235" s="90"/>
      <c r="H235" s="90"/>
      <c r="I235" s="91"/>
    </row>
    <row r="236" spans="2:9" ht="17.25" thickTop="1" thickBot="1">
      <c r="B236" s="59" t="s">
        <v>59</v>
      </c>
      <c r="C236" s="134">
        <f>SUM(C230:C235)</f>
        <v>0</v>
      </c>
      <c r="D236" s="135">
        <f t="shared" si="11"/>
        <v>0</v>
      </c>
      <c r="E236" s="60"/>
      <c r="F236" s="60"/>
      <c r="G236" s="60"/>
      <c r="H236" s="59"/>
      <c r="I236" s="61"/>
    </row>
    <row r="237" spans="2:9" ht="13.5" customHeight="1" thickTop="1">
      <c r="B237" s="10"/>
      <c r="C237" s="10"/>
      <c r="D237" s="10"/>
      <c r="E237" s="10"/>
      <c r="F237" s="9"/>
      <c r="G237" s="10"/>
      <c r="H237"/>
    </row>
    <row r="238" spans="2:9" ht="16.5" thickBot="1">
      <c r="B238" s="38" t="s">
        <v>81</v>
      </c>
      <c r="C238" s="136">
        <f>D27</f>
        <v>0</v>
      </c>
      <c r="D238" s="10"/>
      <c r="E238" s="10"/>
      <c r="F238" s="9"/>
      <c r="G238" s="10"/>
      <c r="H238"/>
    </row>
    <row r="239" spans="2:9" ht="16.5" thickTop="1">
      <c r="B239" s="3"/>
      <c r="C239" s="1"/>
      <c r="D239" s="1"/>
      <c r="E239" s="1"/>
      <c r="F239" s="9"/>
      <c r="G239" s="10"/>
      <c r="H239"/>
    </row>
    <row r="240" spans="2:9" ht="16.5" thickBot="1">
      <c r="B240" s="38" t="s">
        <v>116</v>
      </c>
      <c r="C240" s="136" t="str">
        <f>IF(ROUND(C236,2)-ROUND(C238,2)=0,"JA",C236-C238)</f>
        <v>JA</v>
      </c>
      <c r="D240" s="1"/>
      <c r="E240" s="1"/>
      <c r="F240" s="9"/>
      <c r="G240" s="10"/>
      <c r="H240"/>
    </row>
    <row r="241" spans="2:8" thickTop="1">
      <c r="B241" s="10"/>
      <c r="C241" s="10"/>
      <c r="D241" s="10"/>
      <c r="E241" s="10"/>
      <c r="F241" s="10"/>
      <c r="G241" s="10"/>
      <c r="H241" s="10"/>
    </row>
    <row r="242" spans="2:8" ht="15">
      <c r="B242" s="10"/>
      <c r="C242" s="10"/>
      <c r="D242" s="10"/>
      <c r="E242" s="10"/>
      <c r="F242" s="10"/>
      <c r="G242" s="10"/>
      <c r="H242" s="10"/>
    </row>
    <row r="243" spans="2:8" ht="15">
      <c r="B243" s="10"/>
      <c r="C243" s="10"/>
      <c r="D243" s="10"/>
      <c r="E243" s="10"/>
      <c r="F243" s="10"/>
      <c r="G243" s="10"/>
      <c r="H243" s="10"/>
    </row>
    <row r="244" spans="2:8" ht="15">
      <c r="B244" s="10"/>
      <c r="C244" s="10"/>
      <c r="D244" s="10"/>
      <c r="E244" s="10"/>
      <c r="F244" s="10"/>
      <c r="G244" s="10"/>
      <c r="H244" s="10"/>
    </row>
    <row r="245" spans="2:8" ht="15">
      <c r="B245" s="10"/>
      <c r="C245" s="10"/>
      <c r="D245" s="10"/>
      <c r="E245" s="10"/>
      <c r="F245" s="10"/>
      <c r="G245" s="10"/>
      <c r="H245" s="10"/>
    </row>
    <row r="246" spans="2:8" ht="15">
      <c r="B246" s="10"/>
      <c r="C246" s="10"/>
      <c r="D246" s="10"/>
      <c r="E246" s="10"/>
      <c r="F246" s="10"/>
      <c r="G246" s="10"/>
      <c r="H246" s="10"/>
    </row>
    <row r="247" spans="2:8" ht="15">
      <c r="B247" s="10"/>
      <c r="C247" s="10"/>
      <c r="D247" s="10"/>
      <c r="E247" s="10"/>
      <c r="F247" s="10"/>
      <c r="G247" s="10"/>
      <c r="H247" s="10"/>
    </row>
    <row r="248" spans="2:8" ht="15">
      <c r="B248" s="10"/>
      <c r="C248" s="10"/>
      <c r="D248" s="10"/>
      <c r="E248" s="10"/>
      <c r="F248" s="10"/>
      <c r="G248" s="10"/>
      <c r="H248" s="10"/>
    </row>
    <row r="249" spans="2:8" ht="15">
      <c r="B249" s="10"/>
      <c r="C249" s="10"/>
      <c r="D249" s="10"/>
      <c r="E249" s="10"/>
      <c r="F249" s="10"/>
      <c r="G249" s="10"/>
      <c r="H249" s="10"/>
    </row>
    <row r="250" spans="2:8" ht="15">
      <c r="B250" s="10"/>
      <c r="C250" s="10"/>
      <c r="D250" s="10"/>
      <c r="E250" s="10"/>
      <c r="F250" s="10"/>
      <c r="G250" s="10"/>
      <c r="H250" s="10"/>
    </row>
    <row r="251" spans="2:8" ht="15">
      <c r="B251" s="10"/>
      <c r="C251" s="10"/>
      <c r="D251" s="10"/>
      <c r="E251" s="10"/>
      <c r="F251" s="10"/>
      <c r="G251" s="10"/>
      <c r="H251" s="10"/>
    </row>
    <row r="252" spans="2:8" ht="15">
      <c r="B252" s="10"/>
      <c r="C252" s="10"/>
      <c r="D252" s="10"/>
      <c r="E252" s="10"/>
      <c r="F252" s="10"/>
      <c r="G252" s="10"/>
      <c r="H252" s="10"/>
    </row>
    <row r="253" spans="2:8" ht="15">
      <c r="B253" s="10"/>
      <c r="C253" s="10"/>
      <c r="D253" s="10"/>
      <c r="E253" s="10"/>
      <c r="F253" s="10"/>
      <c r="G253" s="10"/>
      <c r="H253" s="10"/>
    </row>
    <row r="254" spans="2:8" ht="15">
      <c r="B254" s="10"/>
      <c r="C254" s="10"/>
      <c r="D254" s="10"/>
      <c r="E254" s="10"/>
      <c r="F254" s="10"/>
      <c r="G254" s="10"/>
      <c r="H254" s="10"/>
    </row>
    <row r="255" spans="2:8" ht="15">
      <c r="B255" s="10"/>
      <c r="C255" s="10"/>
      <c r="D255" s="10"/>
      <c r="E255" s="10"/>
      <c r="F255" s="10"/>
      <c r="G255" s="10"/>
      <c r="H255" s="10"/>
    </row>
    <row r="256" spans="2:8" ht="15">
      <c r="B256" s="10"/>
      <c r="C256" s="10"/>
      <c r="D256" s="10"/>
      <c r="E256" s="10"/>
      <c r="F256" s="10"/>
      <c r="G256" s="10"/>
      <c r="H256" s="10"/>
    </row>
    <row r="257" spans="2:8" ht="15">
      <c r="B257" s="10"/>
      <c r="C257" s="10"/>
      <c r="D257" s="10"/>
      <c r="E257" s="10"/>
      <c r="F257" s="10"/>
      <c r="G257" s="10"/>
      <c r="H257" s="10"/>
    </row>
    <row r="258" spans="2:8" ht="15">
      <c r="B258" s="10"/>
      <c r="C258" s="10"/>
      <c r="D258" s="10"/>
      <c r="E258" s="10"/>
      <c r="F258" s="10"/>
      <c r="G258" s="10"/>
      <c r="H258" s="10"/>
    </row>
    <row r="259" spans="2:8" ht="15">
      <c r="B259" s="10"/>
      <c r="C259" s="10"/>
      <c r="D259" s="10"/>
      <c r="E259" s="10"/>
      <c r="F259" s="10"/>
      <c r="G259" s="10"/>
      <c r="H259" s="10"/>
    </row>
    <row r="260" spans="2:8" ht="15">
      <c r="B260" s="10"/>
      <c r="C260" s="10"/>
      <c r="D260" s="10"/>
      <c r="E260" s="10"/>
      <c r="F260" s="10"/>
      <c r="G260" s="10"/>
      <c r="H260" s="10"/>
    </row>
    <row r="261" spans="2:8" ht="15">
      <c r="B261" s="10"/>
      <c r="C261" s="10"/>
      <c r="D261" s="10"/>
      <c r="E261" s="10"/>
      <c r="F261" s="10"/>
      <c r="G261" s="10"/>
      <c r="H261" s="10"/>
    </row>
    <row r="262" spans="2:8" ht="15">
      <c r="B262" s="10"/>
      <c r="C262" s="10"/>
      <c r="D262" s="10"/>
      <c r="E262" s="10"/>
      <c r="F262" s="10"/>
      <c r="G262" s="10"/>
      <c r="H262" s="10"/>
    </row>
    <row r="263" spans="2:8" ht="15">
      <c r="B263" s="10"/>
      <c r="C263" s="10"/>
      <c r="D263" s="10"/>
      <c r="E263" s="10"/>
      <c r="F263" s="10"/>
      <c r="G263" s="10"/>
      <c r="H263" s="10"/>
    </row>
    <row r="264" spans="2:8" ht="15">
      <c r="B264" s="10"/>
      <c r="C264" s="10"/>
      <c r="D264" s="10"/>
      <c r="E264" s="10"/>
      <c r="F264" s="10"/>
      <c r="G264" s="10"/>
      <c r="H264" s="10"/>
    </row>
    <row r="265" spans="2:8" ht="15">
      <c r="B265" s="10"/>
      <c r="C265" s="10"/>
      <c r="D265" s="10"/>
      <c r="E265" s="10"/>
      <c r="F265" s="10"/>
      <c r="G265" s="10"/>
      <c r="H265" s="10"/>
    </row>
    <row r="266" spans="2:8" ht="15">
      <c r="B266" s="10"/>
      <c r="C266" s="10"/>
      <c r="D266" s="10"/>
      <c r="E266" s="10"/>
      <c r="F266" s="10"/>
      <c r="G266" s="10"/>
      <c r="H266" s="10"/>
    </row>
    <row r="267" spans="2:8" ht="15">
      <c r="B267" s="10"/>
      <c r="C267" s="10"/>
      <c r="D267" s="10"/>
      <c r="E267" s="10"/>
      <c r="F267" s="10"/>
      <c r="G267" s="10"/>
      <c r="H267" s="10"/>
    </row>
    <row r="268" spans="2:8" ht="15">
      <c r="B268" s="10"/>
      <c r="C268" s="10"/>
      <c r="D268" s="10"/>
      <c r="E268" s="10"/>
      <c r="F268" s="10"/>
      <c r="G268" s="10"/>
      <c r="H268" s="10"/>
    </row>
    <row r="269" spans="2:8" ht="15">
      <c r="B269" s="10"/>
      <c r="C269" s="10"/>
      <c r="D269" s="10"/>
      <c r="E269" s="10"/>
      <c r="F269" s="10"/>
      <c r="G269" s="10"/>
      <c r="H269" s="10"/>
    </row>
    <row r="270" spans="2:8" ht="15">
      <c r="B270" s="10"/>
      <c r="C270" s="10"/>
      <c r="D270" s="10"/>
      <c r="E270" s="10"/>
      <c r="F270" s="10"/>
      <c r="G270" s="10"/>
      <c r="H270" s="10"/>
    </row>
    <row r="271" spans="2:8" ht="15">
      <c r="B271" s="10"/>
      <c r="C271" s="10"/>
      <c r="D271" s="10"/>
      <c r="E271" s="10"/>
      <c r="F271" s="10"/>
      <c r="G271" s="10"/>
      <c r="H271" s="10"/>
    </row>
    <row r="272" spans="2:8" ht="15">
      <c r="B272" s="10"/>
      <c r="C272" s="10"/>
      <c r="D272" s="10"/>
      <c r="E272" s="10"/>
      <c r="F272" s="10"/>
      <c r="G272" s="10"/>
      <c r="H272" s="10"/>
    </row>
    <row r="273" spans="2:8" ht="15">
      <c r="B273" s="10"/>
      <c r="C273" s="10"/>
      <c r="D273" s="10"/>
      <c r="E273" s="10"/>
      <c r="F273" s="10"/>
      <c r="G273" s="10"/>
      <c r="H273" s="10"/>
    </row>
    <row r="274" spans="2:8" ht="15">
      <c r="B274" s="10"/>
      <c r="C274" s="10"/>
      <c r="D274" s="10"/>
      <c r="E274" s="10"/>
      <c r="F274" s="10"/>
      <c r="G274" s="10"/>
      <c r="H274" s="10"/>
    </row>
    <row r="275" spans="2:8" ht="15">
      <c r="B275" s="10"/>
      <c r="C275" s="10"/>
      <c r="D275" s="10"/>
      <c r="E275" s="10"/>
      <c r="F275" s="10"/>
      <c r="G275" s="10"/>
      <c r="H275" s="10"/>
    </row>
    <row r="276" spans="2:8" ht="15">
      <c r="B276" s="10"/>
      <c r="C276" s="10"/>
      <c r="D276" s="10"/>
      <c r="E276" s="10"/>
      <c r="F276" s="10"/>
      <c r="G276" s="10"/>
      <c r="H276" s="10"/>
    </row>
    <row r="277" spans="2:8" ht="15">
      <c r="B277" s="10"/>
      <c r="C277" s="10"/>
      <c r="D277" s="10"/>
      <c r="E277" s="10"/>
      <c r="F277" s="10"/>
      <c r="G277" s="10"/>
      <c r="H277" s="10"/>
    </row>
    <row r="278" spans="2:8" ht="15">
      <c r="B278" s="10"/>
      <c r="C278" s="10"/>
      <c r="D278" s="10"/>
      <c r="E278" s="10"/>
      <c r="F278" s="10"/>
      <c r="G278" s="10"/>
      <c r="H278" s="10"/>
    </row>
    <row r="279" spans="2:8" ht="15">
      <c r="B279" s="10"/>
      <c r="C279" s="10"/>
      <c r="D279" s="10"/>
      <c r="E279" s="10"/>
      <c r="F279" s="10"/>
      <c r="G279" s="10"/>
      <c r="H279" s="10"/>
    </row>
    <row r="280" spans="2:8" ht="15">
      <c r="B280" s="10"/>
      <c r="C280" s="10"/>
      <c r="D280" s="10"/>
      <c r="E280" s="10"/>
      <c r="F280" s="10"/>
      <c r="G280" s="10"/>
      <c r="H280" s="10"/>
    </row>
    <row r="281" spans="2:8" ht="15">
      <c r="B281" s="10"/>
      <c r="C281" s="10"/>
      <c r="D281" s="10"/>
      <c r="E281" s="10"/>
      <c r="F281" s="10"/>
      <c r="G281" s="10"/>
      <c r="H281" s="10"/>
    </row>
    <row r="282" spans="2:8" ht="15">
      <c r="B282" s="10"/>
      <c r="C282" s="10"/>
      <c r="D282" s="10"/>
      <c r="E282" s="10"/>
      <c r="F282" s="10"/>
      <c r="G282" s="10"/>
      <c r="H282" s="10"/>
    </row>
    <row r="283" spans="2:8" ht="15">
      <c r="B283" s="10"/>
      <c r="C283" s="10"/>
      <c r="D283" s="10"/>
      <c r="E283" s="10"/>
      <c r="F283" s="10"/>
      <c r="G283" s="10"/>
      <c r="H283" s="10"/>
    </row>
    <row r="284" spans="2:8" ht="15">
      <c r="B284" s="10"/>
      <c r="C284" s="10"/>
      <c r="D284" s="10"/>
      <c r="E284" s="10"/>
      <c r="F284" s="10"/>
      <c r="G284" s="10"/>
      <c r="H284" s="10"/>
    </row>
    <row r="285" spans="2:8" ht="15">
      <c r="B285" s="10"/>
      <c r="C285" s="10"/>
      <c r="D285" s="10"/>
      <c r="E285" s="10"/>
      <c r="F285" s="10"/>
      <c r="G285" s="10"/>
      <c r="H285" s="10"/>
    </row>
    <row r="286" spans="2:8" ht="15">
      <c r="B286" s="10"/>
      <c r="C286" s="10"/>
      <c r="D286" s="10"/>
      <c r="E286" s="10"/>
      <c r="F286" s="10"/>
      <c r="G286" s="10"/>
      <c r="H286" s="10"/>
    </row>
    <row r="287" spans="2:8" ht="15">
      <c r="B287" s="10"/>
      <c r="C287" s="10"/>
      <c r="D287" s="10"/>
      <c r="E287" s="10"/>
      <c r="F287" s="10"/>
      <c r="G287" s="10"/>
      <c r="H287" s="10"/>
    </row>
    <row r="288" spans="2:8" ht="15">
      <c r="B288" s="10"/>
      <c r="C288" s="10"/>
      <c r="D288" s="10"/>
      <c r="E288" s="10"/>
      <c r="F288" s="10"/>
      <c r="G288" s="10"/>
      <c r="H288" s="10"/>
    </row>
    <row r="289" spans="2:8" ht="15">
      <c r="B289" s="10"/>
      <c r="C289" s="10"/>
      <c r="D289" s="10"/>
      <c r="E289" s="10"/>
      <c r="F289" s="10"/>
      <c r="G289" s="10"/>
      <c r="H289" s="10"/>
    </row>
    <row r="290" spans="2:8" ht="15">
      <c r="B290" s="10"/>
      <c r="C290" s="10"/>
      <c r="D290" s="10"/>
      <c r="E290" s="10"/>
      <c r="F290" s="10"/>
      <c r="G290" s="10"/>
      <c r="H290" s="10"/>
    </row>
    <row r="291" spans="2:8" ht="15">
      <c r="B291" s="10"/>
      <c r="C291" s="10"/>
      <c r="D291" s="10"/>
      <c r="E291" s="10"/>
      <c r="F291" s="10"/>
      <c r="G291" s="10"/>
      <c r="H291" s="10"/>
    </row>
    <row r="292" spans="2:8" ht="15">
      <c r="B292" s="10"/>
      <c r="C292" s="10"/>
      <c r="D292" s="10"/>
      <c r="E292" s="10"/>
      <c r="F292" s="10"/>
      <c r="G292" s="10"/>
      <c r="H292" s="10"/>
    </row>
    <row r="293" spans="2:8" ht="15">
      <c r="B293" s="10"/>
      <c r="C293" s="10"/>
      <c r="D293" s="10"/>
      <c r="E293" s="10"/>
      <c r="F293" s="10"/>
      <c r="G293" s="10"/>
      <c r="H293" s="10"/>
    </row>
    <row r="294" spans="2:8" ht="15">
      <c r="B294" s="10"/>
      <c r="C294" s="10"/>
      <c r="D294" s="10"/>
      <c r="E294" s="10"/>
      <c r="F294" s="10"/>
      <c r="G294" s="10"/>
      <c r="H294" s="10"/>
    </row>
    <row r="295" spans="2:8" ht="15">
      <c r="B295" s="10"/>
      <c r="C295" s="10"/>
      <c r="D295" s="10"/>
      <c r="E295" s="10"/>
      <c r="F295" s="10"/>
      <c r="G295" s="10"/>
      <c r="H295" s="10"/>
    </row>
    <row r="296" spans="2:8" ht="15">
      <c r="B296" s="10"/>
      <c r="C296" s="10"/>
      <c r="D296" s="10"/>
      <c r="E296" s="10"/>
      <c r="F296" s="10"/>
      <c r="G296" s="10"/>
      <c r="H296" s="10"/>
    </row>
    <row r="297" spans="2:8" ht="15">
      <c r="B297" s="10"/>
      <c r="C297" s="10"/>
      <c r="D297" s="10"/>
      <c r="E297" s="10"/>
      <c r="F297" s="10"/>
      <c r="G297" s="10"/>
      <c r="H297" s="10"/>
    </row>
    <row r="298" spans="2:8" ht="15">
      <c r="B298" s="10"/>
      <c r="C298" s="10"/>
      <c r="D298" s="10"/>
      <c r="E298" s="10"/>
      <c r="F298" s="10"/>
      <c r="G298" s="10"/>
      <c r="H298" s="10"/>
    </row>
    <row r="299" spans="2:8" ht="15">
      <c r="B299" s="10"/>
      <c r="C299" s="10"/>
      <c r="D299" s="10"/>
      <c r="E299" s="10"/>
      <c r="F299" s="10"/>
      <c r="G299" s="10"/>
      <c r="H299" s="10"/>
    </row>
    <row r="300" spans="2:8" ht="15">
      <c r="B300" s="10"/>
      <c r="C300" s="10"/>
      <c r="D300" s="10"/>
      <c r="E300" s="10"/>
      <c r="F300" s="10"/>
      <c r="G300" s="10"/>
      <c r="H300" s="10"/>
    </row>
    <row r="301" spans="2:8" ht="15">
      <c r="B301" s="10"/>
      <c r="C301" s="10"/>
      <c r="D301" s="10"/>
      <c r="E301" s="10"/>
      <c r="F301" s="10"/>
      <c r="G301" s="10"/>
      <c r="H301" s="10"/>
    </row>
    <row r="302" spans="2:8" ht="15">
      <c r="B302" s="10"/>
      <c r="C302" s="10"/>
      <c r="D302" s="10"/>
      <c r="E302" s="10"/>
      <c r="F302" s="10"/>
      <c r="G302" s="10"/>
      <c r="H302" s="10"/>
    </row>
    <row r="303" spans="2:8" ht="15">
      <c r="B303" s="10"/>
      <c r="C303" s="10"/>
      <c r="D303" s="10"/>
      <c r="E303" s="10"/>
      <c r="F303" s="10"/>
      <c r="G303" s="10"/>
      <c r="H303" s="10"/>
    </row>
    <row r="304" spans="2:8" ht="15">
      <c r="B304" s="10"/>
      <c r="C304" s="10"/>
      <c r="D304" s="10"/>
      <c r="E304" s="10"/>
      <c r="F304" s="10"/>
      <c r="G304" s="10"/>
      <c r="H304" s="10"/>
    </row>
    <row r="305" spans="2:8" ht="15">
      <c r="B305" s="10"/>
      <c r="C305" s="10"/>
      <c r="D305" s="10"/>
      <c r="E305" s="10"/>
      <c r="F305" s="10"/>
      <c r="G305" s="10"/>
      <c r="H305" s="10"/>
    </row>
    <row r="306" spans="2:8" ht="15">
      <c r="B306" s="10"/>
      <c r="C306" s="10"/>
      <c r="D306" s="10"/>
      <c r="E306" s="10"/>
      <c r="F306" s="10"/>
      <c r="G306" s="10"/>
      <c r="H306" s="10"/>
    </row>
    <row r="307" spans="2:8" ht="15">
      <c r="B307" s="10"/>
      <c r="C307" s="10"/>
      <c r="D307" s="10"/>
      <c r="E307" s="10"/>
      <c r="F307" s="10"/>
      <c r="G307" s="10"/>
      <c r="H307" s="10"/>
    </row>
    <row r="308" spans="2:8" ht="15">
      <c r="B308" s="10"/>
      <c r="C308" s="10"/>
      <c r="D308" s="10"/>
      <c r="E308" s="10"/>
      <c r="F308" s="10"/>
      <c r="G308" s="10"/>
      <c r="H308" s="10"/>
    </row>
    <row r="309" spans="2:8" ht="15">
      <c r="B309" s="10"/>
      <c r="C309" s="10"/>
      <c r="D309" s="10"/>
      <c r="E309" s="10"/>
      <c r="F309" s="10"/>
      <c r="G309" s="10"/>
      <c r="H309" s="10"/>
    </row>
    <row r="310" spans="2:8" ht="15">
      <c r="B310" s="10"/>
      <c r="C310" s="10"/>
      <c r="D310" s="10"/>
      <c r="E310" s="10"/>
      <c r="F310" s="10"/>
      <c r="G310" s="10"/>
      <c r="H310" s="10"/>
    </row>
    <row r="311" spans="2:8" ht="15">
      <c r="B311" s="10"/>
      <c r="C311" s="10"/>
      <c r="D311" s="10"/>
      <c r="E311" s="10"/>
      <c r="F311" s="10"/>
      <c r="G311" s="10"/>
      <c r="H311" s="10"/>
    </row>
    <row r="312" spans="2:8" ht="15">
      <c r="B312" s="10"/>
      <c r="C312" s="10"/>
      <c r="D312" s="10"/>
      <c r="E312" s="10"/>
      <c r="F312" s="10"/>
      <c r="G312" s="10"/>
      <c r="H312" s="10"/>
    </row>
    <row r="313" spans="2:8" ht="15">
      <c r="B313" s="10"/>
      <c r="C313" s="10"/>
      <c r="D313" s="10"/>
      <c r="E313" s="10"/>
      <c r="F313" s="10"/>
      <c r="G313" s="10"/>
      <c r="H313" s="10"/>
    </row>
    <row r="314" spans="2:8" ht="15">
      <c r="B314" s="10"/>
      <c r="C314" s="10"/>
      <c r="D314" s="10"/>
      <c r="E314" s="10"/>
      <c r="F314" s="10"/>
      <c r="G314" s="10"/>
      <c r="H314" s="10"/>
    </row>
    <row r="315" spans="2:8" ht="15">
      <c r="B315" s="10"/>
      <c r="C315" s="10"/>
      <c r="D315" s="10"/>
      <c r="E315" s="10"/>
      <c r="F315" s="10"/>
      <c r="G315" s="10"/>
      <c r="H315" s="10"/>
    </row>
    <row r="316" spans="2:8" ht="15">
      <c r="B316" s="10"/>
      <c r="C316" s="10"/>
      <c r="D316" s="10"/>
      <c r="E316" s="10"/>
      <c r="F316" s="10"/>
      <c r="G316" s="10"/>
      <c r="H316" s="10"/>
    </row>
    <row r="317" spans="2:8" ht="15">
      <c r="B317" s="10"/>
      <c r="C317" s="10"/>
      <c r="D317" s="10"/>
      <c r="E317" s="10"/>
      <c r="F317" s="10"/>
      <c r="G317" s="10"/>
      <c r="H317" s="10"/>
    </row>
    <row r="318" spans="2:8" ht="15">
      <c r="B318" s="10"/>
      <c r="C318" s="10"/>
      <c r="D318" s="10"/>
      <c r="E318" s="10"/>
      <c r="F318" s="10"/>
      <c r="G318" s="10"/>
      <c r="H318" s="10"/>
    </row>
    <row r="319" spans="2:8" ht="15">
      <c r="B319" s="10"/>
      <c r="C319" s="10"/>
      <c r="D319" s="10"/>
      <c r="E319" s="10"/>
      <c r="F319" s="10"/>
      <c r="G319" s="10"/>
      <c r="H319" s="10"/>
    </row>
    <row r="320" spans="2:8" ht="15">
      <c r="B320" s="10"/>
      <c r="C320" s="10"/>
      <c r="D320" s="10"/>
      <c r="E320" s="10"/>
      <c r="F320" s="10"/>
      <c r="G320" s="10"/>
      <c r="H320" s="10"/>
    </row>
    <row r="321" spans="2:8" ht="15">
      <c r="B321" s="10"/>
      <c r="C321" s="10"/>
      <c r="D321" s="10"/>
      <c r="E321" s="10"/>
      <c r="F321" s="10"/>
      <c r="G321" s="10"/>
      <c r="H321" s="10"/>
    </row>
    <row r="322" spans="2:8" ht="15">
      <c r="B322" s="10"/>
      <c r="C322" s="10"/>
      <c r="D322" s="10"/>
      <c r="E322" s="10"/>
      <c r="F322" s="10"/>
      <c r="G322" s="10"/>
      <c r="H322" s="10"/>
    </row>
    <row r="323" spans="2:8" ht="15">
      <c r="B323" s="10"/>
      <c r="C323" s="10"/>
      <c r="D323" s="10"/>
      <c r="E323" s="10"/>
      <c r="F323" s="10"/>
      <c r="G323" s="10"/>
      <c r="H323" s="10"/>
    </row>
    <row r="324" spans="2:8" ht="15">
      <c r="B324" s="10"/>
      <c r="C324" s="10"/>
      <c r="D324" s="10"/>
      <c r="E324" s="10"/>
      <c r="F324" s="10"/>
      <c r="G324" s="10"/>
      <c r="H324" s="10"/>
    </row>
    <row r="325" spans="2:8" ht="15">
      <c r="B325" s="10"/>
      <c r="C325" s="10"/>
      <c r="D325" s="10"/>
      <c r="E325" s="10"/>
      <c r="F325" s="10"/>
      <c r="G325" s="10"/>
      <c r="H325" s="10"/>
    </row>
    <row r="326" spans="2:8" ht="15">
      <c r="B326" s="10"/>
      <c r="C326" s="10"/>
      <c r="D326" s="10"/>
      <c r="E326" s="10"/>
      <c r="F326" s="10"/>
      <c r="G326" s="10"/>
      <c r="H326" s="10"/>
    </row>
    <row r="327" spans="2:8" ht="15">
      <c r="B327" s="10"/>
      <c r="C327" s="10"/>
      <c r="D327" s="10"/>
      <c r="E327" s="10"/>
      <c r="F327" s="10"/>
      <c r="G327" s="10"/>
      <c r="H327" s="10"/>
    </row>
    <row r="328" spans="2:8" ht="15">
      <c r="B328" s="10"/>
      <c r="C328" s="10"/>
      <c r="D328" s="10"/>
      <c r="E328" s="10"/>
      <c r="F328" s="10"/>
      <c r="G328" s="10"/>
      <c r="H328" s="10"/>
    </row>
    <row r="329" spans="2:8" ht="15">
      <c r="B329" s="10"/>
      <c r="C329" s="10"/>
      <c r="D329" s="10"/>
      <c r="E329" s="10"/>
      <c r="F329" s="10"/>
      <c r="G329" s="10"/>
      <c r="H329" s="10"/>
    </row>
    <row r="330" spans="2:8" ht="15">
      <c r="B330" s="10"/>
      <c r="C330" s="10"/>
      <c r="D330" s="10"/>
      <c r="E330" s="10"/>
      <c r="F330" s="10"/>
      <c r="G330" s="10"/>
      <c r="H330" s="10"/>
    </row>
    <row r="331" spans="2:8" ht="15">
      <c r="B331" s="10"/>
      <c r="C331" s="10"/>
      <c r="D331" s="10"/>
      <c r="E331" s="10"/>
      <c r="F331" s="10"/>
      <c r="G331" s="10"/>
      <c r="H331" s="10"/>
    </row>
    <row r="332" spans="2:8" ht="15">
      <c r="B332" s="10"/>
      <c r="C332" s="10"/>
      <c r="D332" s="10"/>
      <c r="E332" s="10"/>
      <c r="F332" s="10"/>
      <c r="G332" s="10"/>
      <c r="H332" s="10"/>
    </row>
    <row r="333" spans="2:8" ht="15">
      <c r="B333" s="10"/>
      <c r="C333" s="10"/>
      <c r="D333" s="10"/>
      <c r="E333" s="10"/>
      <c r="F333" s="10"/>
      <c r="G333" s="10"/>
      <c r="H333" s="10"/>
    </row>
    <row r="334" spans="2:8" ht="15">
      <c r="B334" s="10"/>
      <c r="C334" s="10"/>
      <c r="D334" s="10"/>
      <c r="E334" s="10"/>
      <c r="F334" s="10"/>
      <c r="G334" s="10"/>
      <c r="H334" s="10"/>
    </row>
    <row r="335" spans="2:8" ht="15">
      <c r="B335" s="10"/>
      <c r="C335" s="10"/>
      <c r="D335" s="10"/>
      <c r="E335" s="10"/>
      <c r="F335" s="10"/>
      <c r="G335" s="10"/>
      <c r="H335" s="10"/>
    </row>
    <row r="336" spans="2:8" ht="15">
      <c r="B336" s="10"/>
      <c r="C336" s="10"/>
      <c r="D336" s="10"/>
      <c r="E336" s="10"/>
      <c r="F336" s="10"/>
      <c r="G336" s="10"/>
      <c r="H336" s="10"/>
    </row>
    <row r="337" spans="2:8" ht="15">
      <c r="B337" s="10"/>
      <c r="C337" s="10"/>
      <c r="D337" s="10"/>
      <c r="E337" s="10"/>
      <c r="F337" s="10"/>
      <c r="G337" s="10"/>
      <c r="H337" s="10"/>
    </row>
    <row r="338" spans="2:8" ht="15">
      <c r="B338" s="10"/>
      <c r="C338" s="10"/>
      <c r="D338" s="10"/>
      <c r="E338" s="10"/>
      <c r="F338" s="10"/>
      <c r="G338" s="10"/>
      <c r="H338" s="10"/>
    </row>
    <row r="339" spans="2:8" ht="15">
      <c r="B339" s="10"/>
      <c r="C339" s="10"/>
      <c r="D339" s="10"/>
      <c r="E339" s="10"/>
      <c r="F339" s="10"/>
      <c r="G339" s="10"/>
      <c r="H339" s="10"/>
    </row>
    <row r="340" spans="2:8" ht="15">
      <c r="B340" s="10"/>
      <c r="C340" s="10"/>
      <c r="D340" s="10"/>
      <c r="E340" s="10"/>
      <c r="F340" s="10"/>
      <c r="G340" s="10"/>
      <c r="H340" s="10"/>
    </row>
    <row r="341" spans="2:8" ht="15">
      <c r="B341" s="10"/>
      <c r="C341" s="10"/>
      <c r="D341" s="10"/>
      <c r="E341" s="10"/>
      <c r="F341" s="10"/>
      <c r="G341" s="10"/>
      <c r="H341" s="10"/>
    </row>
    <row r="342" spans="2:8" ht="15">
      <c r="B342" s="10"/>
      <c r="C342" s="10"/>
      <c r="D342" s="10"/>
      <c r="E342" s="10"/>
      <c r="F342" s="10"/>
      <c r="G342" s="10"/>
      <c r="H342" s="10"/>
    </row>
    <row r="343" spans="2:8" ht="15">
      <c r="B343" s="10"/>
      <c r="C343" s="10"/>
      <c r="D343" s="10"/>
      <c r="E343" s="10"/>
      <c r="F343" s="10"/>
      <c r="G343" s="10"/>
      <c r="H343" s="10"/>
    </row>
    <row r="344" spans="2:8" ht="15">
      <c r="B344" s="10"/>
      <c r="C344" s="10"/>
      <c r="D344" s="10"/>
      <c r="E344" s="10"/>
      <c r="F344" s="10"/>
      <c r="G344" s="10"/>
      <c r="H344" s="10"/>
    </row>
    <row r="345" spans="2:8" ht="15">
      <c r="B345" s="10"/>
      <c r="C345" s="10"/>
      <c r="D345" s="10"/>
      <c r="E345" s="10"/>
      <c r="F345" s="10"/>
      <c r="G345" s="10"/>
      <c r="H345" s="10"/>
    </row>
    <row r="346" spans="2:8" ht="15">
      <c r="B346" s="10"/>
      <c r="C346" s="10"/>
      <c r="D346" s="10"/>
      <c r="E346" s="10"/>
      <c r="F346" s="10"/>
      <c r="G346" s="10"/>
      <c r="H346" s="10"/>
    </row>
    <row r="347" spans="2:8" ht="15">
      <c r="B347" s="10"/>
      <c r="C347" s="10"/>
      <c r="D347" s="10"/>
      <c r="E347" s="10"/>
      <c r="F347" s="10"/>
      <c r="G347" s="10"/>
      <c r="H347" s="10"/>
    </row>
    <row r="348" spans="2:8" ht="15">
      <c r="B348" s="10"/>
      <c r="C348" s="10"/>
      <c r="D348" s="10"/>
      <c r="E348" s="10"/>
      <c r="F348" s="10"/>
      <c r="G348" s="10"/>
      <c r="H348" s="10"/>
    </row>
    <row r="349" spans="2:8" ht="15">
      <c r="B349" s="10"/>
      <c r="C349" s="10"/>
      <c r="D349" s="10"/>
      <c r="E349" s="10"/>
      <c r="F349" s="10"/>
      <c r="G349" s="10"/>
      <c r="H349" s="10"/>
    </row>
    <row r="350" spans="2:8" ht="15">
      <c r="B350" s="10"/>
      <c r="C350" s="10"/>
      <c r="D350" s="10"/>
      <c r="E350" s="10"/>
      <c r="F350" s="10"/>
      <c r="G350" s="10"/>
      <c r="H350" s="10"/>
    </row>
    <row r="351" spans="2:8" ht="15">
      <c r="B351" s="10"/>
      <c r="C351" s="10"/>
      <c r="D351" s="10"/>
      <c r="E351" s="10"/>
      <c r="F351" s="10"/>
      <c r="G351" s="10"/>
      <c r="H351" s="10"/>
    </row>
    <row r="352" spans="2:8" ht="15">
      <c r="B352" s="10"/>
      <c r="C352" s="10"/>
      <c r="D352" s="10"/>
      <c r="E352" s="10"/>
      <c r="F352" s="10"/>
      <c r="G352" s="10"/>
      <c r="H352" s="10"/>
    </row>
    <row r="353" spans="2:8" ht="15">
      <c r="B353" s="10"/>
      <c r="C353" s="10"/>
      <c r="D353" s="10"/>
      <c r="E353" s="10"/>
      <c r="F353" s="10"/>
      <c r="G353" s="10"/>
      <c r="H353" s="10"/>
    </row>
    <row r="354" spans="2:8" ht="15">
      <c r="B354" s="10"/>
      <c r="C354" s="10"/>
      <c r="D354" s="10"/>
      <c r="E354" s="10"/>
      <c r="F354" s="10"/>
      <c r="G354" s="10"/>
      <c r="H354" s="10"/>
    </row>
    <row r="355" spans="2:8" ht="15">
      <c r="B355" s="10"/>
      <c r="C355" s="10"/>
      <c r="D355" s="10"/>
      <c r="E355" s="10"/>
      <c r="F355" s="10"/>
      <c r="G355" s="10"/>
      <c r="H355" s="10"/>
    </row>
    <row r="356" spans="2:8" ht="15">
      <c r="B356" s="10"/>
      <c r="C356" s="10"/>
      <c r="D356" s="10"/>
      <c r="E356" s="10"/>
      <c r="F356" s="10"/>
      <c r="G356" s="10"/>
      <c r="H356" s="10"/>
    </row>
    <row r="357" spans="2:8" ht="15">
      <c r="B357" s="10"/>
      <c r="C357" s="10"/>
      <c r="D357" s="10"/>
      <c r="E357" s="10"/>
      <c r="F357" s="10"/>
      <c r="G357" s="10"/>
      <c r="H357" s="10"/>
    </row>
    <row r="358" spans="2:8" ht="15">
      <c r="B358" s="10"/>
      <c r="C358" s="10"/>
      <c r="D358" s="10"/>
      <c r="E358" s="10"/>
      <c r="F358" s="10"/>
      <c r="G358" s="10"/>
      <c r="H358" s="10"/>
    </row>
    <row r="359" spans="2:8" ht="15">
      <c r="B359" s="10"/>
      <c r="C359" s="10"/>
      <c r="D359" s="10"/>
      <c r="E359" s="10"/>
      <c r="F359" s="10"/>
      <c r="G359" s="10"/>
      <c r="H359" s="10"/>
    </row>
    <row r="360" spans="2:8" ht="15">
      <c r="B360" s="10"/>
      <c r="C360" s="10"/>
      <c r="D360" s="10"/>
      <c r="E360" s="10"/>
      <c r="F360" s="10"/>
      <c r="G360" s="10"/>
      <c r="H360" s="10"/>
    </row>
    <row r="361" spans="2:8" ht="15">
      <c r="B361" s="10"/>
      <c r="C361" s="10"/>
      <c r="D361" s="10"/>
      <c r="E361" s="10"/>
      <c r="F361" s="10"/>
      <c r="G361" s="10"/>
      <c r="H361" s="10"/>
    </row>
    <row r="362" spans="2:8" ht="15">
      <c r="B362" s="10"/>
      <c r="C362" s="10"/>
      <c r="D362" s="10"/>
      <c r="E362" s="10"/>
      <c r="F362" s="10"/>
      <c r="G362" s="10"/>
      <c r="H362" s="10"/>
    </row>
    <row r="363" spans="2:8" ht="15">
      <c r="B363" s="10"/>
      <c r="C363" s="10"/>
      <c r="D363" s="10"/>
      <c r="E363" s="10"/>
      <c r="F363" s="10"/>
      <c r="G363" s="10"/>
      <c r="H363" s="10"/>
    </row>
    <row r="364" spans="2:8" ht="15">
      <c r="B364" s="10"/>
      <c r="C364" s="10"/>
      <c r="D364" s="10"/>
      <c r="E364" s="10"/>
      <c r="F364" s="10"/>
      <c r="G364" s="10"/>
      <c r="H364" s="10"/>
    </row>
    <row r="365" spans="2:8" ht="15">
      <c r="B365" s="10"/>
      <c r="C365" s="10"/>
      <c r="D365" s="10"/>
      <c r="E365" s="10"/>
      <c r="F365" s="10"/>
      <c r="G365" s="10"/>
      <c r="H365" s="10"/>
    </row>
    <row r="366" spans="2:8" ht="15">
      <c r="B366" s="10"/>
      <c r="C366" s="10"/>
      <c r="D366" s="10"/>
      <c r="E366" s="10"/>
      <c r="F366" s="10"/>
      <c r="G366" s="10"/>
      <c r="H366" s="10"/>
    </row>
    <row r="367" spans="2:8" ht="15">
      <c r="B367" s="10"/>
      <c r="C367" s="10"/>
      <c r="D367" s="10"/>
      <c r="E367" s="10"/>
      <c r="F367" s="10"/>
      <c r="G367" s="10"/>
      <c r="H367" s="10"/>
    </row>
    <row r="368" spans="2:8" ht="15">
      <c r="B368" s="10"/>
      <c r="C368" s="10"/>
      <c r="D368" s="10"/>
      <c r="E368" s="10"/>
      <c r="F368" s="10"/>
      <c r="G368" s="10"/>
      <c r="H368" s="10"/>
    </row>
    <row r="369" spans="2:8" ht="15">
      <c r="B369" s="10"/>
      <c r="C369" s="10"/>
      <c r="D369" s="10"/>
      <c r="E369" s="10"/>
      <c r="F369" s="10"/>
      <c r="G369" s="10"/>
      <c r="H369" s="10"/>
    </row>
    <row r="370" spans="2:8" ht="15">
      <c r="B370" s="10"/>
      <c r="C370" s="10"/>
      <c r="D370" s="10"/>
      <c r="E370" s="10"/>
      <c r="F370" s="10"/>
      <c r="G370" s="10"/>
      <c r="H370" s="10"/>
    </row>
    <row r="371" spans="2:8" ht="15">
      <c r="B371" s="10"/>
      <c r="C371" s="10"/>
      <c r="D371" s="10"/>
      <c r="E371" s="10"/>
      <c r="F371" s="10"/>
      <c r="G371" s="10"/>
      <c r="H371" s="10"/>
    </row>
    <row r="372" spans="2:8" ht="15">
      <c r="B372" s="10"/>
      <c r="C372" s="10"/>
      <c r="D372" s="10"/>
      <c r="E372" s="10"/>
      <c r="F372" s="10"/>
      <c r="G372" s="10"/>
      <c r="H372" s="10"/>
    </row>
    <row r="373" spans="2:8" ht="15">
      <c r="B373" s="10"/>
      <c r="C373" s="10"/>
      <c r="D373" s="10"/>
      <c r="E373" s="10"/>
      <c r="F373" s="10"/>
      <c r="G373" s="10"/>
      <c r="H373" s="10"/>
    </row>
    <row r="374" spans="2:8" ht="15">
      <c r="B374" s="10"/>
      <c r="C374" s="10"/>
      <c r="D374" s="10"/>
      <c r="E374" s="10"/>
      <c r="F374" s="10"/>
      <c r="G374" s="10"/>
      <c r="H374" s="10"/>
    </row>
    <row r="375" spans="2:8" ht="15">
      <c r="B375" s="10"/>
      <c r="C375" s="10"/>
      <c r="D375" s="10"/>
      <c r="E375" s="10"/>
      <c r="F375" s="10"/>
      <c r="G375" s="10"/>
      <c r="H375" s="10"/>
    </row>
    <row r="376" spans="2:8" ht="15">
      <c r="B376" s="10"/>
      <c r="C376" s="10"/>
      <c r="D376" s="10"/>
      <c r="E376" s="10"/>
      <c r="F376" s="10"/>
      <c r="G376" s="10"/>
      <c r="H376" s="10"/>
    </row>
    <row r="377" spans="2:8" ht="15">
      <c r="B377" s="10"/>
      <c r="C377" s="10"/>
      <c r="D377" s="10"/>
      <c r="E377" s="10"/>
      <c r="F377" s="10"/>
      <c r="G377" s="10"/>
      <c r="H377" s="10"/>
    </row>
    <row r="378" spans="2:8" ht="15">
      <c r="B378" s="10"/>
      <c r="C378" s="10"/>
      <c r="D378" s="10"/>
      <c r="E378" s="10"/>
      <c r="F378" s="10"/>
      <c r="G378" s="10"/>
      <c r="H378" s="10"/>
    </row>
    <row r="379" spans="2:8" ht="15">
      <c r="B379" s="10"/>
      <c r="C379" s="10"/>
      <c r="D379" s="10"/>
      <c r="E379" s="10"/>
      <c r="F379" s="10"/>
      <c r="G379" s="10"/>
      <c r="H379" s="10"/>
    </row>
    <row r="380" spans="2:8" ht="15">
      <c r="B380" s="10"/>
      <c r="C380" s="10"/>
      <c r="D380" s="10"/>
      <c r="E380" s="10"/>
      <c r="F380" s="10"/>
      <c r="G380" s="10"/>
      <c r="H380" s="10"/>
    </row>
    <row r="381" spans="2:8" ht="15">
      <c r="B381" s="10"/>
      <c r="C381" s="10"/>
      <c r="D381" s="10"/>
      <c r="E381" s="10"/>
      <c r="F381" s="10"/>
      <c r="G381" s="10"/>
      <c r="H381" s="10"/>
    </row>
    <row r="382" spans="2:8" ht="15">
      <c r="B382" s="10"/>
      <c r="C382" s="10"/>
      <c r="D382" s="10"/>
      <c r="E382" s="10"/>
      <c r="F382" s="10"/>
      <c r="G382" s="10"/>
      <c r="H382" s="10"/>
    </row>
    <row r="383" spans="2:8" ht="15">
      <c r="B383" s="10"/>
      <c r="C383" s="10"/>
      <c r="D383" s="10"/>
      <c r="E383" s="10"/>
      <c r="F383" s="10"/>
      <c r="G383" s="10"/>
      <c r="H383" s="10"/>
    </row>
    <row r="384" spans="2:8" ht="15">
      <c r="B384" s="10"/>
      <c r="C384" s="10"/>
      <c r="D384" s="10"/>
      <c r="E384" s="10"/>
      <c r="F384" s="10"/>
      <c r="G384" s="10"/>
      <c r="H384" s="10"/>
    </row>
    <row r="385" spans="2:8" ht="15">
      <c r="B385" s="10"/>
      <c r="C385" s="10"/>
      <c r="D385" s="10"/>
      <c r="E385" s="10"/>
      <c r="F385" s="10"/>
      <c r="G385" s="10"/>
      <c r="H385" s="10"/>
    </row>
    <row r="386" spans="2:8" ht="15">
      <c r="B386" s="10"/>
      <c r="C386" s="10"/>
      <c r="D386" s="10"/>
      <c r="E386" s="10"/>
      <c r="F386" s="10"/>
      <c r="G386" s="10"/>
      <c r="H386" s="10"/>
    </row>
    <row r="387" spans="2:8" ht="15">
      <c r="B387" s="10"/>
      <c r="C387" s="10"/>
      <c r="D387" s="10"/>
      <c r="E387" s="10"/>
      <c r="F387" s="10"/>
      <c r="G387" s="10"/>
      <c r="H387" s="10"/>
    </row>
    <row r="388" spans="2:8" ht="15">
      <c r="B388" s="10"/>
      <c r="C388" s="10"/>
      <c r="D388" s="10"/>
      <c r="E388" s="10"/>
      <c r="F388" s="10"/>
      <c r="G388" s="10"/>
      <c r="H388" s="10"/>
    </row>
    <row r="389" spans="2:8" ht="15">
      <c r="B389" s="10"/>
      <c r="C389" s="10"/>
      <c r="D389" s="10"/>
      <c r="E389" s="10"/>
      <c r="F389" s="10"/>
      <c r="G389" s="10"/>
      <c r="H389" s="10"/>
    </row>
    <row r="390" spans="2:8" ht="15">
      <c r="B390" s="10"/>
      <c r="C390" s="10"/>
      <c r="D390" s="10"/>
      <c r="E390" s="10"/>
      <c r="F390" s="10"/>
      <c r="G390" s="10"/>
      <c r="H390" s="10"/>
    </row>
    <row r="391" spans="2:8" ht="15">
      <c r="B391" s="10"/>
      <c r="C391" s="10"/>
      <c r="D391" s="10"/>
      <c r="E391" s="10"/>
      <c r="F391" s="10"/>
      <c r="G391" s="10"/>
      <c r="H391" s="10"/>
    </row>
    <row r="392" spans="2:8" ht="15">
      <c r="B392" s="10"/>
      <c r="C392" s="10"/>
      <c r="D392" s="10"/>
      <c r="E392" s="10"/>
      <c r="F392" s="10"/>
      <c r="G392" s="10"/>
      <c r="H392" s="10"/>
    </row>
    <row r="393" spans="2:8" ht="15">
      <c r="B393" s="10"/>
      <c r="C393" s="10"/>
      <c r="D393" s="10"/>
      <c r="E393" s="10"/>
      <c r="F393" s="10"/>
      <c r="G393" s="10"/>
      <c r="H393" s="10"/>
    </row>
    <row r="394" spans="2:8" ht="15">
      <c r="B394" s="10"/>
      <c r="C394" s="10"/>
      <c r="D394" s="10"/>
      <c r="E394" s="10"/>
      <c r="F394" s="10"/>
      <c r="G394" s="10"/>
      <c r="H394" s="10"/>
    </row>
    <row r="395" spans="2:8" ht="15">
      <c r="B395" s="10"/>
      <c r="C395" s="10"/>
      <c r="D395" s="10"/>
      <c r="E395" s="10"/>
      <c r="F395" s="10"/>
      <c r="G395" s="10"/>
      <c r="H395" s="10"/>
    </row>
    <row r="396" spans="2:8" ht="15">
      <c r="B396" s="10"/>
      <c r="C396" s="10"/>
      <c r="D396" s="10"/>
      <c r="E396" s="10"/>
      <c r="F396" s="10"/>
      <c r="G396" s="10"/>
      <c r="H396" s="10"/>
    </row>
    <row r="397" spans="2:8" ht="15">
      <c r="B397" s="10"/>
      <c r="C397" s="10"/>
      <c r="D397" s="10"/>
      <c r="E397" s="10"/>
      <c r="F397" s="10"/>
      <c r="G397" s="10"/>
      <c r="H397" s="10"/>
    </row>
    <row r="398" spans="2:8" ht="15">
      <c r="B398" s="10"/>
      <c r="C398" s="10"/>
      <c r="D398" s="10"/>
      <c r="E398" s="10"/>
      <c r="F398" s="10"/>
      <c r="G398" s="10"/>
      <c r="H398" s="10"/>
    </row>
    <row r="399" spans="2:8" ht="15">
      <c r="B399" s="10"/>
      <c r="C399" s="10"/>
      <c r="D399" s="10"/>
      <c r="E399" s="10"/>
      <c r="F399" s="10"/>
      <c r="G399" s="10"/>
      <c r="H399" s="10"/>
    </row>
    <row r="400" spans="2:8" ht="15">
      <c r="B400" s="10"/>
      <c r="C400" s="10"/>
      <c r="D400" s="10"/>
      <c r="E400" s="10"/>
      <c r="F400" s="10"/>
      <c r="G400" s="10"/>
      <c r="H400" s="10"/>
    </row>
    <row r="401" spans="2:8" ht="15">
      <c r="B401" s="10"/>
      <c r="C401" s="10"/>
      <c r="D401" s="10"/>
      <c r="E401" s="10"/>
      <c r="F401" s="10"/>
      <c r="G401" s="10"/>
      <c r="H401" s="10"/>
    </row>
    <row r="402" spans="2:8" ht="15">
      <c r="B402" s="10"/>
      <c r="C402" s="10"/>
      <c r="D402" s="10"/>
      <c r="E402" s="10"/>
      <c r="F402" s="10"/>
      <c r="G402" s="10"/>
      <c r="H402" s="10"/>
    </row>
    <row r="403" spans="2:8" ht="15">
      <c r="B403" s="10"/>
      <c r="C403" s="10"/>
      <c r="D403" s="10"/>
      <c r="E403" s="10"/>
      <c r="F403" s="10"/>
      <c r="G403" s="10"/>
      <c r="H403" s="10"/>
    </row>
    <row r="404" spans="2:8" ht="15">
      <c r="B404" s="10"/>
      <c r="C404" s="10"/>
      <c r="D404" s="10"/>
      <c r="E404" s="10"/>
      <c r="F404" s="10"/>
      <c r="G404" s="10"/>
      <c r="H404" s="10"/>
    </row>
    <row r="405" spans="2:8" ht="15">
      <c r="B405" s="10"/>
      <c r="C405" s="10"/>
      <c r="D405" s="10"/>
      <c r="E405" s="10"/>
      <c r="F405" s="10"/>
      <c r="G405" s="10"/>
      <c r="H405" s="10"/>
    </row>
    <row r="406" spans="2:8" ht="15">
      <c r="B406" s="10"/>
      <c r="C406" s="10"/>
      <c r="D406" s="10"/>
      <c r="E406" s="10"/>
      <c r="F406" s="10"/>
      <c r="G406" s="10"/>
      <c r="H406" s="10"/>
    </row>
    <row r="407" spans="2:8" ht="15">
      <c r="B407" s="10"/>
      <c r="C407" s="10"/>
      <c r="D407" s="10"/>
      <c r="E407" s="10"/>
      <c r="F407" s="10"/>
      <c r="G407" s="10"/>
      <c r="H407" s="10"/>
    </row>
    <row r="408" spans="2:8" ht="15">
      <c r="B408" s="10"/>
      <c r="C408" s="10"/>
      <c r="D408" s="10"/>
      <c r="E408" s="10"/>
      <c r="F408" s="10"/>
      <c r="G408" s="10"/>
      <c r="H408" s="10"/>
    </row>
    <row r="409" spans="2:8" ht="15">
      <c r="B409" s="10"/>
      <c r="C409" s="10"/>
      <c r="D409" s="10"/>
      <c r="E409" s="10"/>
      <c r="F409" s="10"/>
      <c r="G409" s="10"/>
      <c r="H409" s="10"/>
    </row>
    <row r="410" spans="2:8" ht="15">
      <c r="B410" s="10"/>
      <c r="C410" s="10"/>
      <c r="D410" s="10"/>
      <c r="E410" s="10"/>
      <c r="F410" s="10"/>
      <c r="G410" s="10"/>
      <c r="H410" s="10"/>
    </row>
    <row r="411" spans="2:8" ht="15">
      <c r="B411" s="10"/>
      <c r="C411" s="10"/>
      <c r="D411" s="10"/>
      <c r="E411" s="10"/>
      <c r="F411" s="10"/>
      <c r="G411" s="10"/>
      <c r="H411" s="10"/>
    </row>
    <row r="412" spans="2:8" ht="15">
      <c r="B412" s="10"/>
      <c r="C412" s="10"/>
      <c r="D412" s="10"/>
      <c r="E412" s="10"/>
      <c r="F412" s="10"/>
      <c r="G412" s="10"/>
      <c r="H412" s="10"/>
    </row>
    <row r="413" spans="2:8" ht="15">
      <c r="B413" s="10"/>
      <c r="C413" s="10"/>
      <c r="D413" s="10"/>
      <c r="E413" s="10"/>
      <c r="F413" s="10"/>
      <c r="G413" s="10"/>
      <c r="H413" s="10"/>
    </row>
    <row r="414" spans="2:8" ht="15">
      <c r="B414" s="10"/>
      <c r="C414" s="10"/>
      <c r="D414" s="10"/>
      <c r="E414" s="10"/>
      <c r="F414" s="10"/>
      <c r="G414" s="10"/>
      <c r="H414" s="10"/>
    </row>
    <row r="415" spans="2:8" ht="15">
      <c r="B415" s="10"/>
      <c r="C415" s="10"/>
      <c r="D415" s="10"/>
      <c r="E415" s="10"/>
      <c r="F415" s="10"/>
      <c r="G415" s="10"/>
      <c r="H415" s="10"/>
    </row>
    <row r="416" spans="2:8" ht="15">
      <c r="B416" s="10"/>
      <c r="C416" s="10"/>
      <c r="D416" s="10"/>
      <c r="E416" s="10"/>
      <c r="F416" s="10"/>
      <c r="G416" s="10"/>
      <c r="H416" s="10"/>
    </row>
    <row r="417" spans="2:8" ht="15">
      <c r="B417" s="10"/>
      <c r="C417" s="10"/>
      <c r="D417" s="10"/>
      <c r="E417" s="10"/>
      <c r="F417" s="10"/>
      <c r="G417" s="10"/>
      <c r="H417" s="10"/>
    </row>
    <row r="418" spans="2:8" ht="15">
      <c r="B418" s="10"/>
      <c r="C418" s="10"/>
      <c r="D418" s="10"/>
      <c r="E418" s="10"/>
      <c r="F418" s="10"/>
      <c r="G418" s="10"/>
      <c r="H418" s="10"/>
    </row>
    <row r="419" spans="2:8" ht="15">
      <c r="B419" s="10"/>
      <c r="C419" s="10"/>
      <c r="D419" s="10"/>
      <c r="E419" s="10"/>
      <c r="F419" s="10"/>
      <c r="G419" s="10"/>
      <c r="H419" s="10"/>
    </row>
    <row r="420" spans="2:8" ht="15">
      <c r="B420" s="10"/>
      <c r="C420" s="10"/>
      <c r="D420" s="10"/>
      <c r="E420" s="10"/>
      <c r="F420" s="10"/>
      <c r="G420" s="10"/>
      <c r="H420" s="10"/>
    </row>
    <row r="421" spans="2:8" ht="15">
      <c r="B421" s="10"/>
      <c r="C421" s="10"/>
      <c r="D421" s="10"/>
      <c r="E421" s="10"/>
      <c r="F421" s="10"/>
      <c r="G421" s="10"/>
      <c r="H421" s="10"/>
    </row>
    <row r="422" spans="2:8" ht="15">
      <c r="B422" s="10"/>
      <c r="C422" s="10"/>
      <c r="D422" s="10"/>
      <c r="E422" s="10"/>
      <c r="F422" s="10"/>
      <c r="G422" s="10"/>
      <c r="H422" s="10"/>
    </row>
    <row r="423" spans="2:8" ht="15">
      <c r="B423" s="10"/>
      <c r="C423" s="10"/>
      <c r="D423" s="10"/>
      <c r="E423" s="10"/>
      <c r="F423" s="10"/>
      <c r="G423" s="10"/>
      <c r="H423" s="10"/>
    </row>
    <row r="424" spans="2:8" ht="15">
      <c r="B424" s="10"/>
      <c r="C424" s="10"/>
      <c r="D424" s="10"/>
      <c r="E424" s="10"/>
      <c r="F424" s="10"/>
      <c r="G424" s="10"/>
      <c r="H424" s="10"/>
    </row>
    <row r="425" spans="2:8" ht="15">
      <c r="B425" s="10"/>
      <c r="C425" s="10"/>
      <c r="D425" s="10"/>
      <c r="E425" s="10"/>
      <c r="F425" s="10"/>
      <c r="G425" s="10"/>
      <c r="H425" s="10"/>
    </row>
    <row r="426" spans="2:8" ht="15">
      <c r="B426" s="10"/>
      <c r="C426" s="10"/>
      <c r="D426" s="10"/>
      <c r="E426" s="10"/>
      <c r="F426" s="10"/>
      <c r="G426" s="10"/>
      <c r="H426" s="10"/>
    </row>
    <row r="427" spans="2:8" ht="15">
      <c r="B427" s="10"/>
      <c r="C427" s="10"/>
      <c r="D427" s="10"/>
      <c r="E427" s="10"/>
      <c r="F427" s="10"/>
      <c r="G427" s="10"/>
      <c r="H427" s="10"/>
    </row>
    <row r="428" spans="2:8">
      <c r="B428" s="10"/>
      <c r="C428" s="10"/>
      <c r="D428" s="10"/>
      <c r="E428" s="10"/>
      <c r="F428" s="10"/>
      <c r="G428" s="10"/>
      <c r="H428" s="1"/>
    </row>
    <row r="429" spans="2:8">
      <c r="B429" s="1"/>
      <c r="C429" s="1"/>
      <c r="D429" s="1"/>
      <c r="E429" s="1"/>
      <c r="F429" s="1"/>
      <c r="G429" s="1"/>
      <c r="H429" s="1"/>
    </row>
    <row r="430" spans="2:8">
      <c r="B430" s="1"/>
      <c r="C430" s="1"/>
      <c r="D430" s="1"/>
      <c r="E430" s="1"/>
      <c r="F430" s="1"/>
      <c r="G430" s="1"/>
      <c r="H430" s="1"/>
    </row>
    <row r="431" spans="2:8">
      <c r="B431" s="1"/>
      <c r="C431" s="1"/>
      <c r="D431" s="1"/>
      <c r="E431" s="1"/>
      <c r="F431" s="1"/>
      <c r="G431" s="1"/>
      <c r="H431" s="1"/>
    </row>
    <row r="432" spans="2:8">
      <c r="B432" s="1"/>
      <c r="C432" s="1"/>
      <c r="D432" s="1"/>
      <c r="E432" s="1"/>
      <c r="F432" s="1"/>
      <c r="G432" s="1"/>
      <c r="H432" s="1"/>
    </row>
    <row r="433" spans="2:8">
      <c r="B433" s="1"/>
      <c r="C433" s="1"/>
      <c r="D433" s="1"/>
      <c r="E433" s="1"/>
      <c r="F433" s="1"/>
      <c r="G433" s="1"/>
      <c r="H433" s="1"/>
    </row>
    <row r="434" spans="2:8">
      <c r="B434" s="1"/>
      <c r="C434" s="1"/>
      <c r="D434" s="1"/>
      <c r="E434" s="1"/>
      <c r="F434" s="1"/>
      <c r="G434" s="1"/>
      <c r="H434" s="1"/>
    </row>
    <row r="435" spans="2:8">
      <c r="B435" s="1"/>
      <c r="C435" s="1"/>
      <c r="D435" s="1"/>
      <c r="E435" s="1"/>
      <c r="F435" s="1"/>
      <c r="G435" s="1"/>
      <c r="H435" s="1"/>
    </row>
    <row r="436" spans="2:8">
      <c r="B436" s="1"/>
      <c r="C436" s="1"/>
      <c r="D436" s="1"/>
      <c r="E436" s="1"/>
      <c r="F436" s="1"/>
      <c r="G436" s="1"/>
      <c r="H436" s="1"/>
    </row>
    <row r="437" spans="2:8">
      <c r="B437" s="1"/>
      <c r="C437" s="1"/>
      <c r="D437" s="1"/>
      <c r="E437" s="1"/>
      <c r="F437" s="1"/>
      <c r="G437" s="1"/>
      <c r="H437" s="1"/>
    </row>
    <row r="438" spans="2:8">
      <c r="B438" s="1"/>
      <c r="C438" s="1"/>
      <c r="D438" s="1"/>
      <c r="E438" s="1"/>
      <c r="F438" s="1"/>
      <c r="G438" s="1"/>
      <c r="H438" s="1"/>
    </row>
    <row r="439" spans="2:8">
      <c r="B439" s="1"/>
      <c r="C439" s="1"/>
      <c r="D439" s="1"/>
      <c r="E439" s="1"/>
      <c r="F439" s="1"/>
      <c r="G439" s="1"/>
      <c r="H439" s="1"/>
    </row>
    <row r="440" spans="2:8">
      <c r="B440" s="1"/>
      <c r="C440" s="1"/>
      <c r="D440" s="1"/>
      <c r="E440" s="1"/>
      <c r="F440" s="1"/>
      <c r="G440" s="1"/>
      <c r="H440" s="1"/>
    </row>
    <row r="441" spans="2:8">
      <c r="B441" s="1"/>
      <c r="C441" s="1"/>
      <c r="D441" s="1"/>
      <c r="E441" s="1"/>
      <c r="F441" s="1"/>
      <c r="G441" s="1"/>
      <c r="H441" s="1"/>
    </row>
    <row r="442" spans="2:8">
      <c r="B442" s="1"/>
      <c r="C442" s="1"/>
      <c r="D442" s="1"/>
      <c r="E442" s="1"/>
      <c r="F442" s="1"/>
      <c r="G442" s="1"/>
      <c r="H442" s="1"/>
    </row>
    <row r="443" spans="2:8">
      <c r="B443" s="1"/>
      <c r="C443" s="1"/>
      <c r="D443" s="1"/>
      <c r="E443" s="1"/>
      <c r="F443" s="1"/>
      <c r="G443" s="1"/>
      <c r="H443" s="1"/>
    </row>
    <row r="444" spans="2:8">
      <c r="B444" s="1"/>
      <c r="C444" s="1"/>
      <c r="D444" s="1"/>
      <c r="E444" s="1"/>
      <c r="F444" s="1"/>
      <c r="G444" s="1"/>
      <c r="H444" s="1"/>
    </row>
    <row r="445" spans="2:8">
      <c r="B445" s="1"/>
      <c r="C445" s="1"/>
      <c r="D445" s="1"/>
      <c r="E445" s="1"/>
      <c r="F445" s="1"/>
      <c r="G445" s="1"/>
      <c r="H445" s="1"/>
    </row>
    <row r="446" spans="2:8">
      <c r="B446" s="1"/>
      <c r="C446" s="1"/>
      <c r="D446" s="1"/>
      <c r="E446" s="1"/>
      <c r="F446" s="1"/>
      <c r="G446" s="1"/>
      <c r="H446" s="1"/>
    </row>
    <row r="447" spans="2:8">
      <c r="B447" s="1"/>
      <c r="C447" s="1"/>
      <c r="D447" s="1"/>
      <c r="E447" s="1"/>
      <c r="F447" s="1"/>
      <c r="G447" s="1"/>
      <c r="H447" s="1"/>
    </row>
    <row r="448" spans="2:8">
      <c r="B448" s="1"/>
      <c r="C448" s="1"/>
      <c r="D448" s="1"/>
      <c r="E448" s="1"/>
      <c r="F448" s="1"/>
      <c r="G448" s="1"/>
      <c r="H448" s="1"/>
    </row>
    <row r="449" spans="2:8">
      <c r="B449" s="1"/>
      <c r="C449" s="1"/>
      <c r="D449" s="1"/>
      <c r="E449" s="1"/>
      <c r="F449" s="1"/>
      <c r="G449" s="1"/>
      <c r="H449" s="1"/>
    </row>
    <row r="450" spans="2:8">
      <c r="B450" s="1"/>
      <c r="C450" s="1"/>
      <c r="D450" s="1"/>
      <c r="E450" s="1"/>
      <c r="F450" s="1"/>
      <c r="G450" s="1"/>
      <c r="H450" s="1"/>
    </row>
    <row r="451" spans="2:8">
      <c r="B451" s="1"/>
      <c r="C451" s="1"/>
      <c r="D451" s="1"/>
      <c r="E451" s="1"/>
      <c r="F451" s="1"/>
      <c r="G451" s="1"/>
      <c r="H451" s="1"/>
    </row>
    <row r="452" spans="2:8">
      <c r="B452" s="1"/>
      <c r="C452" s="1"/>
      <c r="D452" s="1"/>
      <c r="E452" s="1"/>
      <c r="F452" s="1"/>
      <c r="G452" s="1"/>
      <c r="H452" s="1"/>
    </row>
    <row r="453" spans="2:8">
      <c r="B453" s="1"/>
      <c r="C453" s="1"/>
      <c r="D453" s="1"/>
      <c r="E453" s="1"/>
      <c r="F453" s="1"/>
      <c r="G453" s="1"/>
      <c r="H453" s="1"/>
    </row>
    <row r="454" spans="2:8">
      <c r="B454" s="1"/>
      <c r="C454" s="1"/>
      <c r="D454" s="1"/>
      <c r="E454" s="1"/>
      <c r="F454" s="1"/>
      <c r="G454" s="1"/>
      <c r="H454" s="1"/>
    </row>
    <row r="455" spans="2:8">
      <c r="B455" s="1"/>
      <c r="C455" s="1"/>
      <c r="D455" s="1"/>
      <c r="E455" s="1"/>
      <c r="F455" s="1"/>
      <c r="G455" s="1"/>
      <c r="H455" s="1"/>
    </row>
    <row r="456" spans="2:8">
      <c r="B456" s="1"/>
      <c r="C456" s="1"/>
      <c r="D456" s="1"/>
      <c r="E456" s="1"/>
      <c r="F456" s="1"/>
      <c r="G456" s="1"/>
      <c r="H456" s="1"/>
    </row>
    <row r="457" spans="2:8">
      <c r="B457" s="1"/>
      <c r="C457" s="1"/>
      <c r="D457" s="1"/>
      <c r="E457" s="1"/>
      <c r="F457" s="1"/>
      <c r="G457" s="1"/>
      <c r="H457" s="1"/>
    </row>
    <row r="458" spans="2:8">
      <c r="B458" s="1"/>
      <c r="C458" s="1"/>
      <c r="D458" s="1"/>
      <c r="E458" s="1"/>
      <c r="F458" s="1"/>
      <c r="G458" s="1"/>
      <c r="H458" s="1"/>
    </row>
    <row r="459" spans="2:8">
      <c r="B459" s="1"/>
      <c r="C459" s="1"/>
      <c r="D459" s="1"/>
      <c r="E459" s="1"/>
      <c r="F459" s="1"/>
      <c r="G459" s="1"/>
      <c r="H459" s="1"/>
    </row>
    <row r="460" spans="2:8">
      <c r="B460" s="1"/>
      <c r="C460" s="1"/>
      <c r="D460" s="1"/>
      <c r="E460" s="1"/>
      <c r="F460" s="1"/>
      <c r="G460" s="1"/>
      <c r="H460" s="1"/>
    </row>
    <row r="461" spans="2:8">
      <c r="B461" s="1"/>
      <c r="C461" s="1"/>
      <c r="D461" s="1"/>
      <c r="E461" s="1"/>
      <c r="F461" s="1"/>
      <c r="G461" s="1"/>
      <c r="H461" s="1"/>
    </row>
    <row r="462" spans="2:8">
      <c r="B462" s="1"/>
      <c r="C462" s="1"/>
      <c r="D462" s="1"/>
      <c r="E462" s="1"/>
      <c r="F462" s="1"/>
      <c r="G462" s="1"/>
      <c r="H462" s="1"/>
    </row>
    <row r="463" spans="2:8">
      <c r="B463" s="1"/>
      <c r="C463" s="1"/>
      <c r="D463" s="1"/>
      <c r="E463" s="1"/>
      <c r="F463" s="1"/>
      <c r="G463" s="1"/>
      <c r="H463" s="1"/>
    </row>
    <row r="464" spans="2:8">
      <c r="B464" s="1"/>
      <c r="C464" s="1"/>
      <c r="D464" s="1"/>
      <c r="E464" s="1"/>
      <c r="F464" s="1"/>
      <c r="G464" s="1"/>
      <c r="H464" s="1"/>
    </row>
    <row r="465" spans="2:8">
      <c r="B465" s="1"/>
      <c r="C465" s="1"/>
      <c r="D465" s="1"/>
      <c r="E465" s="1"/>
      <c r="F465" s="1"/>
      <c r="G465" s="1"/>
      <c r="H465" s="1"/>
    </row>
    <row r="466" spans="2:8">
      <c r="B466" s="1"/>
      <c r="C466" s="1"/>
      <c r="D466" s="1"/>
      <c r="E466" s="1"/>
      <c r="F466" s="1"/>
      <c r="G466" s="1"/>
      <c r="H466" s="1"/>
    </row>
    <row r="467" spans="2:8">
      <c r="B467" s="1"/>
      <c r="C467" s="1"/>
      <c r="D467" s="1"/>
      <c r="E467" s="1"/>
      <c r="F467" s="1"/>
      <c r="G467" s="1"/>
      <c r="H467" s="1"/>
    </row>
    <row r="468" spans="2:8">
      <c r="B468" s="1"/>
      <c r="C468" s="1"/>
      <c r="D468" s="1"/>
      <c r="E468" s="1"/>
      <c r="F468" s="1"/>
      <c r="G468" s="1"/>
      <c r="H468" s="1"/>
    </row>
    <row r="469" spans="2:8">
      <c r="B469" s="1"/>
      <c r="C469" s="1"/>
      <c r="D469" s="1"/>
      <c r="E469" s="1"/>
      <c r="F469" s="1"/>
      <c r="G469" s="1"/>
      <c r="H469" s="1"/>
    </row>
    <row r="470" spans="2:8">
      <c r="B470" s="1"/>
      <c r="C470" s="1"/>
      <c r="D470" s="1"/>
      <c r="E470" s="1"/>
      <c r="F470" s="1"/>
      <c r="G470" s="1"/>
      <c r="H470" s="1"/>
    </row>
    <row r="471" spans="2:8">
      <c r="B471" s="1"/>
      <c r="C471" s="1"/>
      <c r="D471" s="1"/>
      <c r="E471" s="1"/>
      <c r="F471" s="1"/>
      <c r="G471" s="1"/>
      <c r="H471" s="1"/>
    </row>
    <row r="472" spans="2:8">
      <c r="B472" s="1"/>
      <c r="C472" s="1"/>
      <c r="D472" s="1"/>
      <c r="E472" s="1"/>
      <c r="F472" s="1"/>
      <c r="G472" s="1"/>
      <c r="H472" s="1"/>
    </row>
    <row r="473" spans="2:8">
      <c r="B473" s="1"/>
      <c r="C473" s="1"/>
      <c r="D473" s="1"/>
      <c r="E473" s="1"/>
      <c r="F473" s="1"/>
      <c r="G473" s="1"/>
      <c r="H473" s="1"/>
    </row>
    <row r="474" spans="2:8">
      <c r="B474" s="1"/>
      <c r="C474" s="1"/>
      <c r="D474" s="1"/>
      <c r="E474" s="1"/>
      <c r="F474" s="1"/>
      <c r="G474" s="1"/>
      <c r="H474" s="1"/>
    </row>
    <row r="475" spans="2:8">
      <c r="B475" s="1"/>
      <c r="C475" s="1"/>
      <c r="D475" s="1"/>
      <c r="E475" s="1"/>
      <c r="F475" s="1"/>
      <c r="G475" s="1"/>
      <c r="H475" s="1"/>
    </row>
    <row r="476" spans="2:8">
      <c r="B476" s="1"/>
      <c r="C476" s="1"/>
      <c r="D476" s="1"/>
      <c r="E476" s="1"/>
      <c r="F476" s="1"/>
      <c r="G476" s="1"/>
      <c r="H476" s="1"/>
    </row>
    <row r="477" spans="2:8">
      <c r="B477" s="1"/>
      <c r="C477" s="1"/>
      <c r="D477" s="1"/>
      <c r="E477" s="1"/>
      <c r="F477" s="1"/>
      <c r="G477" s="1"/>
      <c r="H477" s="1"/>
    </row>
    <row r="478" spans="2:8">
      <c r="B478" s="1"/>
      <c r="C478" s="1"/>
      <c r="D478" s="1"/>
      <c r="E478" s="1"/>
      <c r="F478" s="1"/>
      <c r="G478" s="1"/>
      <c r="H478" s="1"/>
    </row>
    <row r="479" spans="2:8">
      <c r="B479" s="1"/>
      <c r="C479" s="1"/>
      <c r="D479" s="1"/>
      <c r="E479" s="1"/>
      <c r="F479" s="1"/>
      <c r="G479" s="1"/>
      <c r="H479" s="1"/>
    </row>
    <row r="480" spans="2:8">
      <c r="B480" s="1"/>
      <c r="C480" s="1"/>
      <c r="D480" s="1"/>
      <c r="E480" s="1"/>
      <c r="F480" s="1"/>
      <c r="G480" s="1"/>
      <c r="H480" s="1"/>
    </row>
    <row r="481" spans="2:8">
      <c r="B481" s="1"/>
      <c r="C481" s="1"/>
      <c r="D481" s="1"/>
      <c r="E481" s="1"/>
      <c r="F481" s="1"/>
      <c r="G481" s="1"/>
      <c r="H481" s="1"/>
    </row>
    <row r="482" spans="2:8">
      <c r="B482" s="1"/>
      <c r="C482" s="1"/>
      <c r="D482" s="1"/>
      <c r="E482" s="1"/>
      <c r="F482" s="1"/>
      <c r="G482" s="1"/>
      <c r="H482" s="1"/>
    </row>
    <row r="483" spans="2:8">
      <c r="B483" s="1"/>
      <c r="C483" s="1"/>
      <c r="D483" s="1"/>
      <c r="E483" s="1"/>
      <c r="F483" s="1"/>
      <c r="G483" s="1"/>
      <c r="H483" s="1"/>
    </row>
    <row r="484" spans="2:8">
      <c r="B484" s="1"/>
      <c r="C484" s="1"/>
      <c r="D484" s="1"/>
      <c r="E484" s="1"/>
      <c r="F484" s="1"/>
      <c r="G484" s="1"/>
      <c r="H484" s="1"/>
    </row>
    <row r="485" spans="2:8">
      <c r="B485" s="1"/>
      <c r="C485" s="1"/>
      <c r="D485" s="1"/>
      <c r="E485" s="1"/>
      <c r="F485" s="1"/>
      <c r="G485" s="1"/>
      <c r="H485" s="1"/>
    </row>
    <row r="486" spans="2:8">
      <c r="B486" s="1"/>
      <c r="C486" s="1"/>
      <c r="D486" s="1"/>
      <c r="E486" s="1"/>
      <c r="F486" s="1"/>
      <c r="G486" s="1"/>
      <c r="H486" s="1"/>
    </row>
    <row r="487" spans="2:8">
      <c r="B487" s="1"/>
      <c r="C487" s="1"/>
      <c r="D487" s="1"/>
      <c r="E487" s="1"/>
      <c r="F487" s="1"/>
      <c r="G487" s="1"/>
      <c r="H487" s="1"/>
    </row>
    <row r="488" spans="2:8">
      <c r="B488" s="1"/>
      <c r="C488" s="1"/>
      <c r="D488" s="1"/>
      <c r="E488" s="1"/>
      <c r="F488" s="1"/>
      <c r="G488" s="1"/>
      <c r="H488" s="1"/>
    </row>
    <row r="489" spans="2:8">
      <c r="B489" s="1"/>
      <c r="C489" s="1"/>
      <c r="D489" s="1"/>
      <c r="E489" s="1"/>
      <c r="F489" s="1"/>
      <c r="G489" s="1"/>
      <c r="H489" s="1"/>
    </row>
    <row r="490" spans="2:8">
      <c r="B490" s="1"/>
      <c r="C490" s="1"/>
      <c r="D490" s="1"/>
      <c r="E490" s="1"/>
      <c r="F490" s="1"/>
      <c r="G490" s="1"/>
      <c r="H490" s="1"/>
    </row>
    <row r="491" spans="2:8">
      <c r="B491" s="1"/>
      <c r="C491" s="1"/>
      <c r="D491" s="1"/>
      <c r="E491" s="1"/>
      <c r="F491" s="1"/>
      <c r="G491" s="1"/>
      <c r="H491" s="1"/>
    </row>
    <row r="492" spans="2:8">
      <c r="B492" s="1"/>
      <c r="C492" s="1"/>
      <c r="D492" s="1"/>
      <c r="E492" s="1"/>
      <c r="F492" s="1"/>
      <c r="G492" s="1"/>
      <c r="H492" s="1"/>
    </row>
    <row r="493" spans="2:8">
      <c r="B493" s="1"/>
      <c r="C493" s="1"/>
      <c r="D493" s="1"/>
      <c r="E493" s="1"/>
      <c r="F493" s="1"/>
      <c r="G493" s="1"/>
      <c r="H493" s="1"/>
    </row>
    <row r="494" spans="2:8">
      <c r="B494" s="1"/>
      <c r="C494" s="1"/>
      <c r="D494" s="1"/>
      <c r="E494" s="1"/>
      <c r="F494" s="1"/>
      <c r="G494" s="1"/>
      <c r="H494" s="1"/>
    </row>
    <row r="495" spans="2:8">
      <c r="B495" s="1"/>
      <c r="C495" s="1"/>
      <c r="D495" s="1"/>
      <c r="E495" s="1"/>
      <c r="F495" s="1"/>
      <c r="G495" s="1"/>
      <c r="H495" s="1"/>
    </row>
    <row r="496" spans="2:8">
      <c r="B496" s="1"/>
      <c r="C496" s="1"/>
      <c r="D496" s="1"/>
      <c r="E496" s="1"/>
      <c r="F496" s="1"/>
      <c r="G496" s="1"/>
      <c r="H496" s="1"/>
    </row>
    <row r="497" spans="2:8">
      <c r="B497" s="1"/>
      <c r="C497" s="1"/>
      <c r="D497" s="1"/>
      <c r="E497" s="1"/>
      <c r="F497" s="1"/>
      <c r="G497" s="1"/>
      <c r="H497" s="1"/>
    </row>
    <row r="498" spans="2:8">
      <c r="B498" s="1"/>
      <c r="C498" s="1"/>
      <c r="D498" s="1"/>
      <c r="E498" s="1"/>
      <c r="F498" s="1"/>
      <c r="G498" s="1"/>
      <c r="H498" s="1"/>
    </row>
    <row r="499" spans="2:8">
      <c r="B499" s="1"/>
      <c r="C499" s="1"/>
      <c r="D499" s="1"/>
      <c r="E499" s="1"/>
      <c r="F499" s="1"/>
      <c r="G499" s="1"/>
      <c r="H499" s="1"/>
    </row>
    <row r="500" spans="2:8">
      <c r="B500" s="1"/>
      <c r="C500" s="1"/>
      <c r="D500" s="1"/>
      <c r="E500" s="1"/>
      <c r="F500" s="1"/>
      <c r="G500" s="1"/>
      <c r="H500" s="1"/>
    </row>
    <row r="501" spans="2:8">
      <c r="B501" s="1"/>
      <c r="C501" s="1"/>
      <c r="D501" s="1"/>
      <c r="E501" s="1"/>
      <c r="F501" s="1"/>
      <c r="G501" s="1"/>
      <c r="H501" s="1"/>
    </row>
    <row r="502" spans="2:8">
      <c r="B502" s="1"/>
      <c r="C502" s="1"/>
      <c r="D502" s="1"/>
      <c r="E502" s="1"/>
      <c r="F502" s="1"/>
      <c r="G502" s="1"/>
      <c r="H502" s="1"/>
    </row>
    <row r="503" spans="2:8">
      <c r="B503" s="1"/>
      <c r="C503" s="1"/>
      <c r="D503" s="1"/>
      <c r="E503" s="1"/>
      <c r="F503" s="1"/>
      <c r="G503" s="1"/>
      <c r="H503" s="1"/>
    </row>
    <row r="504" spans="2:8">
      <c r="B504" s="1"/>
      <c r="C504" s="1"/>
      <c r="D504" s="1"/>
      <c r="E504" s="1"/>
      <c r="F504" s="1"/>
      <c r="G504" s="1"/>
      <c r="H504" s="1"/>
    </row>
    <row r="505" spans="2:8">
      <c r="B505" s="1"/>
      <c r="C505" s="1"/>
      <c r="D505" s="1"/>
      <c r="E505" s="1"/>
      <c r="F505" s="1"/>
      <c r="G505" s="1"/>
      <c r="H505" s="1"/>
    </row>
    <row r="506" spans="2:8">
      <c r="B506" s="1"/>
      <c r="C506" s="1"/>
      <c r="D506" s="1"/>
      <c r="E506" s="1"/>
      <c r="F506" s="1"/>
      <c r="G506" s="1"/>
      <c r="H506" s="1"/>
    </row>
    <row r="507" spans="2:8">
      <c r="B507" s="1"/>
      <c r="C507" s="1"/>
      <c r="D507" s="1"/>
      <c r="E507" s="1"/>
      <c r="F507" s="1"/>
      <c r="G507" s="1"/>
      <c r="H507" s="1"/>
    </row>
    <row r="508" spans="2:8">
      <c r="B508" s="1"/>
      <c r="C508" s="1"/>
      <c r="D508" s="1"/>
      <c r="E508" s="1"/>
      <c r="F508" s="1"/>
      <c r="G508" s="1"/>
      <c r="H508" s="1"/>
    </row>
    <row r="509" spans="2:8">
      <c r="B509" s="1"/>
      <c r="C509" s="1"/>
      <c r="D509" s="1"/>
      <c r="E509" s="1"/>
      <c r="F509" s="1"/>
      <c r="G509" s="1"/>
      <c r="H509" s="1"/>
    </row>
    <row r="510" spans="2:8">
      <c r="B510" s="1"/>
      <c r="C510" s="1"/>
      <c r="D510" s="1"/>
      <c r="E510" s="1"/>
      <c r="F510" s="1"/>
      <c r="G510" s="1"/>
      <c r="H510" s="1"/>
    </row>
    <row r="511" spans="2:8">
      <c r="B511" s="1"/>
      <c r="C511" s="1"/>
      <c r="D511" s="1"/>
      <c r="E511" s="1"/>
      <c r="F511" s="1"/>
      <c r="G511" s="1"/>
      <c r="H511" s="1"/>
    </row>
    <row r="512" spans="2:8">
      <c r="B512" s="1"/>
      <c r="C512" s="1"/>
      <c r="D512" s="1"/>
      <c r="E512" s="1"/>
      <c r="F512" s="1"/>
      <c r="G512" s="1"/>
      <c r="H512" s="1"/>
    </row>
    <row r="513" spans="2:8">
      <c r="B513" s="1"/>
      <c r="C513" s="1"/>
      <c r="D513" s="1"/>
      <c r="E513" s="1"/>
      <c r="F513" s="1"/>
      <c r="G513" s="1"/>
      <c r="H513" s="1"/>
    </row>
    <row r="514" spans="2:8">
      <c r="B514" s="1"/>
      <c r="C514" s="1"/>
      <c r="D514" s="1"/>
      <c r="E514" s="1"/>
      <c r="F514" s="1"/>
      <c r="G514" s="1"/>
      <c r="H514" s="1"/>
    </row>
    <row r="515" spans="2:8">
      <c r="B515" s="1"/>
      <c r="C515" s="1"/>
      <c r="D515" s="1"/>
      <c r="E515" s="1"/>
      <c r="F515" s="1"/>
      <c r="G515" s="1"/>
      <c r="H515" s="1"/>
    </row>
    <row r="516" spans="2:8">
      <c r="B516" s="1"/>
      <c r="C516" s="1"/>
      <c r="D516" s="1"/>
      <c r="E516" s="1"/>
      <c r="F516" s="1"/>
      <c r="G516" s="1"/>
      <c r="H516" s="1"/>
    </row>
    <row r="517" spans="2:8">
      <c r="B517" s="1"/>
      <c r="C517" s="1"/>
      <c r="D517" s="1"/>
      <c r="E517" s="1"/>
      <c r="F517" s="1"/>
      <c r="G517" s="1"/>
      <c r="H517" s="1"/>
    </row>
    <row r="518" spans="2:8">
      <c r="B518" s="1"/>
      <c r="C518" s="1"/>
      <c r="D518" s="1"/>
      <c r="E518" s="1"/>
      <c r="F518" s="1"/>
      <c r="G518" s="1"/>
      <c r="H518" s="1"/>
    </row>
    <row r="519" spans="2:8">
      <c r="B519" s="1"/>
      <c r="C519" s="1"/>
      <c r="D519" s="1"/>
      <c r="E519" s="1"/>
      <c r="F519" s="1"/>
      <c r="G519" s="1"/>
      <c r="H519" s="1"/>
    </row>
    <row r="520" spans="2:8">
      <c r="B520" s="1"/>
      <c r="C520" s="1"/>
      <c r="D520" s="1"/>
      <c r="E520" s="1"/>
      <c r="F520" s="1"/>
      <c r="G520" s="1"/>
      <c r="H520" s="1"/>
    </row>
    <row r="521" spans="2:8">
      <c r="B521" s="1"/>
      <c r="C521" s="1"/>
      <c r="D521" s="1"/>
      <c r="E521" s="1"/>
      <c r="F521" s="1"/>
      <c r="G521" s="1"/>
      <c r="H521" s="1"/>
    </row>
    <row r="522" spans="2:8">
      <c r="B522" s="1"/>
      <c r="C522" s="1"/>
      <c r="D522" s="1"/>
      <c r="E522" s="1"/>
      <c r="F522" s="1"/>
      <c r="G522" s="1"/>
      <c r="H522" s="1"/>
    </row>
    <row r="523" spans="2:8">
      <c r="B523" s="1"/>
      <c r="C523" s="1"/>
      <c r="D523" s="1"/>
      <c r="E523" s="1"/>
      <c r="F523" s="1"/>
      <c r="G523" s="1"/>
      <c r="H523" s="1"/>
    </row>
    <row r="524" spans="2:8">
      <c r="B524" s="1"/>
      <c r="C524" s="1"/>
      <c r="D524" s="1"/>
      <c r="E524" s="1"/>
      <c r="F524" s="1"/>
      <c r="G524" s="1"/>
      <c r="H524" s="1"/>
    </row>
    <row r="525" spans="2:8">
      <c r="B525" s="1"/>
      <c r="C525" s="1"/>
      <c r="D525" s="1"/>
      <c r="E525" s="1"/>
      <c r="F525" s="1"/>
      <c r="G525" s="1"/>
      <c r="H525" s="1"/>
    </row>
    <row r="526" spans="2:8">
      <c r="B526" s="1"/>
      <c r="C526" s="1"/>
      <c r="D526" s="1"/>
      <c r="E526" s="1"/>
      <c r="F526" s="1"/>
      <c r="G526" s="1"/>
      <c r="H526" s="1"/>
    </row>
    <row r="527" spans="2:8">
      <c r="B527" s="1"/>
      <c r="C527" s="1"/>
      <c r="D527" s="1"/>
      <c r="E527" s="1"/>
      <c r="F527" s="1"/>
      <c r="G527" s="1"/>
      <c r="H527" s="1"/>
    </row>
    <row r="528" spans="2:8">
      <c r="B528" s="1"/>
      <c r="C528" s="1"/>
      <c r="D528" s="1"/>
      <c r="E528" s="1"/>
      <c r="F528" s="1"/>
      <c r="G528" s="1"/>
      <c r="H528" s="1"/>
    </row>
    <row r="529" spans="2:8">
      <c r="B529" s="1"/>
      <c r="C529" s="1"/>
      <c r="D529" s="1"/>
      <c r="E529" s="1"/>
      <c r="F529" s="1"/>
      <c r="G529" s="1"/>
      <c r="H529" s="1"/>
    </row>
    <row r="530" spans="2:8">
      <c r="B530" s="1"/>
      <c r="C530" s="1"/>
      <c r="D530" s="1"/>
      <c r="E530" s="1"/>
      <c r="F530" s="1"/>
      <c r="G530" s="1"/>
      <c r="H530" s="1"/>
    </row>
    <row r="531" spans="2:8">
      <c r="B531" s="1"/>
      <c r="C531" s="1"/>
      <c r="D531" s="1"/>
      <c r="E531" s="1"/>
      <c r="F531" s="1"/>
      <c r="G531" s="1"/>
      <c r="H531" s="1"/>
    </row>
    <row r="532" spans="2:8">
      <c r="B532" s="1"/>
      <c r="C532" s="1"/>
      <c r="D532" s="1"/>
      <c r="E532" s="1"/>
      <c r="F532" s="1"/>
      <c r="G532" s="1"/>
      <c r="H532" s="1"/>
    </row>
    <row r="533" spans="2:8">
      <c r="B533" s="1"/>
      <c r="C533" s="1"/>
      <c r="D533" s="1"/>
      <c r="E533" s="1"/>
      <c r="F533" s="1"/>
      <c r="G533" s="1"/>
      <c r="H533" s="1"/>
    </row>
    <row r="534" spans="2:8">
      <c r="B534" s="1"/>
      <c r="C534" s="1"/>
      <c r="D534" s="1"/>
      <c r="E534" s="1"/>
      <c r="F534" s="1"/>
      <c r="G534" s="1"/>
      <c r="H534" s="1"/>
    </row>
    <row r="535" spans="2:8">
      <c r="B535" s="1"/>
      <c r="C535" s="1"/>
      <c r="D535" s="1"/>
      <c r="E535" s="1"/>
      <c r="F535" s="1"/>
      <c r="G535" s="1"/>
      <c r="H535" s="1"/>
    </row>
    <row r="536" spans="2:8">
      <c r="B536" s="1"/>
      <c r="C536" s="1"/>
      <c r="D536" s="1"/>
      <c r="E536" s="1"/>
      <c r="F536" s="1"/>
      <c r="G536" s="1"/>
      <c r="H536" s="1"/>
    </row>
    <row r="537" spans="2:8">
      <c r="B537" s="1"/>
      <c r="C537" s="1"/>
      <c r="D537" s="1"/>
      <c r="E537" s="1"/>
      <c r="F537" s="1"/>
      <c r="G537" s="1"/>
      <c r="H537" s="1"/>
    </row>
    <row r="538" spans="2:8">
      <c r="B538" s="1"/>
      <c r="C538" s="1"/>
      <c r="D538" s="1"/>
      <c r="E538" s="1"/>
      <c r="F538" s="1"/>
      <c r="G538" s="1"/>
      <c r="H538" s="1"/>
    </row>
    <row r="539" spans="2:8">
      <c r="B539" s="1"/>
      <c r="C539" s="1"/>
      <c r="D539" s="1"/>
      <c r="E539" s="1"/>
      <c r="F539" s="1"/>
      <c r="G539" s="1"/>
      <c r="H539" s="1"/>
    </row>
    <row r="540" spans="2:8">
      <c r="B540" s="1"/>
      <c r="C540" s="1"/>
      <c r="D540" s="1"/>
      <c r="E540" s="1"/>
      <c r="F540" s="1"/>
      <c r="G540" s="1"/>
      <c r="H540" s="1"/>
    </row>
    <row r="541" spans="2:8">
      <c r="B541" s="1"/>
      <c r="C541" s="1"/>
      <c r="D541" s="1"/>
      <c r="E541" s="1"/>
      <c r="F541" s="1"/>
      <c r="G541" s="1"/>
      <c r="H541" s="1"/>
    </row>
    <row r="542" spans="2:8">
      <c r="B542" s="1"/>
      <c r="C542" s="1"/>
      <c r="D542" s="1"/>
      <c r="E542" s="1"/>
      <c r="F542" s="1"/>
      <c r="G542" s="1"/>
      <c r="H542" s="1"/>
    </row>
    <row r="543" spans="2:8">
      <c r="B543" s="1"/>
      <c r="C543" s="1"/>
      <c r="D543" s="1"/>
      <c r="E543" s="1"/>
      <c r="F543" s="1"/>
      <c r="G543" s="1"/>
      <c r="H543" s="1"/>
    </row>
    <row r="544" spans="2:8">
      <c r="B544" s="1"/>
      <c r="C544" s="1"/>
      <c r="D544" s="1"/>
      <c r="E544" s="1"/>
      <c r="F544" s="1"/>
      <c r="G544" s="1"/>
      <c r="H544" s="1"/>
    </row>
    <row r="545" spans="2:8">
      <c r="B545" s="1"/>
      <c r="C545" s="1"/>
      <c r="D545" s="1"/>
      <c r="E545" s="1"/>
      <c r="F545" s="1"/>
      <c r="G545" s="1"/>
      <c r="H545" s="1"/>
    </row>
    <row r="546" spans="2:8">
      <c r="B546" s="1"/>
      <c r="C546" s="1"/>
      <c r="D546" s="1"/>
      <c r="E546" s="1"/>
      <c r="F546" s="1"/>
      <c r="G546" s="1"/>
      <c r="H546" s="1"/>
    </row>
    <row r="547" spans="2:8">
      <c r="B547" s="1"/>
      <c r="C547" s="1"/>
      <c r="D547" s="1"/>
      <c r="E547" s="1"/>
      <c r="F547" s="1"/>
      <c r="G547" s="1"/>
      <c r="H547" s="1"/>
    </row>
    <row r="548" spans="2:8">
      <c r="B548" s="1"/>
      <c r="C548" s="1"/>
      <c r="D548" s="1"/>
      <c r="E548" s="1"/>
      <c r="F548" s="1"/>
      <c r="G548" s="1"/>
      <c r="H548" s="1"/>
    </row>
    <row r="549" spans="2:8">
      <c r="B549" s="1"/>
      <c r="C549" s="1"/>
      <c r="D549" s="1"/>
      <c r="E549" s="1"/>
      <c r="F549" s="1"/>
      <c r="G549" s="1"/>
      <c r="H549" s="1"/>
    </row>
    <row r="550" spans="2:8">
      <c r="B550" s="1"/>
      <c r="C550" s="1"/>
      <c r="D550" s="1"/>
      <c r="E550" s="1"/>
      <c r="F550" s="1"/>
      <c r="G550" s="1"/>
      <c r="H550" s="1"/>
    </row>
    <row r="551" spans="2:8">
      <c r="B551" s="1"/>
      <c r="C551" s="1"/>
      <c r="D551" s="1"/>
      <c r="E551" s="1"/>
      <c r="F551" s="1"/>
      <c r="G551" s="1"/>
      <c r="H551" s="1"/>
    </row>
    <row r="552" spans="2:8">
      <c r="B552" s="1"/>
      <c r="C552" s="1"/>
      <c r="D552" s="1"/>
      <c r="E552" s="1"/>
      <c r="F552" s="1"/>
      <c r="G552" s="1"/>
      <c r="H552" s="1"/>
    </row>
    <row r="553" spans="2:8">
      <c r="B553" s="1"/>
      <c r="C553" s="1"/>
      <c r="D553" s="1"/>
      <c r="E553" s="1"/>
      <c r="F553" s="1"/>
      <c r="G553" s="1"/>
      <c r="H553" s="1"/>
    </row>
    <row r="554" spans="2:8">
      <c r="B554" s="1"/>
      <c r="C554" s="1"/>
      <c r="D554" s="1"/>
      <c r="E554" s="1"/>
      <c r="F554" s="1"/>
      <c r="G554" s="1"/>
      <c r="H554" s="1"/>
    </row>
    <row r="555" spans="2:8">
      <c r="B555" s="1"/>
      <c r="C555" s="1"/>
      <c r="D555" s="1"/>
      <c r="E555" s="1"/>
      <c r="F555" s="1"/>
      <c r="G555" s="1"/>
      <c r="H555" s="1"/>
    </row>
    <row r="556" spans="2:8">
      <c r="B556" s="1"/>
      <c r="C556" s="1"/>
      <c r="D556" s="1"/>
      <c r="E556" s="1"/>
      <c r="F556" s="1"/>
      <c r="G556" s="1"/>
      <c r="H556" s="1"/>
    </row>
    <row r="557" spans="2:8">
      <c r="B557" s="1"/>
      <c r="C557" s="1"/>
      <c r="D557" s="1"/>
      <c r="E557" s="1"/>
      <c r="F557" s="1"/>
      <c r="G557" s="1"/>
      <c r="H557" s="1"/>
    </row>
    <row r="558" spans="2:8">
      <c r="B558" s="1"/>
      <c r="C558" s="1"/>
      <c r="D558" s="1"/>
      <c r="E558" s="1"/>
      <c r="F558" s="1"/>
      <c r="G558" s="1"/>
      <c r="H558" s="1"/>
    </row>
    <row r="559" spans="2:8">
      <c r="B559" s="1"/>
      <c r="C559" s="1"/>
      <c r="D559" s="1"/>
      <c r="E559" s="1"/>
      <c r="F559" s="1"/>
      <c r="G559" s="1"/>
      <c r="H559" s="1"/>
    </row>
    <row r="560" spans="2:8">
      <c r="B560" s="1"/>
      <c r="C560" s="1"/>
      <c r="D560" s="1"/>
      <c r="E560" s="1"/>
      <c r="F560" s="1"/>
      <c r="G560" s="1"/>
      <c r="H560" s="1"/>
    </row>
    <row r="561" spans="2:8">
      <c r="B561" s="1"/>
      <c r="C561" s="1"/>
      <c r="D561" s="1"/>
      <c r="E561" s="1"/>
      <c r="F561" s="1"/>
      <c r="G561" s="1"/>
      <c r="H561" s="1"/>
    </row>
    <row r="562" spans="2:8">
      <c r="B562" s="1"/>
      <c r="C562" s="1"/>
      <c r="D562" s="1"/>
      <c r="E562" s="1"/>
      <c r="F562" s="1"/>
      <c r="G562" s="1"/>
      <c r="H562" s="1"/>
    </row>
    <row r="563" spans="2:8">
      <c r="B563" s="1"/>
      <c r="C563" s="1"/>
      <c r="D563" s="1"/>
      <c r="E563" s="1"/>
      <c r="F563" s="1"/>
      <c r="G563" s="1"/>
      <c r="H563" s="1"/>
    </row>
    <row r="564" spans="2:8">
      <c r="B564" s="1"/>
      <c r="C564" s="1"/>
      <c r="D564" s="1"/>
      <c r="E564" s="1"/>
      <c r="F564" s="1"/>
      <c r="G564" s="1"/>
      <c r="H564" s="1"/>
    </row>
    <row r="565" spans="2:8">
      <c r="B565" s="1"/>
      <c r="C565" s="1"/>
      <c r="D565" s="1"/>
      <c r="E565" s="1"/>
      <c r="F565" s="1"/>
      <c r="G565" s="1"/>
      <c r="H565" s="1"/>
    </row>
    <row r="566" spans="2:8">
      <c r="B566" s="1"/>
      <c r="C566" s="1"/>
      <c r="D566" s="1"/>
      <c r="E566" s="1"/>
      <c r="F566" s="1"/>
      <c r="G566" s="1"/>
      <c r="H566" s="1"/>
    </row>
    <row r="567" spans="2:8">
      <c r="B567" s="1"/>
      <c r="C567" s="1"/>
      <c r="D567" s="1"/>
      <c r="E567" s="1"/>
      <c r="F567" s="1"/>
      <c r="G567" s="1"/>
      <c r="H567" s="1"/>
    </row>
    <row r="568" spans="2:8">
      <c r="B568" s="1"/>
      <c r="C568" s="1"/>
      <c r="D568" s="1"/>
      <c r="E568" s="1"/>
      <c r="F568" s="1"/>
      <c r="G568" s="1"/>
      <c r="H568" s="1"/>
    </row>
    <row r="569" spans="2:8">
      <c r="B569" s="1"/>
      <c r="C569" s="1"/>
      <c r="D569" s="1"/>
      <c r="E569" s="1"/>
      <c r="F569" s="1"/>
      <c r="G569" s="1"/>
      <c r="H569" s="1"/>
    </row>
    <row r="570" spans="2:8">
      <c r="B570" s="1"/>
      <c r="C570" s="1"/>
      <c r="D570" s="1"/>
      <c r="E570" s="1"/>
      <c r="F570" s="1"/>
      <c r="G570" s="1"/>
      <c r="H570" s="1"/>
    </row>
    <row r="571" spans="2:8">
      <c r="B571" s="1"/>
      <c r="C571" s="1"/>
      <c r="D571" s="1"/>
      <c r="E571" s="1"/>
      <c r="F571" s="1"/>
      <c r="G571" s="1"/>
      <c r="H571" s="1"/>
    </row>
    <row r="572" spans="2:8">
      <c r="B572" s="1"/>
      <c r="C572" s="1"/>
      <c r="D572" s="1"/>
      <c r="E572" s="1"/>
      <c r="F572" s="1"/>
      <c r="G572" s="1"/>
      <c r="H572" s="1"/>
    </row>
    <row r="573" spans="2:8">
      <c r="B573" s="1"/>
      <c r="C573" s="1"/>
      <c r="D573" s="1"/>
      <c r="E573" s="1"/>
      <c r="F573" s="1"/>
      <c r="G573" s="1"/>
      <c r="H573" s="1"/>
    </row>
    <row r="574" spans="2:8">
      <c r="B574" s="1"/>
      <c r="C574" s="1"/>
      <c r="D574" s="1"/>
      <c r="E574" s="1"/>
      <c r="F574" s="1"/>
      <c r="G574" s="1"/>
      <c r="H574" s="1"/>
    </row>
    <row r="575" spans="2:8">
      <c r="B575" s="1"/>
      <c r="C575" s="1"/>
      <c r="D575" s="1"/>
      <c r="E575" s="1"/>
      <c r="F575" s="1"/>
      <c r="G575" s="1"/>
      <c r="H575" s="1"/>
    </row>
    <row r="576" spans="2:8">
      <c r="B576" s="1"/>
      <c r="C576" s="1"/>
      <c r="D576" s="1"/>
      <c r="E576" s="1"/>
      <c r="F576" s="1"/>
      <c r="G576" s="1"/>
      <c r="H576" s="1"/>
    </row>
    <row r="577" spans="2:8">
      <c r="B577" s="1"/>
      <c r="C577" s="1"/>
      <c r="D577" s="1"/>
      <c r="E577" s="1"/>
      <c r="F577" s="1"/>
      <c r="G577" s="1"/>
      <c r="H577" s="1"/>
    </row>
    <row r="578" spans="2:8">
      <c r="B578" s="1"/>
      <c r="C578" s="1"/>
      <c r="D578" s="1"/>
      <c r="E578" s="1"/>
      <c r="F578" s="1"/>
      <c r="G578" s="1"/>
      <c r="H578" s="1"/>
    </row>
    <row r="579" spans="2:8">
      <c r="B579" s="1"/>
      <c r="C579" s="1"/>
      <c r="D579" s="1"/>
      <c r="E579" s="1"/>
      <c r="F579" s="1"/>
      <c r="G579" s="1"/>
      <c r="H579" s="1"/>
    </row>
    <row r="580" spans="2:8">
      <c r="B580" s="1"/>
      <c r="C580" s="1"/>
      <c r="D580" s="1"/>
      <c r="E580" s="1"/>
      <c r="F580" s="1"/>
      <c r="G580" s="1"/>
      <c r="H580" s="1"/>
    </row>
    <row r="581" spans="2:8">
      <c r="B581" s="1"/>
      <c r="C581" s="1"/>
      <c r="D581" s="1"/>
      <c r="E581" s="1"/>
      <c r="F581" s="1"/>
      <c r="G581" s="1"/>
      <c r="H581" s="1"/>
    </row>
    <row r="582" spans="2:8">
      <c r="B582" s="1"/>
      <c r="C582" s="1"/>
      <c r="D582" s="1"/>
      <c r="E582" s="1"/>
      <c r="F582" s="1"/>
      <c r="G582" s="1"/>
      <c r="H582" s="1"/>
    </row>
    <row r="583" spans="2:8">
      <c r="B583" s="1"/>
      <c r="C583" s="1"/>
      <c r="D583" s="1"/>
      <c r="E583" s="1"/>
      <c r="F583" s="1"/>
      <c r="G583" s="1"/>
      <c r="H583" s="1"/>
    </row>
    <row r="584" spans="2:8">
      <c r="B584" s="1"/>
      <c r="C584" s="1"/>
      <c r="D584" s="1"/>
      <c r="E584" s="1"/>
      <c r="F584" s="1"/>
      <c r="G584" s="1"/>
      <c r="H584" s="1"/>
    </row>
    <row r="585" spans="2:8">
      <c r="B585" s="1"/>
      <c r="C585" s="1"/>
      <c r="D585" s="1"/>
      <c r="E585" s="1"/>
      <c r="F585" s="1"/>
      <c r="G585" s="1"/>
      <c r="H585" s="1"/>
    </row>
    <row r="586" spans="2:8">
      <c r="B586" s="1"/>
      <c r="C586" s="1"/>
      <c r="D586" s="1"/>
      <c r="E586" s="1"/>
      <c r="F586" s="1"/>
      <c r="G586" s="1"/>
      <c r="H586" s="1"/>
    </row>
    <row r="587" spans="2:8">
      <c r="B587" s="1"/>
      <c r="C587" s="1"/>
      <c r="D587" s="1"/>
      <c r="E587" s="1"/>
      <c r="F587" s="1"/>
      <c r="G587" s="1"/>
      <c r="H587" s="1"/>
    </row>
    <row r="588" spans="2:8">
      <c r="B588" s="1"/>
      <c r="C588" s="1"/>
      <c r="D588" s="1"/>
      <c r="E588" s="1"/>
      <c r="F588" s="1"/>
      <c r="G588" s="1"/>
      <c r="H588" s="1"/>
    </row>
    <row r="589" spans="2:8">
      <c r="B589" s="1"/>
      <c r="C589" s="1"/>
      <c r="D589" s="1"/>
      <c r="E589" s="1"/>
      <c r="F589" s="1"/>
      <c r="G589" s="1"/>
      <c r="H589" s="1"/>
    </row>
    <row r="590" spans="2:8">
      <c r="B590" s="1"/>
      <c r="C590" s="1"/>
      <c r="D590" s="1"/>
      <c r="E590" s="1"/>
      <c r="F590" s="1"/>
      <c r="G590" s="1"/>
      <c r="H590" s="1"/>
    </row>
    <row r="591" spans="2:8">
      <c r="B591" s="1"/>
      <c r="C591" s="1"/>
      <c r="D591" s="1"/>
      <c r="E591" s="1"/>
      <c r="F591" s="1"/>
      <c r="G591" s="1"/>
      <c r="H591" s="1"/>
    </row>
    <row r="592" spans="2:8">
      <c r="B592" s="1"/>
      <c r="C592" s="1"/>
      <c r="D592" s="1"/>
      <c r="E592" s="1"/>
      <c r="F592" s="1"/>
      <c r="G592" s="1"/>
      <c r="H592" s="1"/>
    </row>
    <row r="593" spans="2:8">
      <c r="B593" s="1"/>
      <c r="C593" s="1"/>
      <c r="D593" s="1"/>
      <c r="E593" s="1"/>
      <c r="F593" s="1"/>
      <c r="G593" s="1"/>
      <c r="H593" s="1"/>
    </row>
    <row r="594" spans="2:8">
      <c r="B594" s="1"/>
      <c r="C594" s="1"/>
      <c r="D594" s="1"/>
      <c r="E594" s="1"/>
      <c r="F594" s="1"/>
      <c r="G594" s="1"/>
      <c r="H594" s="1"/>
    </row>
    <row r="595" spans="2:8">
      <c r="B595" s="1"/>
      <c r="C595" s="1"/>
      <c r="D595" s="1"/>
      <c r="E595" s="1"/>
      <c r="F595" s="1"/>
      <c r="G595" s="1"/>
      <c r="H595" s="1"/>
    </row>
    <row r="596" spans="2:8">
      <c r="B596" s="1"/>
      <c r="C596" s="1"/>
      <c r="D596" s="1"/>
      <c r="E596" s="1"/>
      <c r="F596" s="1"/>
      <c r="G596" s="1"/>
      <c r="H596" s="1"/>
    </row>
    <row r="597" spans="2:8">
      <c r="B597" s="1"/>
      <c r="C597" s="1"/>
      <c r="D597" s="1"/>
      <c r="E597" s="1"/>
      <c r="F597" s="1"/>
      <c r="G597" s="1"/>
      <c r="H597" s="1"/>
    </row>
    <row r="598" spans="2:8">
      <c r="B598" s="1"/>
      <c r="C598" s="1"/>
      <c r="D598" s="1"/>
      <c r="E598" s="1"/>
      <c r="F598" s="1"/>
      <c r="G598" s="1"/>
      <c r="H598" s="1"/>
    </row>
    <row r="599" spans="2:8">
      <c r="B599" s="1"/>
      <c r="C599" s="1"/>
      <c r="D599" s="1"/>
      <c r="E599" s="1"/>
      <c r="F599" s="1"/>
      <c r="G599" s="1"/>
      <c r="H599" s="1"/>
    </row>
    <row r="600" spans="2:8">
      <c r="B600" s="1"/>
      <c r="C600" s="1"/>
      <c r="D600" s="1"/>
      <c r="E600" s="1"/>
      <c r="F600" s="1"/>
      <c r="G600" s="1"/>
      <c r="H600" s="1"/>
    </row>
    <row r="601" spans="2:8">
      <c r="B601" s="1"/>
      <c r="C601" s="1"/>
      <c r="D601" s="1"/>
      <c r="E601" s="1"/>
      <c r="F601" s="1"/>
      <c r="G601" s="1"/>
      <c r="H601" s="1"/>
    </row>
    <row r="602" spans="2:8">
      <c r="B602" s="1"/>
      <c r="C602" s="1"/>
      <c r="D602" s="1"/>
      <c r="E602" s="1"/>
      <c r="F602" s="1"/>
      <c r="G602" s="1"/>
      <c r="H602" s="1"/>
    </row>
    <row r="603" spans="2:8">
      <c r="B603" s="1"/>
      <c r="C603" s="1"/>
      <c r="D603" s="1"/>
      <c r="E603" s="1"/>
      <c r="F603" s="1"/>
      <c r="G603" s="1"/>
      <c r="H603" s="1"/>
    </row>
    <row r="604" spans="2:8">
      <c r="B604" s="1"/>
      <c r="C604" s="1"/>
      <c r="D604" s="1"/>
      <c r="E604" s="1"/>
      <c r="F604" s="1"/>
      <c r="G604" s="1"/>
      <c r="H604" s="1"/>
    </row>
    <row r="605" spans="2:8">
      <c r="B605" s="1"/>
      <c r="C605" s="1"/>
      <c r="D605" s="1"/>
      <c r="E605" s="1"/>
      <c r="F605" s="1"/>
      <c r="G605" s="1"/>
      <c r="H605" s="1"/>
    </row>
    <row r="606" spans="2:8">
      <c r="B606" s="1"/>
      <c r="C606" s="1"/>
      <c r="D606" s="1"/>
      <c r="E606" s="1"/>
      <c r="F606" s="1"/>
      <c r="G606" s="1"/>
      <c r="H606" s="1"/>
    </row>
    <row r="607" spans="2:8">
      <c r="B607" s="1"/>
      <c r="C607" s="1"/>
      <c r="D607" s="1"/>
      <c r="E607" s="1"/>
      <c r="F607" s="1"/>
      <c r="G607" s="1"/>
      <c r="H607" s="1"/>
    </row>
    <row r="608" spans="2:8">
      <c r="B608" s="1"/>
      <c r="C608" s="1"/>
      <c r="D608" s="1"/>
      <c r="E608" s="1"/>
      <c r="F608" s="1"/>
      <c r="G608" s="1"/>
      <c r="H608" s="1"/>
    </row>
    <row r="609" spans="2:8">
      <c r="B609" s="1"/>
      <c r="C609" s="1"/>
      <c r="D609" s="1"/>
      <c r="E609" s="1"/>
      <c r="F609" s="1"/>
      <c r="G609" s="1"/>
      <c r="H609" s="1"/>
    </row>
    <row r="610" spans="2:8">
      <c r="B610" s="1"/>
      <c r="C610" s="1"/>
      <c r="D610" s="1"/>
      <c r="E610" s="1"/>
      <c r="F610" s="1"/>
      <c r="G610" s="1"/>
      <c r="H610" s="1"/>
    </row>
    <row r="611" spans="2:8">
      <c r="B611" s="1"/>
      <c r="C611" s="1"/>
      <c r="D611" s="1"/>
      <c r="E611" s="1"/>
      <c r="F611" s="1"/>
      <c r="G611" s="1"/>
      <c r="H611" s="1"/>
    </row>
    <row r="612" spans="2:8">
      <c r="B612" s="1"/>
      <c r="C612" s="1"/>
      <c r="D612" s="1"/>
      <c r="E612" s="1"/>
      <c r="F612" s="1"/>
      <c r="G612" s="1"/>
      <c r="H612" s="1"/>
    </row>
    <row r="613" spans="2:8">
      <c r="B613" s="1"/>
      <c r="C613" s="1"/>
      <c r="D613" s="1"/>
      <c r="E613" s="1"/>
      <c r="F613" s="1"/>
      <c r="G613" s="1"/>
      <c r="H613" s="1"/>
    </row>
    <row r="614" spans="2:8">
      <c r="B614" s="1"/>
      <c r="C614" s="1"/>
      <c r="D614" s="1"/>
      <c r="E614" s="1"/>
      <c r="F614" s="1"/>
      <c r="G614" s="1"/>
      <c r="H614" s="1"/>
    </row>
    <row r="615" spans="2:8">
      <c r="B615" s="1"/>
      <c r="C615" s="1"/>
      <c r="D615" s="1"/>
      <c r="E615" s="1"/>
      <c r="F615" s="1"/>
      <c r="G615" s="1"/>
      <c r="H615" s="1"/>
    </row>
    <row r="616" spans="2:8">
      <c r="B616" s="1"/>
      <c r="C616" s="1"/>
      <c r="D616" s="1"/>
      <c r="E616" s="1"/>
      <c r="F616" s="1"/>
      <c r="G616" s="1"/>
      <c r="H616" s="1"/>
    </row>
    <row r="617" spans="2:8">
      <c r="B617" s="1"/>
      <c r="C617" s="1"/>
      <c r="D617" s="1"/>
      <c r="E617" s="1"/>
      <c r="F617" s="1"/>
      <c r="G617" s="1"/>
      <c r="H617" s="1"/>
    </row>
    <row r="618" spans="2:8">
      <c r="B618" s="1"/>
      <c r="C618" s="1"/>
      <c r="D618" s="1"/>
      <c r="E618" s="1"/>
      <c r="F618" s="1"/>
      <c r="G618" s="1"/>
      <c r="H618" s="1"/>
    </row>
    <row r="619" spans="2:8">
      <c r="B619" s="1"/>
      <c r="C619" s="1"/>
      <c r="D619" s="1"/>
      <c r="E619" s="1"/>
      <c r="F619" s="1"/>
      <c r="G619" s="1"/>
      <c r="H619" s="1"/>
    </row>
    <row r="620" spans="2:8">
      <c r="B620" s="1"/>
      <c r="C620" s="1"/>
      <c r="D620" s="1"/>
      <c r="E620" s="1"/>
      <c r="F620" s="1"/>
      <c r="G620" s="1"/>
      <c r="H620" s="1"/>
    </row>
    <row r="621" spans="2:8">
      <c r="B621" s="1"/>
      <c r="C621" s="1"/>
      <c r="D621" s="1"/>
      <c r="E621" s="1"/>
      <c r="F621" s="1"/>
      <c r="G621" s="1"/>
      <c r="H621" s="1"/>
    </row>
    <row r="622" spans="2:8">
      <c r="B622" s="1"/>
      <c r="C622" s="1"/>
      <c r="D622" s="1"/>
      <c r="E622" s="1"/>
      <c r="F622" s="1"/>
      <c r="G622" s="1"/>
      <c r="H622" s="1"/>
    </row>
    <row r="623" spans="2:8">
      <c r="B623" s="1"/>
      <c r="C623" s="1"/>
      <c r="D623" s="1"/>
      <c r="E623" s="1"/>
      <c r="F623" s="1"/>
      <c r="G623" s="1"/>
      <c r="H623" s="1"/>
    </row>
    <row r="624" spans="2:8">
      <c r="B624" s="1"/>
      <c r="C624" s="1"/>
      <c r="D624" s="1"/>
      <c r="E624" s="1"/>
      <c r="F624" s="1"/>
      <c r="G624" s="1"/>
      <c r="H624" s="1"/>
    </row>
    <row r="625" spans="2:8">
      <c r="B625" s="1"/>
      <c r="C625" s="1"/>
      <c r="D625" s="1"/>
      <c r="E625" s="1"/>
      <c r="F625" s="1"/>
      <c r="G625" s="1"/>
      <c r="H625" s="1"/>
    </row>
    <row r="626" spans="2:8">
      <c r="B626" s="1"/>
      <c r="C626" s="1"/>
      <c r="D626" s="1"/>
      <c r="E626" s="1"/>
      <c r="F626" s="1"/>
      <c r="G626" s="1"/>
      <c r="H626" s="1"/>
    </row>
    <row r="627" spans="2:8">
      <c r="B627" s="1"/>
      <c r="C627" s="1"/>
      <c r="D627" s="1"/>
      <c r="E627" s="1"/>
      <c r="F627" s="1"/>
      <c r="G627" s="1"/>
      <c r="H627" s="1"/>
    </row>
    <row r="628" spans="2:8">
      <c r="B628" s="1"/>
      <c r="C628" s="1"/>
      <c r="D628" s="1"/>
      <c r="E628" s="1"/>
      <c r="F628" s="1"/>
      <c r="G628" s="1"/>
      <c r="H628" s="1"/>
    </row>
    <row r="629" spans="2:8">
      <c r="B629" s="1"/>
      <c r="C629" s="1"/>
      <c r="D629" s="1"/>
      <c r="E629" s="1"/>
      <c r="F629" s="1"/>
      <c r="G629" s="1"/>
      <c r="H629" s="1"/>
    </row>
    <row r="630" spans="2:8">
      <c r="B630" s="1"/>
      <c r="C630" s="1"/>
      <c r="D630" s="1"/>
      <c r="E630" s="1"/>
      <c r="F630" s="1"/>
      <c r="G630" s="1"/>
      <c r="H630" s="1"/>
    </row>
    <row r="631" spans="2:8">
      <c r="B631" s="1"/>
      <c r="C631" s="1"/>
      <c r="D631" s="1"/>
      <c r="E631" s="1"/>
      <c r="F631" s="1"/>
      <c r="G631" s="1"/>
      <c r="H631" s="1"/>
    </row>
    <row r="632" spans="2:8">
      <c r="B632" s="1"/>
      <c r="C632" s="1"/>
      <c r="D632" s="1"/>
      <c r="E632" s="1"/>
      <c r="F632" s="1"/>
      <c r="G632" s="1"/>
      <c r="H632" s="1"/>
    </row>
    <row r="633" spans="2:8">
      <c r="B633" s="1"/>
      <c r="C633" s="1"/>
      <c r="D633" s="1"/>
      <c r="E633" s="1"/>
      <c r="F633" s="1"/>
      <c r="G633" s="1"/>
      <c r="H633" s="1"/>
    </row>
    <row r="634" spans="2:8">
      <c r="B634" s="1"/>
      <c r="C634" s="1"/>
      <c r="D634" s="1"/>
      <c r="E634" s="1"/>
      <c r="F634" s="1"/>
      <c r="G634" s="1"/>
      <c r="H634" s="1"/>
    </row>
    <row r="635" spans="2:8">
      <c r="B635" s="1"/>
      <c r="C635" s="1"/>
      <c r="D635" s="1"/>
      <c r="E635" s="1"/>
      <c r="F635" s="1"/>
      <c r="G635" s="1"/>
      <c r="H635" s="1"/>
    </row>
    <row r="636" spans="2:8">
      <c r="B636" s="1"/>
      <c r="C636" s="1"/>
      <c r="D636" s="1"/>
      <c r="E636" s="1"/>
      <c r="F636" s="1"/>
      <c r="G636" s="1"/>
      <c r="H636" s="1"/>
    </row>
    <row r="637" spans="2:8">
      <c r="B637" s="1"/>
      <c r="C637" s="1"/>
      <c r="D637" s="1"/>
      <c r="E637" s="1"/>
      <c r="F637" s="1"/>
      <c r="G637" s="1"/>
      <c r="H637" s="1"/>
    </row>
    <row r="638" spans="2:8">
      <c r="B638" s="1"/>
      <c r="C638" s="1"/>
      <c r="D638" s="1"/>
      <c r="E638" s="1"/>
      <c r="F638" s="1"/>
      <c r="G638" s="1"/>
      <c r="H638" s="1"/>
    </row>
    <row r="639" spans="2:8">
      <c r="B639" s="1"/>
      <c r="C639" s="1"/>
      <c r="D639" s="1"/>
      <c r="E639" s="1"/>
      <c r="F639" s="1"/>
      <c r="G639" s="1"/>
      <c r="H639" s="1"/>
    </row>
    <row r="640" spans="2:8">
      <c r="B640" s="1"/>
      <c r="C640" s="1"/>
      <c r="D640" s="1"/>
      <c r="E640" s="1"/>
      <c r="F640" s="1"/>
      <c r="G640" s="1"/>
      <c r="H640" s="1"/>
    </row>
    <row r="641" spans="2:8">
      <c r="B641" s="1"/>
      <c r="C641" s="1"/>
      <c r="D641" s="1"/>
      <c r="E641" s="1"/>
      <c r="F641" s="1"/>
      <c r="G641" s="1"/>
      <c r="H641" s="1"/>
    </row>
    <row r="642" spans="2:8">
      <c r="B642" s="1"/>
      <c r="C642" s="1"/>
      <c r="D642" s="1"/>
      <c r="E642" s="1"/>
      <c r="F642" s="1"/>
      <c r="G642" s="1"/>
      <c r="H642" s="1"/>
    </row>
    <row r="643" spans="2:8">
      <c r="B643" s="1"/>
      <c r="C643" s="1"/>
      <c r="D643" s="1"/>
      <c r="E643" s="1"/>
      <c r="F643" s="1"/>
      <c r="G643" s="1"/>
      <c r="H643" s="1"/>
    </row>
    <row r="644" spans="2:8">
      <c r="B644" s="1"/>
      <c r="C644" s="1"/>
      <c r="D644" s="1"/>
      <c r="E644" s="1"/>
      <c r="F644" s="1"/>
      <c r="G644" s="1"/>
      <c r="H644" s="1"/>
    </row>
    <row r="645" spans="2:8">
      <c r="B645" s="1"/>
      <c r="C645" s="1"/>
      <c r="D645" s="1"/>
      <c r="E645" s="1"/>
      <c r="F645" s="1"/>
      <c r="G645" s="1"/>
      <c r="H645" s="1"/>
    </row>
    <row r="646" spans="2:8">
      <c r="B646" s="1"/>
      <c r="C646" s="1"/>
      <c r="D646" s="1"/>
      <c r="E646" s="1"/>
      <c r="F646" s="1"/>
      <c r="G646" s="1"/>
      <c r="H646" s="1"/>
    </row>
    <row r="647" spans="2:8">
      <c r="B647" s="1"/>
      <c r="C647" s="1"/>
      <c r="D647" s="1"/>
      <c r="E647" s="1"/>
      <c r="F647" s="1"/>
      <c r="G647" s="1"/>
      <c r="H647" s="1"/>
    </row>
    <row r="648" spans="2:8">
      <c r="B648" s="1"/>
      <c r="C648" s="1"/>
      <c r="D648" s="1"/>
      <c r="E648" s="1"/>
      <c r="F648" s="1"/>
      <c r="G648" s="1"/>
      <c r="H648" s="1"/>
    </row>
    <row r="649" spans="2:8">
      <c r="B649" s="1"/>
      <c r="C649" s="1"/>
      <c r="D649" s="1"/>
      <c r="E649" s="1"/>
      <c r="F649" s="1"/>
      <c r="G649" s="1"/>
      <c r="H649" s="1"/>
    </row>
    <row r="650" spans="2:8">
      <c r="B650" s="1"/>
      <c r="C650" s="1"/>
      <c r="D650" s="1"/>
      <c r="E650" s="1"/>
      <c r="F650" s="1"/>
      <c r="G650" s="1"/>
      <c r="H650" s="1"/>
    </row>
    <row r="651" spans="2:8">
      <c r="B651" s="1"/>
      <c r="C651" s="1"/>
      <c r="D651" s="1"/>
      <c r="E651" s="1"/>
      <c r="F651" s="1"/>
      <c r="G651" s="1"/>
      <c r="H651" s="1"/>
    </row>
    <row r="652" spans="2:8">
      <c r="B652" s="1"/>
      <c r="C652" s="1"/>
      <c r="D652" s="1"/>
      <c r="E652" s="1"/>
      <c r="F652" s="1"/>
      <c r="G652" s="1"/>
      <c r="H652" s="1"/>
    </row>
    <row r="653" spans="2:8">
      <c r="B653" s="1"/>
      <c r="C653" s="1"/>
      <c r="D653" s="1"/>
      <c r="E653" s="1"/>
      <c r="F653" s="1"/>
      <c r="G653" s="1"/>
      <c r="H653" s="1"/>
    </row>
    <row r="654" spans="2:8">
      <c r="B654" s="1"/>
      <c r="C654" s="1"/>
      <c r="D654" s="1"/>
      <c r="E654" s="1"/>
      <c r="F654" s="1"/>
      <c r="G654" s="1"/>
      <c r="H654" s="1"/>
    </row>
    <row r="655" spans="2:8">
      <c r="B655" s="1"/>
      <c r="C655" s="1"/>
      <c r="D655" s="1"/>
      <c r="E655" s="1"/>
      <c r="F655" s="1"/>
      <c r="G655" s="1"/>
      <c r="H655" s="1"/>
    </row>
    <row r="656" spans="2:8">
      <c r="B656" s="1"/>
      <c r="C656" s="1"/>
      <c r="D656" s="1"/>
      <c r="E656" s="1"/>
      <c r="F656" s="1"/>
      <c r="G656" s="1"/>
      <c r="H656" s="1"/>
    </row>
    <row r="657" spans="2:8">
      <c r="B657" s="1"/>
      <c r="C657" s="1"/>
      <c r="D657" s="1"/>
      <c r="E657" s="1"/>
      <c r="F657" s="1"/>
      <c r="G657" s="1"/>
      <c r="H657" s="1"/>
    </row>
    <row r="658" spans="2:8">
      <c r="B658" s="1"/>
      <c r="C658" s="1"/>
      <c r="D658" s="1"/>
      <c r="E658" s="1"/>
      <c r="F658" s="1"/>
      <c r="G658" s="1"/>
      <c r="H658" s="1"/>
    </row>
    <row r="659" spans="2:8">
      <c r="B659" s="1"/>
      <c r="C659" s="1"/>
      <c r="D659" s="1"/>
      <c r="E659" s="1"/>
      <c r="F659" s="1"/>
      <c r="G659" s="1"/>
      <c r="H659" s="1"/>
    </row>
    <row r="660" spans="2:8">
      <c r="B660" s="1"/>
      <c r="C660" s="1"/>
      <c r="D660" s="1"/>
      <c r="E660" s="1"/>
      <c r="F660" s="1"/>
      <c r="G660" s="1"/>
      <c r="H660" s="1"/>
    </row>
    <row r="661" spans="2:8">
      <c r="B661" s="1"/>
      <c r="C661" s="1"/>
      <c r="D661" s="1"/>
      <c r="E661" s="1"/>
      <c r="F661" s="1"/>
      <c r="G661" s="1"/>
      <c r="H661" s="1"/>
    </row>
    <row r="662" spans="2:8">
      <c r="B662" s="1"/>
      <c r="C662" s="1"/>
      <c r="D662" s="1"/>
      <c r="E662" s="1"/>
      <c r="F662" s="1"/>
      <c r="G662" s="1"/>
      <c r="H662" s="1"/>
    </row>
    <row r="663" spans="2:8">
      <c r="B663" s="1"/>
      <c r="C663" s="1"/>
      <c r="D663" s="1"/>
      <c r="E663" s="1"/>
      <c r="F663" s="1"/>
      <c r="G663" s="1"/>
      <c r="H663" s="1"/>
    </row>
    <row r="664" spans="2:8">
      <c r="B664" s="1"/>
      <c r="C664" s="1"/>
      <c r="D664" s="1"/>
      <c r="E664" s="1"/>
      <c r="F664" s="1"/>
      <c r="G664" s="1"/>
      <c r="H664" s="1"/>
    </row>
    <row r="665" spans="2:8">
      <c r="B665" s="1"/>
      <c r="C665" s="1"/>
      <c r="D665" s="1"/>
      <c r="E665" s="1"/>
      <c r="F665" s="1"/>
      <c r="G665" s="1"/>
      <c r="H665" s="1"/>
    </row>
    <row r="666" spans="2:8">
      <c r="B666" s="1"/>
      <c r="C666" s="1"/>
      <c r="D666" s="1"/>
      <c r="E666" s="1"/>
      <c r="F666" s="1"/>
      <c r="G666" s="1"/>
      <c r="H666" s="1"/>
    </row>
    <row r="667" spans="2:8">
      <c r="B667" s="1"/>
      <c r="C667" s="1"/>
      <c r="D667" s="1"/>
      <c r="E667" s="1"/>
      <c r="F667" s="1"/>
      <c r="G667" s="1"/>
      <c r="H667" s="1"/>
    </row>
    <row r="668" spans="2:8">
      <c r="B668" s="1"/>
      <c r="C668" s="1"/>
      <c r="D668" s="1"/>
      <c r="E668" s="1"/>
      <c r="F668" s="1"/>
      <c r="G668" s="1"/>
      <c r="H668" s="1"/>
    </row>
    <row r="669" spans="2:8">
      <c r="B669" s="1"/>
      <c r="C669" s="1"/>
      <c r="D669" s="1"/>
      <c r="E669" s="1"/>
      <c r="F669" s="1"/>
      <c r="G669" s="1"/>
      <c r="H669" s="1"/>
    </row>
    <row r="670" spans="2:8">
      <c r="B670" s="1"/>
      <c r="C670" s="1"/>
      <c r="D670" s="1"/>
      <c r="E670" s="1"/>
      <c r="F670" s="1"/>
      <c r="G670" s="1"/>
      <c r="H670" s="1"/>
    </row>
    <row r="671" spans="2:8">
      <c r="B671" s="1"/>
      <c r="C671" s="1"/>
      <c r="D671" s="1"/>
      <c r="E671" s="1"/>
      <c r="F671" s="1"/>
      <c r="G671" s="1"/>
      <c r="H671" s="1"/>
    </row>
    <row r="672" spans="2:8">
      <c r="B672" s="1"/>
      <c r="C672" s="1"/>
      <c r="D672" s="1"/>
      <c r="E672" s="1"/>
      <c r="F672" s="1"/>
      <c r="G672" s="1"/>
      <c r="H672" s="1"/>
    </row>
    <row r="673" spans="2:8">
      <c r="B673" s="1"/>
      <c r="C673" s="1"/>
      <c r="D673" s="1"/>
      <c r="E673" s="1"/>
      <c r="F673" s="1"/>
      <c r="G673" s="1"/>
      <c r="H673" s="1"/>
    </row>
    <row r="674" spans="2:8">
      <c r="B674" s="1"/>
      <c r="C674" s="1"/>
      <c r="D674" s="1"/>
      <c r="E674" s="1"/>
      <c r="F674" s="1"/>
      <c r="G674" s="1"/>
      <c r="H674" s="1"/>
    </row>
    <row r="675" spans="2:8">
      <c r="B675" s="1"/>
      <c r="C675" s="1"/>
      <c r="D675" s="1"/>
      <c r="E675" s="1"/>
      <c r="F675" s="1"/>
      <c r="G675" s="1"/>
      <c r="H675" s="1"/>
    </row>
    <row r="676" spans="2:8">
      <c r="B676" s="1"/>
      <c r="C676" s="1"/>
      <c r="D676" s="1"/>
      <c r="E676" s="1"/>
      <c r="F676" s="1"/>
      <c r="G676" s="1"/>
      <c r="H676" s="1"/>
    </row>
    <row r="677" spans="2:8">
      <c r="B677" s="1"/>
      <c r="C677" s="1"/>
      <c r="D677" s="1"/>
      <c r="E677" s="1"/>
      <c r="F677" s="1"/>
      <c r="G677" s="1"/>
      <c r="H677" s="1"/>
    </row>
    <row r="678" spans="2:8">
      <c r="B678" s="1"/>
      <c r="C678" s="1"/>
      <c r="D678" s="1"/>
      <c r="E678" s="1"/>
      <c r="F678" s="1"/>
      <c r="G678" s="1"/>
      <c r="H678" s="1"/>
    </row>
    <row r="679" spans="2:8">
      <c r="B679" s="1"/>
      <c r="C679" s="1"/>
      <c r="D679" s="1"/>
      <c r="E679" s="1"/>
      <c r="F679" s="1"/>
      <c r="G679" s="1"/>
      <c r="H679" s="1"/>
    </row>
    <row r="680" spans="2:8">
      <c r="B680" s="1"/>
      <c r="C680" s="1"/>
      <c r="D680" s="1"/>
      <c r="E680" s="1"/>
      <c r="F680" s="1"/>
      <c r="G680" s="1"/>
      <c r="H680" s="1"/>
    </row>
    <row r="681" spans="2:8">
      <c r="B681" s="1"/>
      <c r="C681" s="1"/>
      <c r="D681" s="1"/>
      <c r="E681" s="1"/>
      <c r="F681" s="1"/>
      <c r="G681" s="1"/>
      <c r="H681" s="1"/>
    </row>
    <row r="682" spans="2:8">
      <c r="B682" s="1"/>
      <c r="C682" s="1"/>
      <c r="D682" s="1"/>
      <c r="E682" s="1"/>
      <c r="F682" s="1"/>
      <c r="G682" s="1"/>
      <c r="H682" s="1"/>
    </row>
    <row r="683" spans="2:8">
      <c r="B683" s="1"/>
      <c r="C683" s="1"/>
      <c r="D683" s="1"/>
      <c r="E683" s="1"/>
      <c r="F683" s="1"/>
      <c r="G683" s="1"/>
      <c r="H683" s="1"/>
    </row>
    <row r="684" spans="2:8">
      <c r="B684" s="1"/>
      <c r="C684" s="1"/>
      <c r="D684" s="1"/>
      <c r="E684" s="1"/>
      <c r="F684" s="1"/>
      <c r="G684" s="1"/>
      <c r="H684" s="1"/>
    </row>
    <row r="685" spans="2:8">
      <c r="B685" s="1"/>
      <c r="C685" s="1"/>
      <c r="D685" s="1"/>
      <c r="E685" s="1"/>
      <c r="F685" s="1"/>
      <c r="G685" s="1"/>
      <c r="H685" s="1"/>
    </row>
    <row r="686" spans="2:8">
      <c r="B686" s="1"/>
      <c r="C686" s="1"/>
      <c r="D686" s="1"/>
      <c r="E686" s="1"/>
      <c r="F686" s="1"/>
      <c r="G686" s="1"/>
      <c r="H686" s="1"/>
    </row>
    <row r="687" spans="2:8">
      <c r="B687" s="1"/>
      <c r="C687" s="1"/>
      <c r="D687" s="1"/>
      <c r="E687" s="1"/>
      <c r="F687" s="1"/>
      <c r="G687" s="1"/>
      <c r="H687" s="1"/>
    </row>
    <row r="688" spans="2:8">
      <c r="B688" s="1"/>
      <c r="C688" s="1"/>
      <c r="D688" s="1"/>
      <c r="E688" s="1"/>
      <c r="F688" s="1"/>
      <c r="G688" s="1"/>
      <c r="H688" s="1"/>
    </row>
    <row r="689" spans="2:8">
      <c r="B689" s="1"/>
      <c r="C689" s="1"/>
      <c r="D689" s="1"/>
      <c r="E689" s="1"/>
      <c r="F689" s="1"/>
      <c r="G689" s="1"/>
      <c r="H689" s="1"/>
    </row>
    <row r="690" spans="2:8">
      <c r="B690" s="1"/>
      <c r="C690" s="1"/>
      <c r="D690" s="1"/>
      <c r="E690" s="1"/>
      <c r="F690" s="1"/>
      <c r="G690" s="1"/>
      <c r="H690" s="1"/>
    </row>
    <row r="691" spans="2:8">
      <c r="B691" s="1"/>
      <c r="C691" s="1"/>
      <c r="D691" s="1"/>
      <c r="E691" s="1"/>
      <c r="F691" s="1"/>
      <c r="G691" s="1"/>
      <c r="H691" s="1"/>
    </row>
    <row r="692" spans="2:8">
      <c r="B692" s="1"/>
      <c r="C692" s="1"/>
      <c r="D692" s="1"/>
      <c r="E692" s="1"/>
      <c r="F692" s="1"/>
      <c r="G692" s="1"/>
      <c r="H692" s="1"/>
    </row>
    <row r="693" spans="2:8">
      <c r="B693" s="1"/>
      <c r="C693" s="1"/>
      <c r="D693" s="1"/>
      <c r="E693" s="1"/>
      <c r="F693" s="1"/>
      <c r="G693" s="1"/>
      <c r="H693" s="1"/>
    </row>
    <row r="694" spans="2:8">
      <c r="B694" s="1"/>
      <c r="C694" s="1"/>
      <c r="D694" s="1"/>
      <c r="E694" s="1"/>
      <c r="F694" s="1"/>
      <c r="G694" s="1"/>
      <c r="H694" s="1"/>
    </row>
    <row r="695" spans="2:8">
      <c r="B695" s="1"/>
      <c r="C695" s="1"/>
      <c r="D695" s="1"/>
      <c r="E695" s="1"/>
      <c r="F695" s="1"/>
      <c r="G695" s="1"/>
      <c r="H695" s="1"/>
    </row>
    <row r="696" spans="2:8">
      <c r="B696" s="1"/>
      <c r="C696" s="1"/>
      <c r="D696" s="1"/>
      <c r="E696" s="1"/>
      <c r="F696" s="1"/>
      <c r="G696" s="1"/>
      <c r="H696" s="1"/>
    </row>
    <row r="697" spans="2:8">
      <c r="B697" s="1"/>
      <c r="C697" s="1"/>
      <c r="D697" s="1"/>
      <c r="E697" s="1"/>
      <c r="F697" s="1"/>
      <c r="G697" s="1"/>
      <c r="H697" s="1"/>
    </row>
    <row r="698" spans="2:8">
      <c r="B698" s="1"/>
      <c r="C698" s="1"/>
      <c r="D698" s="1"/>
      <c r="E698" s="1"/>
      <c r="F698" s="1"/>
      <c r="G698" s="1"/>
      <c r="H698" s="1"/>
    </row>
    <row r="699" spans="2:8">
      <c r="B699" s="1"/>
      <c r="C699" s="1"/>
      <c r="D699" s="1"/>
      <c r="E699" s="1"/>
      <c r="F699" s="1"/>
      <c r="G699" s="1"/>
      <c r="H699" s="1"/>
    </row>
    <row r="700" spans="2:8">
      <c r="B700" s="1"/>
      <c r="C700" s="1"/>
      <c r="D700" s="1"/>
      <c r="E700" s="1"/>
      <c r="F700" s="1"/>
      <c r="G700" s="1"/>
      <c r="H700" s="1"/>
    </row>
    <row r="701" spans="2:8">
      <c r="B701" s="1"/>
      <c r="C701" s="1"/>
      <c r="D701" s="1"/>
      <c r="E701" s="1"/>
      <c r="F701" s="1"/>
      <c r="G701" s="1"/>
      <c r="H701" s="1"/>
    </row>
    <row r="702" spans="2:8">
      <c r="B702" s="1"/>
      <c r="C702" s="1"/>
      <c r="D702" s="1"/>
      <c r="E702" s="1"/>
      <c r="F702" s="1"/>
      <c r="G702" s="1"/>
      <c r="H702" s="1"/>
    </row>
    <row r="703" spans="2:8">
      <c r="B703" s="1"/>
      <c r="C703" s="1"/>
      <c r="D703" s="1"/>
      <c r="E703" s="1"/>
      <c r="F703" s="1"/>
      <c r="G703" s="1"/>
      <c r="H703" s="1"/>
    </row>
    <row r="704" spans="2:8">
      <c r="B704" s="1"/>
      <c r="C704" s="1"/>
      <c r="D704" s="1"/>
      <c r="E704" s="1"/>
      <c r="F704" s="1"/>
      <c r="G704" s="1"/>
      <c r="H704" s="1"/>
    </row>
    <row r="705" spans="2:8">
      <c r="B705" s="1"/>
      <c r="C705" s="1"/>
      <c r="D705" s="1"/>
      <c r="E705" s="1"/>
      <c r="F705" s="1"/>
      <c r="G705" s="1"/>
      <c r="H705" s="1"/>
    </row>
    <row r="706" spans="2:8">
      <c r="B706" s="1"/>
      <c r="C706" s="1"/>
      <c r="D706" s="1"/>
      <c r="E706" s="1"/>
      <c r="F706" s="1"/>
      <c r="G706" s="1"/>
      <c r="H706" s="1"/>
    </row>
    <row r="707" spans="2:8">
      <c r="B707" s="1"/>
      <c r="C707" s="1"/>
      <c r="D707" s="1"/>
      <c r="E707" s="1"/>
      <c r="F707" s="1"/>
      <c r="G707" s="1"/>
      <c r="H707" s="1"/>
    </row>
    <row r="708" spans="2:8">
      <c r="B708" s="1"/>
      <c r="C708" s="1"/>
      <c r="D708" s="1"/>
      <c r="E708" s="1"/>
      <c r="F708" s="1"/>
      <c r="G708" s="1"/>
      <c r="H708" s="1"/>
    </row>
    <row r="709" spans="2:8">
      <c r="B709" s="1"/>
      <c r="C709" s="1"/>
      <c r="D709" s="1"/>
      <c r="E709" s="1"/>
      <c r="F709" s="1"/>
      <c r="G709" s="1"/>
      <c r="H709" s="1"/>
    </row>
    <row r="710" spans="2:8">
      <c r="B710" s="1"/>
      <c r="C710" s="1"/>
      <c r="D710" s="1"/>
      <c r="E710" s="1"/>
      <c r="F710" s="1"/>
      <c r="G710" s="1"/>
      <c r="H710" s="1"/>
    </row>
    <row r="711" spans="2:8">
      <c r="B711" s="1"/>
      <c r="C711" s="1"/>
      <c r="D711" s="1"/>
      <c r="E711" s="1"/>
      <c r="F711" s="1"/>
      <c r="G711" s="1"/>
      <c r="H711" s="1"/>
    </row>
    <row r="712" spans="2:8">
      <c r="B712" s="1"/>
      <c r="C712" s="1"/>
      <c r="D712" s="1"/>
      <c r="E712" s="1"/>
      <c r="F712" s="1"/>
      <c r="G712" s="1"/>
      <c r="H712" s="1"/>
    </row>
    <row r="713" spans="2:8">
      <c r="B713" s="1"/>
      <c r="C713" s="1"/>
      <c r="D713" s="1"/>
      <c r="E713" s="1"/>
      <c r="F713" s="1"/>
      <c r="G713" s="1"/>
      <c r="H713" s="1"/>
    </row>
    <row r="714" spans="2:8">
      <c r="B714" s="1"/>
      <c r="C714" s="1"/>
      <c r="D714" s="1"/>
      <c r="E714" s="1"/>
      <c r="F714" s="1"/>
      <c r="G714" s="1"/>
      <c r="H714" s="1"/>
    </row>
    <row r="715" spans="2:8">
      <c r="B715" s="1"/>
      <c r="C715" s="1"/>
      <c r="D715" s="1"/>
      <c r="E715" s="1"/>
      <c r="F715" s="1"/>
      <c r="G715" s="1"/>
      <c r="H715" s="1"/>
    </row>
    <row r="716" spans="2:8">
      <c r="B716" s="1"/>
      <c r="C716" s="1"/>
      <c r="D716" s="1"/>
      <c r="E716" s="1"/>
      <c r="F716" s="1"/>
      <c r="G716" s="1"/>
      <c r="H716" s="1"/>
    </row>
    <row r="717" spans="2:8">
      <c r="B717" s="1"/>
      <c r="C717" s="1"/>
      <c r="D717" s="1"/>
      <c r="E717" s="1"/>
      <c r="F717" s="1"/>
      <c r="G717" s="1"/>
      <c r="H717" s="1"/>
    </row>
    <row r="718" spans="2:8">
      <c r="B718" s="1"/>
      <c r="C718" s="1"/>
      <c r="D718" s="1"/>
      <c r="E718" s="1"/>
      <c r="F718" s="1"/>
      <c r="G718" s="1"/>
      <c r="H718" s="1"/>
    </row>
    <row r="719" spans="2:8">
      <c r="B719" s="1"/>
      <c r="C719" s="1"/>
      <c r="D719" s="1"/>
      <c r="E719" s="1"/>
      <c r="F719" s="1"/>
      <c r="G719" s="1"/>
      <c r="H719" s="1"/>
    </row>
    <row r="720" spans="2:8">
      <c r="B720" s="1"/>
      <c r="C720" s="1"/>
      <c r="D720" s="1"/>
      <c r="E720" s="1"/>
      <c r="F720" s="1"/>
      <c r="G720" s="1"/>
      <c r="H720" s="1"/>
    </row>
    <row r="721" spans="2:8">
      <c r="B721" s="1"/>
      <c r="C721" s="1"/>
      <c r="D721" s="1"/>
      <c r="E721" s="1"/>
      <c r="F721" s="1"/>
      <c r="G721" s="1"/>
      <c r="H721" s="1"/>
    </row>
    <row r="722" spans="2:8">
      <c r="B722" s="1"/>
      <c r="C722" s="1"/>
      <c r="D722" s="1"/>
      <c r="E722" s="1"/>
      <c r="F722" s="1"/>
      <c r="G722" s="1"/>
      <c r="H722" s="1"/>
    </row>
    <row r="723" spans="2:8">
      <c r="B723" s="1"/>
      <c r="C723" s="1"/>
      <c r="D723" s="1"/>
      <c r="E723" s="1"/>
      <c r="F723" s="1"/>
      <c r="G723" s="1"/>
      <c r="H723" s="1"/>
    </row>
    <row r="724" spans="2:8">
      <c r="B724" s="1"/>
      <c r="C724" s="1"/>
      <c r="D724" s="1"/>
      <c r="E724" s="1"/>
      <c r="F724" s="1"/>
      <c r="G724" s="1"/>
      <c r="H724" s="1"/>
    </row>
    <row r="725" spans="2:8">
      <c r="B725" s="1"/>
      <c r="C725" s="1"/>
      <c r="D725" s="1"/>
      <c r="E725" s="1"/>
      <c r="F725" s="1"/>
      <c r="G725" s="1"/>
      <c r="H725" s="1"/>
    </row>
    <row r="726" spans="2:8">
      <c r="B726" s="1"/>
      <c r="C726" s="1"/>
      <c r="D726" s="1"/>
      <c r="E726" s="1"/>
      <c r="F726" s="1"/>
      <c r="G726" s="1"/>
      <c r="H726" s="1"/>
    </row>
    <row r="727" spans="2:8">
      <c r="B727" s="1"/>
      <c r="C727" s="1"/>
      <c r="D727" s="1"/>
      <c r="E727" s="1"/>
      <c r="F727" s="1"/>
      <c r="G727" s="1"/>
      <c r="H727" s="1"/>
    </row>
    <row r="728" spans="2:8">
      <c r="B728" s="1"/>
      <c r="C728" s="1"/>
      <c r="D728" s="1"/>
      <c r="E728" s="1"/>
      <c r="F728" s="1"/>
      <c r="G728" s="1"/>
      <c r="H728" s="1"/>
    </row>
    <row r="729" spans="2:8">
      <c r="B729" s="1"/>
      <c r="C729" s="1"/>
      <c r="D729" s="1"/>
      <c r="E729" s="1"/>
      <c r="F729" s="1"/>
      <c r="G729" s="1"/>
      <c r="H729" s="1"/>
    </row>
    <row r="730" spans="2:8">
      <c r="B730" s="1"/>
      <c r="C730" s="1"/>
      <c r="D730" s="1"/>
      <c r="E730" s="1"/>
      <c r="F730" s="1"/>
      <c r="G730" s="1"/>
      <c r="H730" s="1"/>
    </row>
    <row r="731" spans="2:8">
      <c r="B731" s="1"/>
      <c r="C731" s="1"/>
      <c r="D731" s="1"/>
      <c r="E731" s="1"/>
      <c r="F731" s="1"/>
      <c r="G731" s="1"/>
      <c r="H731" s="1"/>
    </row>
    <row r="732" spans="2:8">
      <c r="B732" s="1"/>
      <c r="C732" s="1"/>
      <c r="D732" s="1"/>
      <c r="E732" s="1"/>
      <c r="F732" s="1"/>
      <c r="G732" s="1"/>
      <c r="H732" s="1"/>
    </row>
    <row r="733" spans="2:8">
      <c r="B733" s="1"/>
      <c r="C733" s="1"/>
      <c r="D733" s="1"/>
      <c r="E733" s="1"/>
      <c r="F733" s="1"/>
      <c r="G733" s="1"/>
      <c r="H733" s="1"/>
    </row>
    <row r="734" spans="2:8">
      <c r="B734" s="1"/>
      <c r="C734" s="1"/>
      <c r="D734" s="1"/>
      <c r="E734" s="1"/>
      <c r="F734" s="1"/>
      <c r="G734" s="1"/>
      <c r="H734" s="1"/>
    </row>
    <row r="735" spans="2:8">
      <c r="B735" s="1"/>
      <c r="C735" s="1"/>
      <c r="D735" s="1"/>
      <c r="E735" s="1"/>
      <c r="F735" s="1"/>
      <c r="G735" s="1"/>
      <c r="H735" s="1"/>
    </row>
    <row r="736" spans="2:8">
      <c r="B736" s="1"/>
      <c r="C736" s="1"/>
      <c r="D736" s="1"/>
      <c r="E736" s="1"/>
      <c r="F736" s="1"/>
      <c r="G736" s="1"/>
      <c r="H736" s="1"/>
    </row>
    <row r="737" spans="2:8">
      <c r="B737" s="1"/>
      <c r="C737" s="1"/>
      <c r="D737" s="1"/>
      <c r="E737" s="1"/>
      <c r="F737" s="1"/>
      <c r="G737" s="1"/>
      <c r="H737" s="1"/>
    </row>
    <row r="738" spans="2:8">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193"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92" priority="9" stopIfTrue="1">
      <formula>$A$16=0</formula>
    </cfRule>
  </conditionalFormatting>
  <conditionalFormatting sqref="B29:C29">
    <cfRule type="expression" dxfId="191" priority="24">
      <formula>LEFT($C$29,3)="Let"</formula>
    </cfRule>
  </conditionalFormatting>
  <conditionalFormatting sqref="B33:C33 B36:G52">
    <cfRule type="expression" dxfId="190" priority="19">
      <formula>$A$33="nvt"</formula>
    </cfRule>
  </conditionalFormatting>
  <conditionalFormatting sqref="B55:C55 B58:G74">
    <cfRule type="expression" dxfId="189" priority="20">
      <formula>$A$55="nvt"</formula>
    </cfRule>
  </conditionalFormatting>
  <conditionalFormatting sqref="B94:C94 B97:E108">
    <cfRule type="expression" dxfId="188" priority="17">
      <formula>$A$94="nvt"</formula>
    </cfRule>
  </conditionalFormatting>
  <conditionalFormatting sqref="B111:C111 B114:E125">
    <cfRule type="expression" dxfId="187" priority="5">
      <formula>$A$111="nvt"</formula>
    </cfRule>
  </conditionalFormatting>
  <conditionalFormatting sqref="B128:C128">
    <cfRule type="expression" dxfId="186" priority="16">
      <formula>$A$128="nvt"</formula>
    </cfRule>
  </conditionalFormatting>
  <conditionalFormatting sqref="B144:C144">
    <cfRule type="expression" dxfId="185" priority="15">
      <formula>$A$144="nvt"</formula>
    </cfRule>
  </conditionalFormatting>
  <conditionalFormatting sqref="B168:C168">
    <cfRule type="expression" dxfId="184" priority="14">
      <formula>$A$168="nvt"</formula>
    </cfRule>
  </conditionalFormatting>
  <conditionalFormatting sqref="B17:D26">
    <cfRule type="expression" dxfId="183" priority="22">
      <formula>$A17=0</formula>
    </cfRule>
  </conditionalFormatting>
  <conditionalFormatting sqref="B77:D77 B80:C91">
    <cfRule type="expression" dxfId="182" priority="18">
      <formula>$A$77="nvt"</formula>
    </cfRule>
  </conditionalFormatting>
  <conditionalFormatting sqref="B206:D206 B209:C220">
    <cfRule type="expression" dxfId="181" priority="12">
      <formula>$A$206="nvt"</formula>
    </cfRule>
  </conditionalFormatting>
  <conditionalFormatting sqref="B186:F203 B183:C183">
    <cfRule type="expression" dxfId="180" priority="13">
      <formula>$A$183="nvt"</formula>
    </cfRule>
  </conditionalFormatting>
  <conditionalFormatting sqref="B131:I141">
    <cfRule type="expression" dxfId="179" priority="10">
      <formula>$A$128="nvt"</formula>
    </cfRule>
  </conditionalFormatting>
  <conditionalFormatting sqref="B147:I165">
    <cfRule type="expression" dxfId="178" priority="8">
      <formula>$A$144="nvt"</formula>
    </cfRule>
  </conditionalFormatting>
  <conditionalFormatting sqref="B171:I180">
    <cfRule type="expression" dxfId="177" priority="23">
      <formula>$A$168="nvt"</formula>
    </cfRule>
  </conditionalFormatting>
  <conditionalFormatting sqref="C240">
    <cfRule type="cellIs" dxfId="176" priority="21" operator="notEqual">
      <formula>"JA"</formula>
    </cfRule>
  </conditionalFormatting>
  <conditionalFormatting sqref="D236">
    <cfRule type="expression" dxfId="175" priority="11">
      <formula>C240&lt;&gt;"JA"</formula>
    </cfRule>
  </conditionalFormatting>
  <conditionalFormatting sqref="G186:G203">
    <cfRule type="expression" dxfId="174" priority="4">
      <formula>$A$183="nvt"</formula>
    </cfRule>
  </conditionalFormatting>
  <conditionalFormatting sqref="H186:I202">
    <cfRule type="expression" dxfId="173" priority="2">
      <formula>$A$144="nvt"</formula>
    </cfRule>
  </conditionalFormatting>
  <conditionalFormatting sqref="H203:I203">
    <cfRule type="expression" dxfId="172" priority="3">
      <formula>$A$183="nvt"</formula>
    </cfRule>
  </conditionalFormatting>
  <conditionalFormatting sqref="I186:J202">
    <cfRule type="expression" dxfId="171" priority="1" stopIfTrue="1">
      <formula>$A$16=0</formula>
    </cfRule>
  </conditionalFormatting>
  <dataValidations count="4">
    <dataValidation type="list" allowBlank="1" showInputMessage="1" showErrorMessage="1" sqref="B187:B202 B37:B51 B148:B164 B132:B140 B59:B73 B172:B179 B98:B107 B115:B124" xr:uid="{2D4C615A-FFF3-4E30-BB15-453D2BF27E63}">
      <formula1>K_Werkpakket</formula1>
    </dataValidation>
    <dataValidation type="list" allowBlank="1" showInputMessage="1" showErrorMessage="1" sqref="C6" xr:uid="{19E6103A-5DFA-42B2-B815-C419188491A6}">
      <formula1>K_Type</formula1>
    </dataValidation>
    <dataValidation type="list" allowBlank="1" showInputMessage="1" showErrorMessage="1" sqref="C7" xr:uid="{B0FF77FD-3489-4AD9-BE04-C98682284A83}">
      <formula1>K_Omvang</formula1>
    </dataValidation>
    <dataValidation type="list" allowBlank="1" showInputMessage="1" showErrorMessage="1" sqref="C167" xr:uid="{2564CBDC-247B-475F-83F5-616D5A8C3A8C}">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4B419-C26F-4BAB-BA04-5CC8281F34AF}">
  <sheetPr>
    <tabColor rgb="FF92D050"/>
    <pageSetUpPr fitToPage="1"/>
  </sheetPr>
  <dimension ref="A1:L738"/>
  <sheetViews>
    <sheetView showGridLines="0" workbookViewId="0">
      <selection activeCell="C2" sqref="C2:E2"/>
    </sheetView>
  </sheetViews>
  <sheetFormatPr defaultColWidth="9.140625" defaultRowHeight="15.75"/>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c r="D1" s="1"/>
      <c r="I1" s="40" t="s">
        <v>28</v>
      </c>
    </row>
    <row r="2" spans="1:9" ht="18.75">
      <c r="B2" s="24" t="s">
        <v>130</v>
      </c>
      <c r="C2" s="252"/>
      <c r="D2" s="252"/>
      <c r="E2" s="252"/>
      <c r="I2" s="41" t="s">
        <v>30</v>
      </c>
    </row>
    <row r="3" spans="1:9">
      <c r="B3" s="22"/>
      <c r="C3" s="23"/>
      <c r="D3" s="23"/>
      <c r="E3" s="1"/>
      <c r="I3" s="55" t="s">
        <v>31</v>
      </c>
    </row>
    <row r="4" spans="1:9" ht="16.5">
      <c r="B4" s="26" t="s">
        <v>84</v>
      </c>
      <c r="C4" s="70"/>
      <c r="D4"/>
      <c r="H4" s="54"/>
    </row>
    <row r="5" spans="1:9" ht="16.5">
      <c r="B5" s="26" t="s">
        <v>86</v>
      </c>
      <c r="C5" s="71"/>
      <c r="D5"/>
      <c r="H5" s="54"/>
    </row>
    <row r="6" spans="1:9" ht="16.5">
      <c r="B6" s="26" t="s">
        <v>87</v>
      </c>
      <c r="C6" s="255"/>
      <c r="D6" s="255"/>
      <c r="F6"/>
      <c r="G6"/>
      <c r="H6"/>
    </row>
    <row r="7" spans="1:9" ht="16.5">
      <c r="B7" s="26" t="s">
        <v>88</v>
      </c>
      <c r="C7" s="72"/>
      <c r="D7"/>
      <c r="E7"/>
      <c r="F7"/>
      <c r="G7"/>
      <c r="H7"/>
    </row>
    <row r="8" spans="1:9" ht="16.5">
      <c r="B8" s="26"/>
      <c r="C8" s="107"/>
      <c r="D8" s="107"/>
      <c r="E8" s="107"/>
      <c r="F8"/>
      <c r="G8"/>
      <c r="H8"/>
    </row>
    <row r="9" spans="1:9">
      <c r="B9" s="3"/>
      <c r="C9" s="4"/>
      <c r="D9"/>
      <c r="E9"/>
      <c r="F9"/>
      <c r="G9"/>
      <c r="H9"/>
    </row>
    <row r="10" spans="1:9" ht="9" customHeight="1">
      <c r="B10" s="17"/>
      <c r="C10" s="4"/>
      <c r="D10"/>
      <c r="E10"/>
      <c r="F10"/>
      <c r="G10"/>
      <c r="H10"/>
    </row>
    <row r="11" spans="1:9" ht="75" customHeight="1">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c r="B12" s="30"/>
      <c r="C12" s="30"/>
      <c r="D12" s="30"/>
      <c r="E12" s="30"/>
      <c r="F12" s="30"/>
      <c r="G12" s="30"/>
      <c r="H12" s="30"/>
      <c r="I12" s="30"/>
    </row>
    <row r="13" spans="1:9" ht="6.75" customHeight="1" thickTop="1">
      <c r="B13" s="67"/>
      <c r="C13" s="67"/>
      <c r="D13" s="67"/>
      <c r="E13" s="67"/>
      <c r="F13" s="67"/>
      <c r="G13" s="67"/>
      <c r="H13" s="65"/>
      <c r="I13" s="65"/>
    </row>
    <row r="14" spans="1:9" ht="42.75" customHeight="1">
      <c r="B14" s="253" t="s">
        <v>90</v>
      </c>
      <c r="C14" s="253"/>
      <c r="D14" s="253"/>
      <c r="E14" s="253"/>
      <c r="F14" s="253"/>
      <c r="G14" s="253"/>
      <c r="H14" s="253"/>
      <c r="I14" s="65"/>
    </row>
    <row r="15" spans="1:9" ht="9.75" customHeight="1" thickBot="1">
      <c r="B15" s="68"/>
      <c r="C15" s="69"/>
      <c r="D15" s="65"/>
      <c r="E15" s="65"/>
      <c r="F15" s="65"/>
      <c r="G15" s="65"/>
      <c r="H15" s="65"/>
      <c r="I15" s="65"/>
    </row>
    <row r="16" spans="1:9" ht="18.75">
      <c r="A16" s="119">
        <f>IF(OR(COUNTA(C2:D8)&lt;5,Projectinformatie!B24=""),0,1)</f>
        <v>0</v>
      </c>
      <c r="B16" s="46" t="s">
        <v>91</v>
      </c>
      <c r="C16" s="47"/>
      <c r="D16" s="48" t="s">
        <v>81</v>
      </c>
      <c r="E16" s="65"/>
      <c r="F16" s="46" t="s">
        <v>58</v>
      </c>
      <c r="G16" s="47"/>
      <c r="H16" s="48" t="s">
        <v>81</v>
      </c>
      <c r="I16" s="65"/>
    </row>
    <row r="17" spans="1:12">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c r="B27" s="52" t="s">
        <v>92</v>
      </c>
      <c r="C27" s="53"/>
      <c r="D27" s="128">
        <f>SUM(D17:D26)</f>
        <v>0</v>
      </c>
      <c r="E27" s="65"/>
      <c r="F27" s="52" t="s">
        <v>92</v>
      </c>
      <c r="G27" s="53"/>
      <c r="H27" s="128">
        <f>SUM(H17:H26)</f>
        <v>0</v>
      </c>
      <c r="I27" s="65"/>
    </row>
    <row r="28" spans="1:12" ht="9" customHeight="1">
      <c r="B28" s="62"/>
      <c r="C28" s="63"/>
      <c r="D28" s="64"/>
      <c r="E28" s="65"/>
      <c r="F28" s="62"/>
      <c r="G28" s="63"/>
      <c r="H28" s="64"/>
      <c r="I28" s="65"/>
    </row>
    <row r="29" spans="1:12" ht="49.5" customHeight="1" thickBot="1">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c r="B30" s="32"/>
      <c r="C30" s="32"/>
      <c r="D30" s="32"/>
      <c r="E30" s="32"/>
      <c r="F30" s="32"/>
      <c r="G30" s="32"/>
      <c r="H30" s="32"/>
    </row>
    <row r="31" spans="1:12" ht="25.5" customHeight="1">
      <c r="B31" s="251" t="s">
        <v>94</v>
      </c>
      <c r="C31" s="251"/>
      <c r="D31" s="251"/>
      <c r="E31" s="251"/>
      <c r="F31" s="251"/>
      <c r="G31" s="251"/>
      <c r="H31" s="251"/>
    </row>
    <row r="32" spans="1:12" ht="18.75">
      <c r="B32" s="27"/>
      <c r="C32" s="28"/>
      <c r="D32" s="29"/>
      <c r="E32"/>
      <c r="F32" s="27"/>
      <c r="G32" s="28"/>
      <c r="H32" s="29"/>
    </row>
    <row r="33" spans="1:9" ht="21">
      <c r="A33" s="119" t="str">
        <f>IF($A$16=0,"",IF(COUNTIFS($A$17:$A$26,B33)=1,1,"nvt"))</f>
        <v/>
      </c>
      <c r="B33" s="129" t="str">
        <f>B17</f>
        <v>Loonkosten plus vast % (44,2% + 15%)</v>
      </c>
      <c r="C33" s="37"/>
      <c r="D33"/>
      <c r="E33"/>
      <c r="F33"/>
      <c r="G33"/>
      <c r="H33"/>
    </row>
    <row r="34" spans="1:9" ht="15" customHeight="1">
      <c r="B34" s="249" t="str">
        <f>IF(A33="nvt",VLOOKUP(A33,Alle_Kostensoorten[],2,FALSE),VLOOKUP(B33,Alle_Kostensoorten[],2,FALSE))</f>
        <v>Toelichting: Zie voor berekening tabblad 'Instructie'</v>
      </c>
      <c r="C34" s="249"/>
      <c r="D34" s="249"/>
      <c r="E34" s="249"/>
      <c r="F34" s="249"/>
      <c r="G34" s="249"/>
      <c r="H34"/>
    </row>
    <row r="35" spans="1:9" ht="11.25" customHeight="1">
      <c r="B35" s="3"/>
      <c r="C35" s="4"/>
      <c r="D35"/>
      <c r="E35"/>
      <c r="F35"/>
      <c r="G35"/>
      <c r="H35"/>
    </row>
    <row r="36" spans="1:9" ht="31.5" customHeight="1" thickBot="1">
      <c r="B36" s="158" t="s">
        <v>58</v>
      </c>
      <c r="C36" s="110" t="s">
        <v>95</v>
      </c>
      <c r="D36" s="110" t="s">
        <v>96</v>
      </c>
      <c r="E36" s="110" t="s">
        <v>97</v>
      </c>
      <c r="F36" s="110" t="s">
        <v>98</v>
      </c>
      <c r="G36" s="157" t="s">
        <v>81</v>
      </c>
      <c r="H36"/>
      <c r="I36" s="10"/>
    </row>
    <row r="37" spans="1:9" ht="15.75" customHeight="1" thickTop="1">
      <c r="B37" s="203"/>
      <c r="C37" s="186"/>
      <c r="D37" s="217"/>
      <c r="E37" s="187"/>
      <c r="F37" s="189"/>
      <c r="G37" s="159">
        <f>IF($A$33=1,$F37*$E37,0)</f>
        <v>0</v>
      </c>
      <c r="H37"/>
    </row>
    <row r="38" spans="1:9" ht="15.75" customHeight="1">
      <c r="B38" s="173"/>
      <c r="C38" s="86"/>
      <c r="D38" s="218"/>
      <c r="E38" s="166"/>
      <c r="F38" s="164"/>
      <c r="G38" s="160">
        <f t="shared" ref="G38:G51" si="1">IF($A$33=1,$F38*$E38,0)</f>
        <v>0</v>
      </c>
      <c r="H38"/>
    </row>
    <row r="39" spans="1:9" ht="15.75" customHeight="1">
      <c r="B39" s="173"/>
      <c r="C39" s="86"/>
      <c r="D39" s="218"/>
      <c r="E39" s="166"/>
      <c r="F39" s="164"/>
      <c r="G39" s="160">
        <f t="shared" si="1"/>
        <v>0</v>
      </c>
      <c r="H39"/>
    </row>
    <row r="40" spans="1:9" ht="15.75" customHeight="1">
      <c r="B40" s="173"/>
      <c r="C40" s="86"/>
      <c r="D40" s="218"/>
      <c r="E40" s="166"/>
      <c r="F40" s="164"/>
      <c r="G40" s="160">
        <f t="shared" si="1"/>
        <v>0</v>
      </c>
      <c r="H40"/>
    </row>
    <row r="41" spans="1:9" ht="15.75" customHeight="1">
      <c r="B41" s="173"/>
      <c r="C41" s="86"/>
      <c r="D41" s="218"/>
      <c r="E41" s="166"/>
      <c r="F41" s="164"/>
      <c r="G41" s="160">
        <f t="shared" si="1"/>
        <v>0</v>
      </c>
      <c r="H41"/>
    </row>
    <row r="42" spans="1:9" ht="15.75" customHeight="1">
      <c r="B42" s="173"/>
      <c r="C42" s="86"/>
      <c r="D42" s="218"/>
      <c r="E42" s="166"/>
      <c r="F42" s="164"/>
      <c r="G42" s="160">
        <f t="shared" si="1"/>
        <v>0</v>
      </c>
      <c r="H42"/>
    </row>
    <row r="43" spans="1:9" ht="15.75" customHeight="1">
      <c r="B43" s="173"/>
      <c r="C43" s="86"/>
      <c r="D43" s="218"/>
      <c r="E43" s="166"/>
      <c r="F43" s="164"/>
      <c r="G43" s="160">
        <f t="shared" si="1"/>
        <v>0</v>
      </c>
      <c r="H43"/>
    </row>
    <row r="44" spans="1:9" ht="15.75" customHeight="1">
      <c r="B44" s="173"/>
      <c r="C44" s="86"/>
      <c r="D44" s="218"/>
      <c r="E44" s="166"/>
      <c r="F44" s="164"/>
      <c r="G44" s="160">
        <f t="shared" si="1"/>
        <v>0</v>
      </c>
      <c r="H44"/>
    </row>
    <row r="45" spans="1:9" ht="15.75" customHeight="1">
      <c r="B45" s="173"/>
      <c r="C45" s="86"/>
      <c r="D45" s="218"/>
      <c r="E45" s="166"/>
      <c r="F45" s="164"/>
      <c r="G45" s="160">
        <f t="shared" si="1"/>
        <v>0</v>
      </c>
      <c r="H45"/>
    </row>
    <row r="46" spans="1:9" ht="15.75" customHeight="1">
      <c r="B46" s="173"/>
      <c r="C46" s="86"/>
      <c r="D46" s="218"/>
      <c r="E46" s="166"/>
      <c r="F46" s="164"/>
      <c r="G46" s="160">
        <f t="shared" si="1"/>
        <v>0</v>
      </c>
      <c r="H46"/>
    </row>
    <row r="47" spans="1:9" ht="15.75" customHeight="1">
      <c r="B47" s="173"/>
      <c r="C47" s="86"/>
      <c r="D47" s="218"/>
      <c r="E47" s="166"/>
      <c r="F47" s="164"/>
      <c r="G47" s="160">
        <f t="shared" si="1"/>
        <v>0</v>
      </c>
      <c r="H47"/>
    </row>
    <row r="48" spans="1:9" ht="15.75" customHeight="1">
      <c r="B48" s="173"/>
      <c r="C48" s="86"/>
      <c r="D48" s="218"/>
      <c r="E48" s="166"/>
      <c r="F48" s="164"/>
      <c r="G48" s="160">
        <f t="shared" si="1"/>
        <v>0</v>
      </c>
      <c r="H48"/>
    </row>
    <row r="49" spans="1:8" ht="15.75" customHeight="1">
      <c r="B49" s="173"/>
      <c r="C49" s="86"/>
      <c r="D49" s="218"/>
      <c r="E49" s="166"/>
      <c r="F49" s="164"/>
      <c r="G49" s="160">
        <f t="shared" si="1"/>
        <v>0</v>
      </c>
      <c r="H49"/>
    </row>
    <row r="50" spans="1:8" ht="15.75" customHeight="1">
      <c r="B50" s="173"/>
      <c r="C50" s="86"/>
      <c r="D50" s="218"/>
      <c r="E50" s="166"/>
      <c r="F50" s="164"/>
      <c r="G50" s="160">
        <f t="shared" si="1"/>
        <v>0</v>
      </c>
      <c r="H50"/>
    </row>
    <row r="51" spans="1:8" ht="15.75" customHeight="1" thickBot="1">
      <c r="B51" s="73"/>
      <c r="C51" s="74"/>
      <c r="D51" s="219"/>
      <c r="E51" s="76"/>
      <c r="F51" s="117"/>
      <c r="G51" s="131">
        <f t="shared" si="1"/>
        <v>0</v>
      </c>
      <c r="H51"/>
    </row>
    <row r="52" spans="1:8" ht="16.5" thickTop="1">
      <c r="B52" s="58" t="s">
        <v>92</v>
      </c>
      <c r="C52" s="58"/>
      <c r="D52" s="58"/>
      <c r="E52" s="58"/>
      <c r="F52" s="177"/>
      <c r="G52" s="137">
        <f>SUM(G37:G51)</f>
        <v>0</v>
      </c>
      <c r="H52" s="8"/>
    </row>
    <row r="53" spans="1:8">
      <c r="B53" s="1"/>
      <c r="C53" s="1"/>
      <c r="D53" s="1"/>
      <c r="E53" s="1"/>
      <c r="F53" s="7"/>
      <c r="G53" s="8"/>
      <c r="H53"/>
    </row>
    <row r="54" spans="1:8">
      <c r="B54" s="1"/>
      <c r="C54" s="1"/>
      <c r="D54" s="1"/>
      <c r="E54" s="1"/>
      <c r="F54" s="7"/>
      <c r="G54" s="8"/>
      <c r="H54"/>
    </row>
    <row r="55" spans="1:8" ht="21">
      <c r="A55" s="119" t="str">
        <f>IF($A$16=0,"",IF(COUNTIFS($A$17:$A$26,B55)=1,1,"nvt"))</f>
        <v/>
      </c>
      <c r="B55" s="129" t="str">
        <f>B18</f>
        <v>Loonkosten plus vast % (44,2%)</v>
      </c>
      <c r="C55" s="37"/>
      <c r="D55" s="1"/>
      <c r="E55" s="1"/>
      <c r="F55" s="7"/>
      <c r="G55" s="8"/>
      <c r="H55"/>
    </row>
    <row r="56" spans="1:8" ht="15" customHeight="1">
      <c r="B56" s="249" t="str">
        <f>IF(A55="nvt",VLOOKUP(A55,Alle_Kostensoorten[],2,FALSE),VLOOKUP(B55,Alle_Kostensoorten[],2,FALSE))</f>
        <v>Toelichting: Zie voor berekening tabblad 'Instructie'</v>
      </c>
      <c r="C56" s="249"/>
      <c r="D56" s="249"/>
      <c r="E56" s="249"/>
      <c r="F56" s="249"/>
      <c r="G56" s="249"/>
      <c r="H56"/>
    </row>
    <row r="57" spans="1:8" ht="9" customHeight="1">
      <c r="B57" s="1"/>
      <c r="C57" s="1"/>
      <c r="D57" s="1"/>
      <c r="E57" s="1"/>
      <c r="F57" s="7"/>
      <c r="G57" s="8"/>
      <c r="H57"/>
    </row>
    <row r="58" spans="1:8" ht="16.5" thickBot="1">
      <c r="B58" s="158" t="s">
        <v>58</v>
      </c>
      <c r="C58" s="110" t="s">
        <v>95</v>
      </c>
      <c r="D58" s="110" t="s">
        <v>96</v>
      </c>
      <c r="E58" s="110" t="s">
        <v>99</v>
      </c>
      <c r="F58" s="110" t="s">
        <v>98</v>
      </c>
      <c r="G58" s="157" t="s">
        <v>81</v>
      </c>
      <c r="H58"/>
    </row>
    <row r="59" spans="1:8" ht="15.75" customHeight="1" thickTop="1">
      <c r="B59" s="185"/>
      <c r="C59" s="186"/>
      <c r="D59" s="217"/>
      <c r="E59" s="187"/>
      <c r="F59" s="189"/>
      <c r="G59" s="159">
        <f>IF($A$55=1,$F59*$E59,0)</f>
        <v>0</v>
      </c>
      <c r="H59"/>
    </row>
    <row r="60" spans="1:8" ht="15.75" customHeight="1">
      <c r="B60" s="161"/>
      <c r="C60" s="86"/>
      <c r="D60" s="218"/>
      <c r="E60" s="166"/>
      <c r="F60" s="164"/>
      <c r="G60" s="160">
        <f t="shared" ref="G60:G73" si="2">IF($A$55=1,$F60*55,0)</f>
        <v>0</v>
      </c>
      <c r="H60"/>
    </row>
    <row r="61" spans="1:8" ht="15.75" customHeight="1">
      <c r="B61" s="161"/>
      <c r="C61" s="86"/>
      <c r="D61" s="218"/>
      <c r="E61" s="166"/>
      <c r="F61" s="164"/>
      <c r="G61" s="160">
        <f t="shared" si="2"/>
        <v>0</v>
      </c>
      <c r="H61"/>
    </row>
    <row r="62" spans="1:8" ht="15.75" customHeight="1">
      <c r="B62" s="161"/>
      <c r="C62" s="86"/>
      <c r="D62" s="218"/>
      <c r="E62" s="166"/>
      <c r="F62" s="164"/>
      <c r="G62" s="160">
        <f t="shared" si="2"/>
        <v>0</v>
      </c>
      <c r="H62"/>
    </row>
    <row r="63" spans="1:8" ht="15.75" customHeight="1">
      <c r="B63" s="161"/>
      <c r="C63" s="86"/>
      <c r="D63" s="218"/>
      <c r="E63" s="166"/>
      <c r="F63" s="164"/>
      <c r="G63" s="160">
        <f t="shared" si="2"/>
        <v>0</v>
      </c>
      <c r="H63"/>
    </row>
    <row r="64" spans="1:8" ht="15.75" customHeight="1">
      <c r="B64" s="161"/>
      <c r="C64" s="86"/>
      <c r="D64" s="218"/>
      <c r="E64" s="166"/>
      <c r="F64" s="164"/>
      <c r="G64" s="160">
        <f t="shared" si="2"/>
        <v>0</v>
      </c>
      <c r="H64"/>
    </row>
    <row r="65" spans="1:8" ht="15.75" customHeight="1">
      <c r="B65" s="161"/>
      <c r="C65" s="86"/>
      <c r="D65" s="218"/>
      <c r="E65" s="166"/>
      <c r="F65" s="164"/>
      <c r="G65" s="160">
        <f t="shared" si="2"/>
        <v>0</v>
      </c>
      <c r="H65"/>
    </row>
    <row r="66" spans="1:8" ht="15.75" customHeight="1">
      <c r="B66" s="161"/>
      <c r="C66" s="86"/>
      <c r="D66" s="218"/>
      <c r="E66" s="166"/>
      <c r="F66" s="164"/>
      <c r="G66" s="160">
        <f t="shared" si="2"/>
        <v>0</v>
      </c>
      <c r="H66"/>
    </row>
    <row r="67" spans="1:8" ht="15.75" customHeight="1">
      <c r="B67" s="161"/>
      <c r="C67" s="86"/>
      <c r="D67" s="218"/>
      <c r="E67" s="166"/>
      <c r="F67" s="164"/>
      <c r="G67" s="160">
        <f t="shared" si="2"/>
        <v>0</v>
      </c>
      <c r="H67"/>
    </row>
    <row r="68" spans="1:8" ht="15.75" customHeight="1">
      <c r="B68" s="161"/>
      <c r="C68" s="86"/>
      <c r="D68" s="218"/>
      <c r="E68" s="166"/>
      <c r="F68" s="164"/>
      <c r="G68" s="160">
        <f t="shared" si="2"/>
        <v>0</v>
      </c>
      <c r="H68"/>
    </row>
    <row r="69" spans="1:8" ht="15.75" customHeight="1">
      <c r="B69" s="161"/>
      <c r="C69" s="86"/>
      <c r="D69" s="218"/>
      <c r="E69" s="166"/>
      <c r="F69" s="164"/>
      <c r="G69" s="160">
        <f t="shared" si="2"/>
        <v>0</v>
      </c>
      <c r="H69"/>
    </row>
    <row r="70" spans="1:8" ht="15.75" customHeight="1">
      <c r="B70" s="161"/>
      <c r="C70" s="86"/>
      <c r="D70" s="218"/>
      <c r="E70" s="166"/>
      <c r="F70" s="164"/>
      <c r="G70" s="160">
        <f t="shared" si="2"/>
        <v>0</v>
      </c>
      <c r="H70"/>
    </row>
    <row r="71" spans="1:8" ht="15.75" customHeight="1">
      <c r="B71" s="161"/>
      <c r="C71" s="86"/>
      <c r="D71" s="218"/>
      <c r="E71" s="166"/>
      <c r="F71" s="164"/>
      <c r="G71" s="160">
        <f t="shared" si="2"/>
        <v>0</v>
      </c>
      <c r="H71"/>
    </row>
    <row r="72" spans="1:8" ht="15.75" customHeight="1">
      <c r="B72" s="161"/>
      <c r="C72" s="86"/>
      <c r="D72" s="218"/>
      <c r="E72" s="166"/>
      <c r="F72" s="164"/>
      <c r="G72" s="160">
        <f t="shared" si="2"/>
        <v>0</v>
      </c>
      <c r="H72"/>
    </row>
    <row r="73" spans="1:8" ht="15.75" customHeight="1" thickBot="1">
      <c r="B73" s="75"/>
      <c r="C73" s="171"/>
      <c r="D73" s="221"/>
      <c r="E73" s="220"/>
      <c r="F73" s="172"/>
      <c r="G73" s="131">
        <f t="shared" si="2"/>
        <v>0</v>
      </c>
      <c r="H73"/>
    </row>
    <row r="74" spans="1:8" ht="16.5" thickTop="1">
      <c r="B74" s="58" t="s">
        <v>92</v>
      </c>
      <c r="C74" s="58"/>
      <c r="D74" s="222"/>
      <c r="E74" s="58"/>
      <c r="F74" s="177"/>
      <c r="G74" s="137">
        <f>SUM(G59:G73)</f>
        <v>0</v>
      </c>
      <c r="H74"/>
    </row>
    <row r="75" spans="1:8">
      <c r="B75" s="6"/>
      <c r="C75" s="6"/>
      <c r="D75" s="6"/>
      <c r="E75" s="16"/>
      <c r="F75" s="16"/>
      <c r="G75" s="16"/>
      <c r="H75"/>
    </row>
    <row r="76" spans="1:8">
      <c r="B76" s="1"/>
      <c r="C76" s="1"/>
      <c r="D76" s="1"/>
      <c r="E76" s="1"/>
      <c r="F76" s="7"/>
      <c r="G76" s="8"/>
      <c r="H76"/>
    </row>
    <row r="77" spans="1:8" ht="21">
      <c r="A77" s="119" t="str">
        <f>IF($A$16=0,"",IF(COUNTIFS($A$17:$A$26,B77)=1,1,"nvt"))</f>
        <v/>
      </c>
      <c r="B77" s="129" t="str">
        <f>B19</f>
        <v>Forfait van 23% voor loonkosten en eigen arbeid</v>
      </c>
      <c r="C77" s="37"/>
      <c r="D77" s="37"/>
      <c r="E77" s="1"/>
      <c r="F77" s="7"/>
      <c r="G77" s="8"/>
      <c r="H77"/>
    </row>
    <row r="78" spans="1:8" ht="15" customHeight="1">
      <c r="B78" s="249" t="e">
        <f>IF(A77=1,VLOOKUP(B77,Alle_Kostensoorten[],2,FALSE),VLOOKUP(A77,Alle_Kostensoorten[],2,FALSE))</f>
        <v>#N/A</v>
      </c>
      <c r="C78" s="249"/>
      <c r="D78" s="249"/>
      <c r="E78" s="249"/>
      <c r="F78" s="249"/>
      <c r="G78" s="249"/>
      <c r="H78"/>
    </row>
    <row r="79" spans="1:8" ht="11.25" customHeight="1">
      <c r="B79" s="1"/>
      <c r="C79" s="1"/>
      <c r="D79" s="1"/>
      <c r="E79" s="1"/>
      <c r="F79" s="7"/>
      <c r="G79" s="8"/>
      <c r="H79"/>
    </row>
    <row r="80" spans="1:8" s="5" customFormat="1" ht="16.5" thickBot="1">
      <c r="B80" s="158" t="s">
        <v>58</v>
      </c>
      <c r="C80" s="157" t="s">
        <v>81</v>
      </c>
    </row>
    <row r="81" spans="1:8" ht="15.75" customHeight="1" thickTop="1">
      <c r="B81" s="226" t="str">
        <f>Hulpblad!V2</f>
        <v xml:space="preserve"> </v>
      </c>
      <c r="C81" s="159">
        <f>IF(AND($A$77=1,$B81&lt;&gt;"",$B81&lt;&gt;" "),(SUMIFS($E$148:$E$164,$B$148:$B$164,$B81)+SUMIFS($I$172:$I$179,$B$172:$B$179,$B81)+SUMIFS($F$187:$F$202,$B$187:$B$202,$B81))*0.23,0)</f>
        <v>0</v>
      </c>
      <c r="D81"/>
      <c r="E81"/>
      <c r="F81"/>
      <c r="G81"/>
      <c r="H81"/>
    </row>
    <row r="82" spans="1:8" ht="15.75" customHeight="1">
      <c r="B82" s="227" t="str">
        <f>Hulpblad!V3</f>
        <v xml:space="preserve"> </v>
      </c>
      <c r="C82" s="160">
        <f t="shared" ref="C82:C90" si="3">IF(AND($A$77=1,$B82&lt;&gt;"",$B82&lt;&gt;" "),(SUMIFS($E$148:$E$164,$B$148:$B$164,$B82)+SUMIFS($I$172:$I$179,$B$172:$B$179,$B82)+SUMIFS($F$187:$F$202,$B$187:$B$202,$B82))*0.23,0)</f>
        <v>0</v>
      </c>
      <c r="D82"/>
      <c r="E82"/>
      <c r="F82"/>
      <c r="G82"/>
      <c r="H82"/>
    </row>
    <row r="83" spans="1:8" ht="15.75" customHeight="1">
      <c r="B83" s="227" t="str">
        <f>Hulpblad!V4</f>
        <v xml:space="preserve"> </v>
      </c>
      <c r="C83" s="160">
        <f t="shared" si="3"/>
        <v>0</v>
      </c>
      <c r="D83"/>
      <c r="E83"/>
      <c r="F83"/>
      <c r="G83"/>
      <c r="H83"/>
    </row>
    <row r="84" spans="1:8" ht="15.75" customHeight="1">
      <c r="B84" s="227" t="str">
        <f>Hulpblad!V5</f>
        <v xml:space="preserve"> </v>
      </c>
      <c r="C84" s="160">
        <f t="shared" si="3"/>
        <v>0</v>
      </c>
      <c r="D84"/>
      <c r="E84"/>
      <c r="F84"/>
      <c r="G84"/>
      <c r="H84"/>
    </row>
    <row r="85" spans="1:8" ht="15.75" customHeight="1">
      <c r="B85" s="227" t="str">
        <f>Hulpblad!V6</f>
        <v xml:space="preserve"> </v>
      </c>
      <c r="C85" s="160">
        <f t="shared" si="3"/>
        <v>0</v>
      </c>
      <c r="D85"/>
      <c r="E85"/>
      <c r="F85"/>
      <c r="G85"/>
      <c r="H85"/>
    </row>
    <row r="86" spans="1:8" ht="15.75" customHeight="1">
      <c r="B86" s="227" t="str">
        <f>Hulpblad!V7</f>
        <v xml:space="preserve"> </v>
      </c>
      <c r="C86" s="160">
        <f t="shared" si="3"/>
        <v>0</v>
      </c>
      <c r="D86"/>
      <c r="E86"/>
      <c r="F86"/>
      <c r="G86"/>
      <c r="H86"/>
    </row>
    <row r="87" spans="1:8" ht="15.75" customHeight="1">
      <c r="B87" s="227" t="str">
        <f>Hulpblad!V8</f>
        <v xml:space="preserve"> </v>
      </c>
      <c r="C87" s="160">
        <f t="shared" si="3"/>
        <v>0</v>
      </c>
      <c r="D87"/>
      <c r="E87"/>
      <c r="F87"/>
      <c r="G87"/>
      <c r="H87"/>
    </row>
    <row r="88" spans="1:8" ht="15.75" customHeight="1">
      <c r="B88" s="227" t="str">
        <f>Hulpblad!V9</f>
        <v xml:space="preserve"> </v>
      </c>
      <c r="C88" s="160">
        <f t="shared" si="3"/>
        <v>0</v>
      </c>
      <c r="D88"/>
      <c r="E88"/>
      <c r="F88"/>
      <c r="G88"/>
      <c r="H88"/>
    </row>
    <row r="89" spans="1:8" ht="15.75" customHeight="1">
      <c r="B89" s="227" t="str">
        <f>Hulpblad!V10</f>
        <v xml:space="preserve"> </v>
      </c>
      <c r="C89" s="160">
        <f t="shared" si="3"/>
        <v>0</v>
      </c>
      <c r="D89"/>
      <c r="E89"/>
      <c r="F89"/>
      <c r="G89"/>
      <c r="H89"/>
    </row>
    <row r="90" spans="1:8" ht="15.75" customHeight="1" thickBot="1">
      <c r="B90" s="227" t="str">
        <f>Hulpblad!V11</f>
        <v xml:space="preserve"> </v>
      </c>
      <c r="C90" s="160">
        <f t="shared" si="3"/>
        <v>0</v>
      </c>
      <c r="D90"/>
      <c r="E90"/>
      <c r="F90"/>
      <c r="G90"/>
      <c r="H90"/>
    </row>
    <row r="91" spans="1:8" ht="16.5" thickTop="1">
      <c r="B91" s="228" t="s">
        <v>92</v>
      </c>
      <c r="C91" s="137">
        <f>SUM(C81:C90)</f>
        <v>0</v>
      </c>
      <c r="D91"/>
      <c r="E91"/>
      <c r="F91"/>
      <c r="G91"/>
      <c r="H91"/>
    </row>
    <row r="92" spans="1:8">
      <c r="B92" s="1"/>
      <c r="C92" s="1"/>
      <c r="D92" s="1"/>
      <c r="E92" s="1"/>
      <c r="F92" s="7"/>
      <c r="G92" s="8"/>
      <c r="H92"/>
    </row>
    <row r="93" spans="1:8">
      <c r="B93" s="1"/>
      <c r="C93" s="1"/>
      <c r="D93" s="1"/>
      <c r="E93" s="1"/>
      <c r="F93" s="7"/>
      <c r="G93" s="8"/>
      <c r="H93"/>
    </row>
    <row r="94" spans="1:8" ht="21">
      <c r="A94" s="119" t="str">
        <f>IF($A$16=0,"",IF(COUNTIFS($A$17:$A$26,B94)=1,1,"nvt"))</f>
        <v/>
      </c>
      <c r="B94" s="129" t="str">
        <f>B20</f>
        <v>Vast uurtarief eigen arbeid - € 50</v>
      </c>
      <c r="C94" s="37"/>
      <c r="D94" s="1"/>
      <c r="E94" s="1"/>
      <c r="F94" s="7"/>
      <c r="G94" s="8"/>
      <c r="H94"/>
    </row>
    <row r="95" spans="1:8" ht="15">
      <c r="B95" s="249" t="e">
        <f>IF(A94=1,VLOOKUP(B94,Alle_Kostensoorten[],2,FALSE),VLOOKUP(A94,Alle_Kostensoorten[],2,FALSE))</f>
        <v>#N/A</v>
      </c>
      <c r="C95" s="249"/>
      <c r="D95" s="249"/>
      <c r="E95" s="249"/>
      <c r="F95" s="249"/>
      <c r="G95" s="249"/>
      <c r="H95"/>
    </row>
    <row r="96" spans="1:8" ht="9.75" customHeight="1">
      <c r="B96" s="1"/>
      <c r="C96" s="1"/>
      <c r="D96" s="1"/>
      <c r="E96" s="1"/>
      <c r="F96" s="7"/>
      <c r="G96" s="8"/>
      <c r="H96"/>
    </row>
    <row r="97" spans="1:9" ht="16.5" thickBot="1">
      <c r="B97" s="56" t="s">
        <v>58</v>
      </c>
      <c r="C97" s="200" t="s">
        <v>95</v>
      </c>
      <c r="D97" s="200" t="s">
        <v>100</v>
      </c>
      <c r="E97" s="57" t="s">
        <v>81</v>
      </c>
      <c r="F97" s="1"/>
      <c r="G97" s="7"/>
      <c r="H97" s="8"/>
    </row>
    <row r="98" spans="1:9" ht="15.75" customHeight="1" thickTop="1">
      <c r="B98" s="224"/>
      <c r="C98" s="186"/>
      <c r="D98" s="164"/>
      <c r="E98" s="130">
        <f>IF($A$94=1,$D98*50,0)</f>
        <v>0</v>
      </c>
      <c r="F98" s="1"/>
      <c r="G98" s="7"/>
      <c r="H98" s="8"/>
    </row>
    <row r="99" spans="1:9" ht="15.75" customHeight="1">
      <c r="B99" s="225"/>
      <c r="C99" s="186"/>
      <c r="D99" s="164"/>
      <c r="E99" s="131">
        <f t="shared" ref="E99:E107" si="4">IF($A$94=1,$D99*50,0)</f>
        <v>0</v>
      </c>
      <c r="F99" s="1"/>
      <c r="G99" s="7"/>
      <c r="H99" s="8"/>
    </row>
    <row r="100" spans="1:9" ht="15.75" customHeight="1">
      <c r="B100" s="225"/>
      <c r="C100" s="186"/>
      <c r="D100" s="164"/>
      <c r="E100" s="131">
        <f t="shared" si="4"/>
        <v>0</v>
      </c>
      <c r="F100" s="1"/>
      <c r="G100" s="7"/>
      <c r="H100" s="8"/>
    </row>
    <row r="101" spans="1:9" ht="15.75" customHeight="1">
      <c r="B101" s="225"/>
      <c r="C101" s="186"/>
      <c r="D101" s="164"/>
      <c r="E101" s="131">
        <f t="shared" si="4"/>
        <v>0</v>
      </c>
      <c r="F101" s="1"/>
      <c r="G101" s="7"/>
      <c r="H101" s="8"/>
    </row>
    <row r="102" spans="1:9" ht="15.75" customHeight="1">
      <c r="B102" s="225"/>
      <c r="C102" s="186"/>
      <c r="D102" s="164"/>
      <c r="E102" s="131">
        <f t="shared" si="4"/>
        <v>0</v>
      </c>
      <c r="F102" s="1"/>
      <c r="G102" s="7"/>
      <c r="H102" s="8"/>
    </row>
    <row r="103" spans="1:9" ht="15.75" customHeight="1">
      <c r="B103" s="225"/>
      <c r="C103" s="186"/>
      <c r="D103" s="164"/>
      <c r="E103" s="131">
        <f t="shared" si="4"/>
        <v>0</v>
      </c>
      <c r="F103" s="1"/>
      <c r="G103" s="7"/>
      <c r="H103" s="8"/>
    </row>
    <row r="104" spans="1:9" ht="15.75" customHeight="1">
      <c r="B104" s="225"/>
      <c r="C104" s="186"/>
      <c r="D104" s="164"/>
      <c r="E104" s="131">
        <f t="shared" si="4"/>
        <v>0</v>
      </c>
      <c r="F104" s="1"/>
      <c r="G104" s="7"/>
      <c r="H104" s="8"/>
    </row>
    <row r="105" spans="1:9" ht="15.75" customHeight="1">
      <c r="B105" s="225"/>
      <c r="C105" s="186"/>
      <c r="D105" s="164"/>
      <c r="E105" s="131">
        <f t="shared" si="4"/>
        <v>0</v>
      </c>
      <c r="F105" s="1"/>
      <c r="G105" s="7"/>
      <c r="H105" s="8"/>
    </row>
    <row r="106" spans="1:9" ht="15.75" customHeight="1">
      <c r="B106" s="225"/>
      <c r="C106" s="186"/>
      <c r="D106" s="164"/>
      <c r="E106" s="131">
        <f t="shared" si="4"/>
        <v>0</v>
      </c>
      <c r="F106" s="1"/>
      <c r="G106" s="7"/>
      <c r="H106" s="8"/>
    </row>
    <row r="107" spans="1:9" ht="15.75" customHeight="1" thickBot="1">
      <c r="B107" s="225"/>
      <c r="C107" s="186"/>
      <c r="D107" s="164"/>
      <c r="E107" s="131">
        <f t="shared" si="4"/>
        <v>0</v>
      </c>
      <c r="F107" s="1"/>
      <c r="G107" s="7"/>
      <c r="H107" s="8"/>
    </row>
    <row r="108" spans="1:9" ht="16.5" thickTop="1">
      <c r="B108" s="58" t="s">
        <v>92</v>
      </c>
      <c r="C108" s="58"/>
      <c r="D108" s="58"/>
      <c r="E108" s="137">
        <f>SUM(E98:E107)</f>
        <v>0</v>
      </c>
      <c r="F108" s="1"/>
      <c r="G108" s="1"/>
      <c r="H108" s="7"/>
      <c r="I108" s="8"/>
    </row>
    <row r="109" spans="1:9">
      <c r="B109" s="1"/>
      <c r="C109" s="1"/>
      <c r="D109" s="1"/>
      <c r="E109" s="1"/>
      <c r="F109" s="7"/>
      <c r="G109" s="8"/>
      <c r="H109"/>
    </row>
    <row r="110" spans="1:9">
      <c r="B110" s="1"/>
      <c r="C110" s="1"/>
      <c r="D110" s="1"/>
      <c r="E110" s="1"/>
      <c r="F110" s="7"/>
      <c r="G110" s="8"/>
      <c r="H110"/>
    </row>
    <row r="111" spans="1:9" ht="21">
      <c r="A111" s="119" t="str">
        <f>IF($A$16=0,"",IF(COUNTIFS($A$17:$A$26,B111)=1,1,"nvt"))</f>
        <v/>
      </c>
      <c r="B111" s="216" t="str">
        <f>B21</f>
        <v>Vast uurtarief eigen arbeid - € 43</v>
      </c>
      <c r="C111" s="37"/>
      <c r="D111" s="1"/>
      <c r="E111" s="1"/>
      <c r="F111" s="7"/>
      <c r="G111" s="8"/>
      <c r="H111"/>
    </row>
    <row r="112" spans="1:9" ht="15">
      <c r="B112" s="249" t="e">
        <f>IF(A111=1,VLOOKUP(B111,Alle_Kostensoorten[],2,FALSE),VLOOKUP(A111,Alle_Kostensoorten[],2,FALSE))</f>
        <v>#N/A</v>
      </c>
      <c r="C112" s="249"/>
      <c r="D112" s="249"/>
      <c r="E112" s="249"/>
      <c r="F112" s="249"/>
      <c r="G112" s="249"/>
      <c r="H112"/>
    </row>
    <row r="113" spans="1:9" ht="9.75" customHeight="1">
      <c r="B113" s="1"/>
      <c r="C113" s="1"/>
      <c r="D113" s="1"/>
      <c r="E113" s="1"/>
      <c r="F113" s="7"/>
      <c r="G113" s="8"/>
      <c r="H113"/>
    </row>
    <row r="114" spans="1:9" ht="16.5" thickBot="1">
      <c r="B114" s="56" t="s">
        <v>58</v>
      </c>
      <c r="C114" s="200" t="s">
        <v>95</v>
      </c>
      <c r="D114" s="200" t="s">
        <v>100</v>
      </c>
      <c r="E114" s="57" t="s">
        <v>81</v>
      </c>
      <c r="F114" s="1"/>
      <c r="G114" s="7"/>
      <c r="H114" s="8"/>
    </row>
    <row r="115" spans="1:9" ht="15.75" customHeight="1" thickTop="1">
      <c r="B115" s="224"/>
      <c r="C115" s="186"/>
      <c r="D115" s="164"/>
      <c r="E115" s="130">
        <f>IF($A$111=1,$D115*43,0)</f>
        <v>0</v>
      </c>
      <c r="F115" s="1"/>
      <c r="G115" s="7"/>
      <c r="H115" s="8"/>
    </row>
    <row r="116" spans="1:9" ht="15.75" customHeight="1">
      <c r="B116" s="225"/>
      <c r="C116" s="186"/>
      <c r="D116" s="164"/>
      <c r="E116" s="131">
        <f t="shared" ref="E116:E124" si="5">IF($A$111=1,$D116*43,0)</f>
        <v>0</v>
      </c>
      <c r="F116" s="1"/>
      <c r="G116" s="7"/>
      <c r="H116" s="8"/>
    </row>
    <row r="117" spans="1:9" ht="15.75" customHeight="1">
      <c r="B117" s="225"/>
      <c r="C117" s="186"/>
      <c r="D117" s="164"/>
      <c r="E117" s="131">
        <f t="shared" si="5"/>
        <v>0</v>
      </c>
      <c r="F117" s="1"/>
      <c r="G117" s="7"/>
      <c r="H117" s="8"/>
    </row>
    <row r="118" spans="1:9" ht="15.75" customHeight="1">
      <c r="B118" s="225"/>
      <c r="C118" s="186"/>
      <c r="D118" s="164"/>
      <c r="E118" s="131">
        <f t="shared" si="5"/>
        <v>0</v>
      </c>
      <c r="F118" s="1"/>
      <c r="G118" s="7"/>
      <c r="H118" s="8"/>
    </row>
    <row r="119" spans="1:9" ht="15.75" customHeight="1">
      <c r="B119" s="225"/>
      <c r="C119" s="186"/>
      <c r="D119" s="164"/>
      <c r="E119" s="131">
        <f t="shared" si="5"/>
        <v>0</v>
      </c>
      <c r="F119" s="1"/>
      <c r="G119" s="7"/>
      <c r="H119" s="8"/>
    </row>
    <row r="120" spans="1:9" ht="15.75" customHeight="1">
      <c r="B120" s="225"/>
      <c r="C120" s="186"/>
      <c r="D120" s="164"/>
      <c r="E120" s="131">
        <f t="shared" si="5"/>
        <v>0</v>
      </c>
      <c r="F120" s="1"/>
      <c r="G120" s="7"/>
      <c r="H120" s="8"/>
    </row>
    <row r="121" spans="1:9" ht="15.75" customHeight="1">
      <c r="B121" s="225"/>
      <c r="C121" s="186"/>
      <c r="D121" s="164"/>
      <c r="E121" s="131">
        <f t="shared" si="5"/>
        <v>0</v>
      </c>
      <c r="F121" s="1"/>
      <c r="G121" s="7"/>
      <c r="H121" s="8"/>
    </row>
    <row r="122" spans="1:9" ht="15.75" customHeight="1">
      <c r="B122" s="225"/>
      <c r="C122" s="186"/>
      <c r="D122" s="164"/>
      <c r="E122" s="131">
        <f t="shared" si="5"/>
        <v>0</v>
      </c>
      <c r="F122" s="1"/>
      <c r="G122" s="7"/>
      <c r="H122" s="8"/>
    </row>
    <row r="123" spans="1:9" ht="15.75" customHeight="1">
      <c r="B123" s="225"/>
      <c r="C123" s="186"/>
      <c r="D123" s="164"/>
      <c r="E123" s="131">
        <f t="shared" si="5"/>
        <v>0</v>
      </c>
      <c r="F123" s="1"/>
      <c r="G123" s="7"/>
      <c r="H123" s="8"/>
    </row>
    <row r="124" spans="1:9" ht="15.75" customHeight="1" thickBot="1">
      <c r="B124" s="225"/>
      <c r="C124" s="186"/>
      <c r="D124" s="164"/>
      <c r="E124" s="131">
        <f t="shared" si="5"/>
        <v>0</v>
      </c>
      <c r="F124" s="1"/>
      <c r="G124" s="7"/>
      <c r="H124" s="8"/>
    </row>
    <row r="125" spans="1:9" ht="16.5" thickTop="1">
      <c r="B125" s="58" t="s">
        <v>92</v>
      </c>
      <c r="C125" s="58"/>
      <c r="D125" s="58"/>
      <c r="E125" s="137">
        <f>SUM(E115:E124)</f>
        <v>0</v>
      </c>
      <c r="F125" s="1"/>
      <c r="G125" s="1"/>
      <c r="H125" s="7"/>
      <c r="I125" s="8"/>
    </row>
    <row r="126" spans="1:9">
      <c r="B126" s="1"/>
      <c r="C126" s="1"/>
      <c r="D126" s="1"/>
      <c r="E126" s="1"/>
      <c r="F126" s="7"/>
      <c r="G126" s="8"/>
      <c r="H126"/>
    </row>
    <row r="127" spans="1:9">
      <c r="B127" s="1"/>
      <c r="C127" s="1"/>
      <c r="D127" s="1"/>
      <c r="E127" s="1"/>
      <c r="F127" s="7"/>
      <c r="G127" s="8"/>
      <c r="H127"/>
    </row>
    <row r="128" spans="1:9" ht="21">
      <c r="A128" s="119" t="str">
        <f>IF($A$16=0,"",IF(COUNTIFS($A$17:$A$26,B128)=1,1,"nvt"))</f>
        <v/>
      </c>
      <c r="B128" s="129" t="str">
        <f>B22</f>
        <v>IKS voor kennisinstellingen</v>
      </c>
      <c r="C128" s="37"/>
      <c r="D128" s="12"/>
      <c r="E128" s="12"/>
      <c r="F128" s="9"/>
      <c r="G128"/>
      <c r="H128"/>
    </row>
    <row r="129" spans="1:9" ht="18" customHeight="1">
      <c r="B129" s="249" t="e">
        <f>IF(A128=1,VLOOKUP(B128,Alle_Kostensoorten[],2,FALSE),VLOOKUP(A128,Alle_Kostensoorten[],2,FALSE))</f>
        <v>#N/A</v>
      </c>
      <c r="C129" s="249"/>
      <c r="D129" s="249"/>
      <c r="E129" s="249"/>
      <c r="F129" s="249"/>
      <c r="G129" s="249"/>
      <c r="H129" s="249"/>
      <c r="I129" s="249"/>
    </row>
    <row r="130" spans="1:9" ht="9.75" customHeight="1">
      <c r="B130" s="3"/>
      <c r="C130" s="4"/>
      <c r="D130" s="12"/>
      <c r="E130" s="12"/>
      <c r="F130" s="9"/>
      <c r="G130"/>
      <c r="H130"/>
    </row>
    <row r="131" spans="1:9" ht="16.5" customHeight="1" thickBot="1">
      <c r="B131" s="199" t="s">
        <v>58</v>
      </c>
      <c r="C131" s="200" t="s">
        <v>101</v>
      </c>
      <c r="D131" s="200" t="s">
        <v>102</v>
      </c>
      <c r="E131" s="201" t="s">
        <v>81</v>
      </c>
      <c r="F131" s="201" t="s">
        <v>103</v>
      </c>
      <c r="G131" s="202"/>
      <c r="H131" s="202"/>
      <c r="I131" s="202"/>
    </row>
    <row r="132" spans="1:9" ht="15.75" customHeight="1" thickTop="1">
      <c r="B132" s="185"/>
      <c r="C132" s="186"/>
      <c r="D132" s="187"/>
      <c r="E132" s="159">
        <f t="shared" ref="E132:E140" si="6">IF($A$128=1,$D132,0)</f>
        <v>0</v>
      </c>
      <c r="F132" s="186"/>
      <c r="G132" s="188"/>
      <c r="H132" s="188"/>
      <c r="I132" s="188"/>
    </row>
    <row r="133" spans="1:9" ht="15.75" customHeight="1">
      <c r="B133" s="161"/>
      <c r="C133" s="86"/>
      <c r="D133" s="187"/>
      <c r="E133" s="160">
        <f t="shared" si="6"/>
        <v>0</v>
      </c>
      <c r="F133" s="169"/>
      <c r="G133" s="170"/>
      <c r="H133" s="170"/>
      <c r="I133" s="170"/>
    </row>
    <row r="134" spans="1:9" ht="15.75" customHeight="1">
      <c r="B134" s="161"/>
      <c r="C134" s="86"/>
      <c r="D134" s="187"/>
      <c r="E134" s="160">
        <f t="shared" si="6"/>
        <v>0</v>
      </c>
      <c r="F134" s="169"/>
      <c r="G134" s="170"/>
      <c r="H134" s="170"/>
      <c r="I134" s="170"/>
    </row>
    <row r="135" spans="1:9" ht="15.75" customHeight="1">
      <c r="B135" s="161"/>
      <c r="C135" s="86"/>
      <c r="D135" s="187"/>
      <c r="E135" s="160">
        <f t="shared" si="6"/>
        <v>0</v>
      </c>
      <c r="F135" s="169"/>
      <c r="G135" s="170"/>
      <c r="H135" s="170"/>
      <c r="I135" s="170"/>
    </row>
    <row r="136" spans="1:9" ht="15.75" customHeight="1">
      <c r="B136" s="161"/>
      <c r="C136" s="86"/>
      <c r="D136" s="187"/>
      <c r="E136" s="160">
        <f t="shared" si="6"/>
        <v>0</v>
      </c>
      <c r="F136" s="169"/>
      <c r="G136" s="170"/>
      <c r="H136" s="170"/>
      <c r="I136" s="170"/>
    </row>
    <row r="137" spans="1:9" ht="15.75" customHeight="1">
      <c r="B137" s="161"/>
      <c r="C137" s="86"/>
      <c r="D137" s="166"/>
      <c r="E137" s="160">
        <f t="shared" si="6"/>
        <v>0</v>
      </c>
      <c r="F137" s="169"/>
      <c r="G137" s="170"/>
      <c r="H137" s="170"/>
      <c r="I137" s="170"/>
    </row>
    <row r="138" spans="1:9" ht="15.75" customHeight="1">
      <c r="B138" s="161"/>
      <c r="C138" s="86"/>
      <c r="D138" s="166"/>
      <c r="E138" s="160">
        <f t="shared" si="6"/>
        <v>0</v>
      </c>
      <c r="F138" s="169"/>
      <c r="G138" s="170"/>
      <c r="H138" s="170"/>
      <c r="I138" s="170"/>
    </row>
    <row r="139" spans="1:9" ht="15.75" customHeight="1">
      <c r="B139" s="161"/>
      <c r="C139" s="86"/>
      <c r="D139" s="166"/>
      <c r="E139" s="160">
        <f t="shared" si="6"/>
        <v>0</v>
      </c>
      <c r="F139" s="169"/>
      <c r="G139" s="170"/>
      <c r="H139" s="170"/>
      <c r="I139" s="170"/>
    </row>
    <row r="140" spans="1:9" ht="15.75" customHeight="1" thickBot="1">
      <c r="B140" s="75"/>
      <c r="C140" s="74"/>
      <c r="D140" s="76"/>
      <c r="E140" s="131">
        <f t="shared" si="6"/>
        <v>0</v>
      </c>
      <c r="F140" s="77"/>
      <c r="G140" s="78"/>
      <c r="H140" s="78"/>
      <c r="I140" s="78"/>
    </row>
    <row r="141" spans="1:9" ht="16.5" thickTop="1">
      <c r="B141" s="58" t="s">
        <v>92</v>
      </c>
      <c r="C141" s="58"/>
      <c r="D141" s="58"/>
      <c r="E141" s="137">
        <f>SUM(E132:E140)</f>
        <v>0</v>
      </c>
      <c r="F141" s="176"/>
      <c r="G141" s="176"/>
      <c r="H141" s="176"/>
      <c r="I141" s="176"/>
    </row>
    <row r="142" spans="1:9">
      <c r="B142" s="6"/>
      <c r="C142" s="6"/>
      <c r="D142" s="6"/>
      <c r="E142" s="16"/>
      <c r="F142" s="16"/>
      <c r="G142" s="10"/>
      <c r="H142"/>
    </row>
    <row r="143" spans="1:9">
      <c r="B143" s="1"/>
      <c r="C143" s="1"/>
      <c r="D143" s="1"/>
      <c r="E143" s="1"/>
      <c r="F143" s="9"/>
      <c r="G143" s="10"/>
      <c r="H143"/>
    </row>
    <row r="144" spans="1:9" ht="21">
      <c r="A144" s="119" t="str">
        <f>IF($A$16=0,"",IF(COUNTIFS($A$17:$A$26,B144)=1,1,"nvt"))</f>
        <v/>
      </c>
      <c r="B144" s="129" t="str">
        <f>B23</f>
        <v>Bijdragen in natura</v>
      </c>
      <c r="C144" s="37"/>
      <c r="D144" s="1"/>
      <c r="E144" s="1"/>
      <c r="F144" s="9"/>
      <c r="G144" s="10"/>
      <c r="H144"/>
    </row>
    <row r="145" spans="2:9" ht="18" customHeight="1">
      <c r="B145" s="249" t="e">
        <f>IF(A144=1,VLOOKUP(B144,Alle_Kostensoorten[],2,FALSE),VLOOKUP(A144,Alle_Kostensoorten[],2,FALSE))</f>
        <v>#N/A</v>
      </c>
      <c r="C145" s="249"/>
      <c r="D145" s="249"/>
      <c r="E145" s="249"/>
      <c r="F145" s="249"/>
      <c r="G145" s="249"/>
      <c r="H145" s="249"/>
      <c r="I145" s="249"/>
    </row>
    <row r="146" spans="2:9" ht="9.75" customHeight="1">
      <c r="B146" s="3"/>
      <c r="C146" s="1"/>
      <c r="D146" s="1"/>
      <c r="E146" s="1"/>
      <c r="F146" s="9"/>
      <c r="G146" s="10"/>
      <c r="H146"/>
    </row>
    <row r="147" spans="2:9" ht="16.5" customHeight="1" thickBot="1">
      <c r="B147" s="195" t="s">
        <v>58</v>
      </c>
      <c r="C147" s="197" t="s">
        <v>101</v>
      </c>
      <c r="D147" s="196" t="s">
        <v>102</v>
      </c>
      <c r="E147" s="197" t="s">
        <v>81</v>
      </c>
      <c r="F147" s="196" t="s">
        <v>3</v>
      </c>
      <c r="G147" s="198"/>
      <c r="H147" s="198"/>
      <c r="I147" s="198"/>
    </row>
    <row r="148" spans="2:9" ht="15.75" customHeight="1" thickTop="1">
      <c r="B148" s="185"/>
      <c r="C148" s="186"/>
      <c r="D148" s="187"/>
      <c r="E148" s="159">
        <f>IF($A$144=1,$D148,0)</f>
        <v>0</v>
      </c>
      <c r="F148" s="190"/>
      <c r="G148" s="191"/>
      <c r="H148" s="191"/>
      <c r="I148" s="191"/>
    </row>
    <row r="149" spans="2:9" ht="15.75" customHeight="1">
      <c r="B149" s="161"/>
      <c r="C149" s="86"/>
      <c r="D149" s="166"/>
      <c r="E149" s="159">
        <f t="shared" ref="E149:E164" si="7">IF($A$144=1,$D149,0)</f>
        <v>0</v>
      </c>
      <c r="F149" s="167"/>
      <c r="G149" s="168"/>
      <c r="H149" s="168"/>
      <c r="I149" s="168"/>
    </row>
    <row r="150" spans="2:9" ht="15.75" customHeight="1">
      <c r="B150" s="161"/>
      <c r="C150" s="86"/>
      <c r="D150" s="166"/>
      <c r="E150" s="159">
        <f t="shared" si="7"/>
        <v>0</v>
      </c>
      <c r="F150" s="167"/>
      <c r="G150" s="168"/>
      <c r="H150" s="168"/>
      <c r="I150" s="168"/>
    </row>
    <row r="151" spans="2:9" ht="15.75" customHeight="1">
      <c r="B151" s="161"/>
      <c r="C151" s="86"/>
      <c r="D151" s="166"/>
      <c r="E151" s="159">
        <f t="shared" si="7"/>
        <v>0</v>
      </c>
      <c r="F151" s="167"/>
      <c r="G151" s="168"/>
      <c r="H151" s="168"/>
      <c r="I151" s="168"/>
    </row>
    <row r="152" spans="2:9" ht="15.75" customHeight="1">
      <c r="B152" s="161"/>
      <c r="C152" s="86"/>
      <c r="D152" s="166"/>
      <c r="E152" s="159">
        <f t="shared" si="7"/>
        <v>0</v>
      </c>
      <c r="F152" s="167"/>
      <c r="G152" s="168"/>
      <c r="H152" s="168"/>
      <c r="I152" s="168"/>
    </row>
    <row r="153" spans="2:9" ht="15.75" customHeight="1">
      <c r="B153" s="161"/>
      <c r="C153" s="86"/>
      <c r="D153" s="166"/>
      <c r="E153" s="159">
        <f t="shared" si="7"/>
        <v>0</v>
      </c>
      <c r="F153" s="167"/>
      <c r="G153" s="168"/>
      <c r="H153" s="168"/>
      <c r="I153" s="168"/>
    </row>
    <row r="154" spans="2:9" ht="15.75" customHeight="1">
      <c r="B154" s="161"/>
      <c r="C154" s="86"/>
      <c r="D154" s="166"/>
      <c r="E154" s="159">
        <f t="shared" si="7"/>
        <v>0</v>
      </c>
      <c r="F154" s="167"/>
      <c r="G154" s="168"/>
      <c r="H154" s="168"/>
      <c r="I154" s="168"/>
    </row>
    <row r="155" spans="2:9" ht="15.75" customHeight="1">
      <c r="B155" s="161"/>
      <c r="C155" s="86"/>
      <c r="D155" s="166"/>
      <c r="E155" s="159">
        <f t="shared" si="7"/>
        <v>0</v>
      </c>
      <c r="F155" s="167"/>
      <c r="G155" s="168"/>
      <c r="H155" s="168"/>
      <c r="I155" s="168"/>
    </row>
    <row r="156" spans="2:9" ht="15.75" customHeight="1">
      <c r="B156" s="161"/>
      <c r="C156" s="86"/>
      <c r="D156" s="166"/>
      <c r="E156" s="159">
        <f t="shared" si="7"/>
        <v>0</v>
      </c>
      <c r="F156" s="167"/>
      <c r="G156" s="168"/>
      <c r="H156" s="168"/>
      <c r="I156" s="168"/>
    </row>
    <row r="157" spans="2:9" ht="15.75" customHeight="1">
      <c r="B157" s="161"/>
      <c r="C157" s="86"/>
      <c r="D157" s="166"/>
      <c r="E157" s="159">
        <f t="shared" si="7"/>
        <v>0</v>
      </c>
      <c r="F157" s="167"/>
      <c r="G157" s="168"/>
      <c r="H157" s="168"/>
      <c r="I157" s="168"/>
    </row>
    <row r="158" spans="2:9" ht="15.75" customHeight="1">
      <c r="B158" s="161"/>
      <c r="C158" s="86"/>
      <c r="D158" s="166"/>
      <c r="E158" s="159">
        <f t="shared" si="7"/>
        <v>0</v>
      </c>
      <c r="F158" s="167"/>
      <c r="G158" s="168"/>
      <c r="H158" s="168"/>
      <c r="I158" s="168"/>
    </row>
    <row r="159" spans="2:9" ht="15.75" customHeight="1">
      <c r="B159" s="161"/>
      <c r="C159" s="86"/>
      <c r="D159" s="166"/>
      <c r="E159" s="159">
        <f t="shared" si="7"/>
        <v>0</v>
      </c>
      <c r="F159" s="167"/>
      <c r="G159" s="168"/>
      <c r="H159" s="168"/>
      <c r="I159" s="168"/>
    </row>
    <row r="160" spans="2:9" ht="15.75" customHeight="1">
      <c r="B160" s="161"/>
      <c r="C160" s="86"/>
      <c r="D160" s="166"/>
      <c r="E160" s="159">
        <f t="shared" si="7"/>
        <v>0</v>
      </c>
      <c r="F160" s="167"/>
      <c r="G160" s="168"/>
      <c r="H160" s="168"/>
      <c r="I160" s="168"/>
    </row>
    <row r="161" spans="1:9" ht="15.75" customHeight="1">
      <c r="B161" s="161"/>
      <c r="C161" s="86"/>
      <c r="D161" s="166"/>
      <c r="E161" s="159">
        <f t="shared" si="7"/>
        <v>0</v>
      </c>
      <c r="F161" s="167"/>
      <c r="G161" s="168"/>
      <c r="H161" s="168"/>
      <c r="I161" s="168"/>
    </row>
    <row r="162" spans="1:9" ht="15.75" customHeight="1">
      <c r="B162" s="161"/>
      <c r="C162" s="86"/>
      <c r="D162" s="166"/>
      <c r="E162" s="159">
        <f t="shared" si="7"/>
        <v>0</v>
      </c>
      <c r="F162" s="167"/>
      <c r="G162" s="168"/>
      <c r="H162" s="168"/>
      <c r="I162" s="168"/>
    </row>
    <row r="163" spans="1:9" ht="15.75" customHeight="1">
      <c r="B163" s="161"/>
      <c r="C163" s="86"/>
      <c r="D163" s="166"/>
      <c r="E163" s="159">
        <f t="shared" si="7"/>
        <v>0</v>
      </c>
      <c r="F163" s="167"/>
      <c r="G163" s="168"/>
      <c r="H163" s="168"/>
      <c r="I163" s="168"/>
    </row>
    <row r="164" spans="1:9" ht="15.75" customHeight="1" thickBot="1">
      <c r="B164" s="75"/>
      <c r="C164" s="74"/>
      <c r="D164" s="76"/>
      <c r="E164" s="159">
        <f t="shared" si="7"/>
        <v>0</v>
      </c>
      <c r="F164" s="111"/>
      <c r="G164" s="112"/>
      <c r="H164" s="112"/>
      <c r="I164" s="112"/>
    </row>
    <row r="165" spans="1:9" ht="16.350000000000001" customHeight="1" thickTop="1">
      <c r="B165" s="58" t="s">
        <v>92</v>
      </c>
      <c r="C165" s="58"/>
      <c r="D165" s="58"/>
      <c r="E165" s="137">
        <f>SUM(E148:E164)</f>
        <v>0</v>
      </c>
      <c r="F165" s="176"/>
      <c r="G165" s="176"/>
      <c r="H165" s="176"/>
      <c r="I165" s="176"/>
    </row>
    <row r="166" spans="1:9" ht="16.350000000000001" customHeight="1">
      <c r="B166" s="1"/>
      <c r="C166" s="4"/>
      <c r="D166" s="7"/>
      <c r="E166" s="7"/>
      <c r="F166" s="11"/>
      <c r="G166"/>
      <c r="H166"/>
    </row>
    <row r="167" spans="1:9">
      <c r="B167" s="1"/>
      <c r="C167" s="1"/>
      <c r="D167" s="4"/>
      <c r="E167" s="13"/>
      <c r="F167" s="13"/>
      <c r="G167" s="9"/>
      <c r="H167"/>
    </row>
    <row r="168" spans="1:9" ht="21">
      <c r="A168" s="119" t="str">
        <f>IF($A$16=0,"",IF(COUNTIFS($A$17:$A$26,B168)=1,1,"nvt"))</f>
        <v/>
      </c>
      <c r="B168" s="37" t="str">
        <f>B24</f>
        <v>Afschrijvingskosten</v>
      </c>
      <c r="C168" s="37"/>
      <c r="D168" s="1"/>
      <c r="E168" s="1"/>
      <c r="F168" s="9"/>
      <c r="G168" s="8"/>
      <c r="H168"/>
    </row>
    <row r="169" spans="1:9" ht="15" customHeight="1">
      <c r="B169" s="249" t="e">
        <f>IF(A168=1,VLOOKUP(B168,Alle_Kostensoorten[],2,FALSE),VLOOKUP(A168,Alle_Kostensoorten[],2,FALSE))</f>
        <v>#N/A</v>
      </c>
      <c r="C169" s="249"/>
      <c r="D169" s="249"/>
      <c r="E169" s="249"/>
      <c r="F169" s="249"/>
      <c r="G169" s="249"/>
      <c r="H169" s="249"/>
      <c r="I169" s="249"/>
    </row>
    <row r="170" spans="1:9" ht="9.75" customHeight="1">
      <c r="B170" s="3"/>
      <c r="C170" s="1"/>
      <c r="D170" s="1"/>
      <c r="E170" s="1"/>
      <c r="F170" s="9"/>
      <c r="G170" s="8"/>
      <c r="H170"/>
    </row>
    <row r="171" spans="1:9" ht="48.75" customHeight="1" thickBot="1">
      <c r="B171" s="195" t="s">
        <v>58</v>
      </c>
      <c r="C171" s="196" t="s">
        <v>104</v>
      </c>
      <c r="D171" s="196" t="s">
        <v>105</v>
      </c>
      <c r="E171" s="196" t="s">
        <v>106</v>
      </c>
      <c r="F171" s="196" t="s">
        <v>107</v>
      </c>
      <c r="G171" s="196" t="s">
        <v>108</v>
      </c>
      <c r="H171" s="196" t="s">
        <v>109</v>
      </c>
      <c r="I171" s="196" t="s">
        <v>81</v>
      </c>
    </row>
    <row r="172" spans="1:9" ht="15.75" customHeight="1" thickTop="1">
      <c r="B172" s="185"/>
      <c r="C172" s="192"/>
      <c r="D172" s="193"/>
      <c r="E172" s="193"/>
      <c r="F172" s="189"/>
      <c r="G172" s="189"/>
      <c r="H172" s="194"/>
      <c r="I172" s="159">
        <f>IFERROR(IF($A$168=1,(D172-E172)*(G172/F172)*H172,0),0)</f>
        <v>0</v>
      </c>
    </row>
    <row r="173" spans="1:9" ht="15.75" customHeight="1">
      <c r="B173" s="161"/>
      <c r="C173" s="162"/>
      <c r="D173" s="163"/>
      <c r="E173" s="163"/>
      <c r="F173" s="164"/>
      <c r="G173" s="164"/>
      <c r="H173" s="165"/>
      <c r="I173" s="160">
        <f t="shared" ref="I173:I179" si="8">IFERROR(IF($A$168=1,(D173-E173)*(G173/F173)*H173,0),0)</f>
        <v>0</v>
      </c>
    </row>
    <row r="174" spans="1:9" ht="15.75" customHeight="1">
      <c r="B174" s="161"/>
      <c r="C174" s="162"/>
      <c r="D174" s="163"/>
      <c r="E174" s="163"/>
      <c r="F174" s="164"/>
      <c r="G174" s="164"/>
      <c r="H174" s="165"/>
      <c r="I174" s="160">
        <f t="shared" si="8"/>
        <v>0</v>
      </c>
    </row>
    <row r="175" spans="1:9" ht="15.75" customHeight="1">
      <c r="B175" s="161"/>
      <c r="C175" s="162"/>
      <c r="D175" s="163"/>
      <c r="E175" s="163"/>
      <c r="F175" s="164"/>
      <c r="G175" s="164"/>
      <c r="H175" s="165"/>
      <c r="I175" s="160">
        <f t="shared" si="8"/>
        <v>0</v>
      </c>
    </row>
    <row r="176" spans="1:9" ht="15.75" customHeight="1">
      <c r="B176" s="161"/>
      <c r="C176" s="162"/>
      <c r="D176" s="163"/>
      <c r="E176" s="163"/>
      <c r="F176" s="164"/>
      <c r="G176" s="164"/>
      <c r="H176" s="165"/>
      <c r="I176" s="160">
        <f t="shared" si="8"/>
        <v>0</v>
      </c>
    </row>
    <row r="177" spans="1:9" ht="15.75" customHeight="1">
      <c r="B177" s="161"/>
      <c r="C177" s="162"/>
      <c r="D177" s="163"/>
      <c r="E177" s="163"/>
      <c r="F177" s="164"/>
      <c r="G177" s="164"/>
      <c r="H177" s="165"/>
      <c r="I177" s="160">
        <f t="shared" si="8"/>
        <v>0</v>
      </c>
    </row>
    <row r="178" spans="1:9" ht="15.75" customHeight="1">
      <c r="B178" s="161"/>
      <c r="C178" s="162"/>
      <c r="D178" s="163"/>
      <c r="E178" s="163"/>
      <c r="F178" s="164"/>
      <c r="G178" s="164"/>
      <c r="H178" s="165"/>
      <c r="I178" s="160">
        <f t="shared" si="8"/>
        <v>0</v>
      </c>
    </row>
    <row r="179" spans="1:9" ht="15.75" customHeight="1" thickBot="1">
      <c r="B179" s="75"/>
      <c r="C179" s="79"/>
      <c r="D179" s="80"/>
      <c r="E179" s="80"/>
      <c r="F179" s="117"/>
      <c r="G179" s="117"/>
      <c r="H179" s="109"/>
      <c r="I179" s="131">
        <f t="shared" si="8"/>
        <v>0</v>
      </c>
    </row>
    <row r="180" spans="1:9" ht="16.5" thickTop="1">
      <c r="B180" s="58" t="s">
        <v>92</v>
      </c>
      <c r="C180" s="58"/>
      <c r="D180" s="58"/>
      <c r="E180" s="58"/>
      <c r="F180" s="58"/>
      <c r="G180" s="58"/>
      <c r="H180" s="176"/>
      <c r="I180" s="137">
        <f>SUM(I172:I179)</f>
        <v>0</v>
      </c>
    </row>
    <row r="181" spans="1:9">
      <c r="B181" s="1"/>
      <c r="C181" s="1"/>
      <c r="D181" s="1"/>
      <c r="E181" s="1"/>
      <c r="F181" s="14"/>
      <c r="G181" s="14"/>
      <c r="H181" s="8"/>
    </row>
    <row r="182" spans="1:9">
      <c r="B182" s="3"/>
      <c r="C182" s="1"/>
      <c r="D182" s="1"/>
      <c r="E182" s="1"/>
      <c r="F182" s="9"/>
      <c r="G182" s="10"/>
      <c r="H182"/>
    </row>
    <row r="183" spans="1:9" ht="21">
      <c r="A183" s="119" t="str">
        <f>IF($A$16=0,"",IF(COUNTIFS($A$17:$A$26,B183)=1,1,"nvt"))</f>
        <v/>
      </c>
      <c r="B183" s="129" t="str">
        <f>B25</f>
        <v>Overige kosten</v>
      </c>
      <c r="C183" s="37"/>
      <c r="D183"/>
      <c r="E183"/>
      <c r="F183"/>
      <c r="G183"/>
      <c r="H183"/>
    </row>
    <row r="184" spans="1:9" ht="14.25" customHeight="1">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c r="B185" s="3"/>
      <c r="C185" s="4"/>
      <c r="D185"/>
      <c r="E185"/>
      <c r="F185"/>
      <c r="G185"/>
      <c r="H185"/>
    </row>
    <row r="186" spans="1:9" ht="16.5" thickBot="1">
      <c r="B186" s="158" t="s">
        <v>58</v>
      </c>
      <c r="C186" s="110" t="s">
        <v>101</v>
      </c>
      <c r="D186" s="110" t="s">
        <v>110</v>
      </c>
      <c r="E186" s="110" t="s">
        <v>111</v>
      </c>
      <c r="F186" s="157" t="s">
        <v>81</v>
      </c>
      <c r="G186" s="110" t="s">
        <v>3</v>
      </c>
      <c r="H186" s="198"/>
      <c r="I186" s="198"/>
    </row>
    <row r="187" spans="1:9" ht="15.75" customHeight="1" thickTop="1">
      <c r="B187" s="203"/>
      <c r="C187" s="186"/>
      <c r="D187" s="186"/>
      <c r="E187" s="189"/>
      <c r="F187" s="159">
        <f>IF($A$183=1,$E187*$D187,0)</f>
        <v>0</v>
      </c>
      <c r="G187" s="186"/>
      <c r="H187" s="191"/>
      <c r="I187" s="191"/>
    </row>
    <row r="188" spans="1:9" ht="15.75" customHeight="1">
      <c r="B188" s="173"/>
      <c r="C188" s="86"/>
      <c r="D188" s="186"/>
      <c r="E188" s="189"/>
      <c r="F188" s="160">
        <f t="shared" ref="F188:F202" si="9">IF($A$183=1,$E188*$D188,0)</f>
        <v>0</v>
      </c>
      <c r="G188" s="186"/>
      <c r="H188" s="168"/>
      <c r="I188" s="168"/>
    </row>
    <row r="189" spans="1:9" ht="15.75" customHeight="1">
      <c r="B189" s="173"/>
      <c r="C189" s="86"/>
      <c r="D189" s="186"/>
      <c r="E189" s="189"/>
      <c r="F189" s="160">
        <f t="shared" si="9"/>
        <v>0</v>
      </c>
      <c r="G189" s="186"/>
      <c r="H189" s="168"/>
      <c r="I189" s="168"/>
    </row>
    <row r="190" spans="1:9" ht="15.75" customHeight="1">
      <c r="B190" s="173"/>
      <c r="C190" s="86"/>
      <c r="D190" s="186"/>
      <c r="E190" s="189"/>
      <c r="F190" s="160">
        <f t="shared" si="9"/>
        <v>0</v>
      </c>
      <c r="G190" s="186"/>
      <c r="H190" s="168"/>
      <c r="I190" s="168"/>
    </row>
    <row r="191" spans="1:9" ht="15.75" customHeight="1">
      <c r="B191" s="173"/>
      <c r="C191" s="86"/>
      <c r="D191" s="186"/>
      <c r="E191" s="189"/>
      <c r="F191" s="160">
        <f t="shared" si="9"/>
        <v>0</v>
      </c>
      <c r="G191" s="186"/>
      <c r="H191" s="168"/>
      <c r="I191" s="168"/>
    </row>
    <row r="192" spans="1:9" ht="15.75" customHeight="1">
      <c r="B192" s="173"/>
      <c r="C192" s="86"/>
      <c r="D192" s="186"/>
      <c r="E192" s="189"/>
      <c r="F192" s="160">
        <f t="shared" si="9"/>
        <v>0</v>
      </c>
      <c r="G192" s="186"/>
      <c r="H192" s="168"/>
      <c r="I192" s="168"/>
    </row>
    <row r="193" spans="1:9" ht="15.75" customHeight="1">
      <c r="B193" s="173"/>
      <c r="C193" s="86"/>
      <c r="D193" s="86"/>
      <c r="E193" s="164"/>
      <c r="F193" s="160">
        <f t="shared" si="9"/>
        <v>0</v>
      </c>
      <c r="G193" s="86"/>
      <c r="H193" s="168"/>
      <c r="I193" s="168"/>
    </row>
    <row r="194" spans="1:9" ht="15.75" customHeight="1">
      <c r="B194" s="173"/>
      <c r="C194" s="86"/>
      <c r="D194" s="86"/>
      <c r="E194" s="164"/>
      <c r="F194" s="160">
        <f t="shared" si="9"/>
        <v>0</v>
      </c>
      <c r="G194" s="86"/>
      <c r="H194" s="168"/>
      <c r="I194" s="168"/>
    </row>
    <row r="195" spans="1:9" ht="15.75" customHeight="1">
      <c r="B195" s="173"/>
      <c r="C195" s="86"/>
      <c r="D195" s="86"/>
      <c r="E195" s="164"/>
      <c r="F195" s="160">
        <f t="shared" si="9"/>
        <v>0</v>
      </c>
      <c r="G195" s="86"/>
      <c r="H195" s="168"/>
      <c r="I195" s="168"/>
    </row>
    <row r="196" spans="1:9" ht="15.75" customHeight="1">
      <c r="B196" s="173"/>
      <c r="C196" s="86"/>
      <c r="D196" s="86"/>
      <c r="E196" s="164"/>
      <c r="F196" s="160">
        <f t="shared" si="9"/>
        <v>0</v>
      </c>
      <c r="G196" s="86"/>
      <c r="H196" s="168"/>
      <c r="I196" s="168"/>
    </row>
    <row r="197" spans="1:9" ht="15.75" customHeight="1">
      <c r="B197" s="173"/>
      <c r="C197" s="86"/>
      <c r="D197" s="86"/>
      <c r="E197" s="164"/>
      <c r="F197" s="160">
        <f t="shared" si="9"/>
        <v>0</v>
      </c>
      <c r="G197" s="86"/>
      <c r="H197" s="168"/>
      <c r="I197" s="168"/>
    </row>
    <row r="198" spans="1:9" ht="15.75" customHeight="1">
      <c r="B198" s="173"/>
      <c r="C198" s="86"/>
      <c r="D198" s="86"/>
      <c r="E198" s="164"/>
      <c r="F198" s="160">
        <f t="shared" si="9"/>
        <v>0</v>
      </c>
      <c r="G198" s="86"/>
      <c r="H198" s="168"/>
      <c r="I198" s="168"/>
    </row>
    <row r="199" spans="1:9" ht="15.75" customHeight="1">
      <c r="B199" s="173"/>
      <c r="C199" s="86"/>
      <c r="D199" s="86"/>
      <c r="E199" s="164"/>
      <c r="F199" s="160">
        <f t="shared" si="9"/>
        <v>0</v>
      </c>
      <c r="G199" s="86"/>
      <c r="H199" s="168"/>
      <c r="I199" s="168"/>
    </row>
    <row r="200" spans="1:9" ht="15.75" customHeight="1">
      <c r="B200" s="173"/>
      <c r="C200" s="86"/>
      <c r="D200" s="86"/>
      <c r="E200" s="164"/>
      <c r="F200" s="160">
        <f t="shared" si="9"/>
        <v>0</v>
      </c>
      <c r="G200" s="86"/>
      <c r="H200" s="168"/>
      <c r="I200" s="168"/>
    </row>
    <row r="201" spans="1:9" ht="15.75" customHeight="1">
      <c r="B201" s="173"/>
      <c r="C201" s="86"/>
      <c r="D201" s="86"/>
      <c r="E201" s="164"/>
      <c r="F201" s="160">
        <f t="shared" si="9"/>
        <v>0</v>
      </c>
      <c r="G201" s="86"/>
      <c r="H201" s="168"/>
      <c r="I201" s="168"/>
    </row>
    <row r="202" spans="1:9" ht="15.75" customHeight="1" thickBot="1">
      <c r="B202" s="73"/>
      <c r="C202" s="74"/>
      <c r="D202" s="74"/>
      <c r="E202" s="117"/>
      <c r="F202" s="131">
        <f t="shared" si="9"/>
        <v>0</v>
      </c>
      <c r="G202" s="74"/>
      <c r="H202" s="168"/>
      <c r="I202" s="168"/>
    </row>
    <row r="203" spans="1:9" ht="16.5" thickTop="1">
      <c r="B203" s="174" t="s">
        <v>92</v>
      </c>
      <c r="C203" s="174"/>
      <c r="D203" s="174"/>
      <c r="E203" s="175"/>
      <c r="F203" s="137">
        <f>SUM(F187:F202)</f>
        <v>0</v>
      </c>
      <c r="G203" s="174"/>
      <c r="H203" s="174"/>
      <c r="I203" s="174"/>
    </row>
    <row r="204" spans="1:9">
      <c r="B204" s="1"/>
      <c r="C204" s="1"/>
      <c r="D204" s="1"/>
      <c r="E204" s="1"/>
      <c r="F204" s="7"/>
      <c r="G204" s="8"/>
      <c r="H204"/>
    </row>
    <row r="205" spans="1:9">
      <c r="B205" s="1"/>
      <c r="C205" s="1"/>
      <c r="D205" s="1"/>
      <c r="E205" s="1"/>
      <c r="F205" s="7"/>
      <c r="G205" s="8"/>
      <c r="H205"/>
    </row>
    <row r="206" spans="1:9" ht="21">
      <c r="A206" s="119" t="str">
        <f>IF($A$16=0,"",IF(COUNTIFS($A$17:$A$26,B206)=1,1,"nvt"))</f>
        <v/>
      </c>
      <c r="B206" s="129" t="str">
        <f>B26</f>
        <v>Forfait 40% voor overige kosten</v>
      </c>
      <c r="C206" s="37"/>
      <c r="D206" s="37"/>
      <c r="E206" s="1"/>
      <c r="F206" s="7"/>
      <c r="G206" s="8"/>
      <c r="H206"/>
    </row>
    <row r="207" spans="1:9" ht="14.25" customHeight="1">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c r="B208" s="1"/>
      <c r="C208" s="1"/>
      <c r="D208" s="1"/>
      <c r="E208" s="1"/>
      <c r="F208" s="7"/>
      <c r="G208" s="8"/>
      <c r="H208"/>
    </row>
    <row r="209" spans="2:9" ht="16.5" thickBot="1">
      <c r="B209" s="158" t="s">
        <v>58</v>
      </c>
      <c r="C209" s="157" t="s">
        <v>81</v>
      </c>
      <c r="D209"/>
      <c r="E209"/>
      <c r="F209"/>
      <c r="G209"/>
      <c r="H209"/>
    </row>
    <row r="210" spans="2:9" ht="15.75" customHeight="1" thickTop="1">
      <c r="B210" s="226" t="str">
        <f>Hulpblad!V2</f>
        <v xml:space="preserve"> </v>
      </c>
      <c r="C210" s="159">
        <f>IF(AND($A$206=1,B210&lt;&gt;"",B210&lt;&gt;" "),(SUMIFS($G$59:$G$73,$B$59:$B$73,$B210)+SUMIFS($E$115:$E$124,$B$115:$B$124,$B210))*0.4,0)</f>
        <v>0</v>
      </c>
      <c r="D210"/>
      <c r="E210"/>
      <c r="F210"/>
      <c r="G210"/>
      <c r="H210"/>
    </row>
    <row r="211" spans="2:9" ht="15.75" customHeight="1">
      <c r="B211" s="227" t="str">
        <f>Hulpblad!V3</f>
        <v xml:space="preserve"> </v>
      </c>
      <c r="C211" s="160">
        <f t="shared" ref="C211:C219" si="10">IF(AND($A$206=1,B211&lt;&gt;"",B211&lt;&gt;" "),(SUMIFS($G$59:$G$73,$B$59:$B$73,$B211)+SUMIFS($E$115:$E$124,$B$115:$B$124,$B211))*0.4,0)</f>
        <v>0</v>
      </c>
      <c r="D211"/>
      <c r="E211"/>
      <c r="F211"/>
      <c r="G211"/>
      <c r="H211"/>
    </row>
    <row r="212" spans="2:9" ht="15.75" customHeight="1">
      <c r="B212" s="227" t="str">
        <f>Hulpblad!V4</f>
        <v xml:space="preserve"> </v>
      </c>
      <c r="C212" s="160">
        <f t="shared" si="10"/>
        <v>0</v>
      </c>
      <c r="D212"/>
      <c r="E212"/>
      <c r="F212"/>
      <c r="G212"/>
      <c r="H212"/>
    </row>
    <row r="213" spans="2:9" ht="15.75" customHeight="1">
      <c r="B213" s="227" t="str">
        <f>Hulpblad!V5</f>
        <v xml:space="preserve"> </v>
      </c>
      <c r="C213" s="160">
        <f t="shared" si="10"/>
        <v>0</v>
      </c>
      <c r="D213"/>
      <c r="E213"/>
      <c r="F213"/>
      <c r="G213"/>
      <c r="H213"/>
    </row>
    <row r="214" spans="2:9" ht="15.75" customHeight="1">
      <c r="B214" s="227" t="str">
        <f>Hulpblad!V6</f>
        <v xml:space="preserve"> </v>
      </c>
      <c r="C214" s="160">
        <f t="shared" si="10"/>
        <v>0</v>
      </c>
      <c r="D214"/>
      <c r="E214"/>
      <c r="F214"/>
      <c r="G214"/>
      <c r="H214"/>
    </row>
    <row r="215" spans="2:9" ht="15.75" customHeight="1">
      <c r="B215" s="227" t="str">
        <f>Hulpblad!V7</f>
        <v xml:space="preserve"> </v>
      </c>
      <c r="C215" s="160">
        <f t="shared" si="10"/>
        <v>0</v>
      </c>
      <c r="D215"/>
      <c r="E215"/>
      <c r="F215"/>
      <c r="G215"/>
      <c r="H215"/>
    </row>
    <row r="216" spans="2:9" ht="15.75" customHeight="1">
      <c r="B216" s="227" t="str">
        <f>Hulpblad!V8</f>
        <v xml:space="preserve"> </v>
      </c>
      <c r="C216" s="160">
        <f t="shared" si="10"/>
        <v>0</v>
      </c>
      <c r="D216"/>
      <c r="E216"/>
      <c r="F216"/>
      <c r="G216"/>
      <c r="H216"/>
    </row>
    <row r="217" spans="2:9" ht="15.75" customHeight="1">
      <c r="B217" s="227" t="str">
        <f>Hulpblad!V9</f>
        <v xml:space="preserve"> </v>
      </c>
      <c r="C217" s="160">
        <f t="shared" si="10"/>
        <v>0</v>
      </c>
      <c r="D217"/>
      <c r="E217"/>
      <c r="F217"/>
      <c r="G217"/>
      <c r="H217"/>
    </row>
    <row r="218" spans="2:9" ht="15.75" customHeight="1">
      <c r="B218" s="227" t="str">
        <f>Hulpblad!V10</f>
        <v xml:space="preserve"> </v>
      </c>
      <c r="C218" s="160">
        <f t="shared" si="10"/>
        <v>0</v>
      </c>
      <c r="D218"/>
      <c r="E218"/>
      <c r="F218"/>
      <c r="G218"/>
      <c r="H218"/>
    </row>
    <row r="219" spans="2:9" ht="15.75" customHeight="1" thickBot="1">
      <c r="B219" s="227" t="str">
        <f>Hulpblad!V11</f>
        <v xml:space="preserve"> </v>
      </c>
      <c r="C219" s="160">
        <f t="shared" si="10"/>
        <v>0</v>
      </c>
      <c r="D219"/>
      <c r="E219"/>
      <c r="F219"/>
      <c r="G219"/>
      <c r="H219"/>
    </row>
    <row r="220" spans="2:9" ht="16.5" thickTop="1">
      <c r="B220" s="228" t="s">
        <v>92</v>
      </c>
      <c r="C220" s="137">
        <f>SUM(C210:C219)</f>
        <v>0</v>
      </c>
      <c r="D220"/>
      <c r="E220"/>
      <c r="F220"/>
      <c r="G220"/>
      <c r="H220"/>
    </row>
    <row r="221" spans="2:9">
      <c r="B221" s="3"/>
      <c r="C221" s="1"/>
      <c r="D221" s="1"/>
      <c r="E221" s="1"/>
      <c r="F221" s="9"/>
      <c r="G221" s="10"/>
      <c r="H221"/>
    </row>
    <row r="222" spans="2:9" ht="16.5" thickBot="1">
      <c r="B222" s="33"/>
      <c r="C222" s="34"/>
      <c r="D222" s="34"/>
      <c r="E222" s="34"/>
      <c r="F222" s="35"/>
      <c r="G222" s="36"/>
      <c r="H222" s="36"/>
      <c r="I222" s="36"/>
    </row>
    <row r="223" spans="2:9" ht="7.5" customHeight="1" thickTop="1">
      <c r="B223" s="3"/>
      <c r="C223" s="1"/>
      <c r="D223" s="1"/>
      <c r="E223" s="1"/>
      <c r="F223" s="9"/>
      <c r="G223" s="10"/>
      <c r="H223"/>
    </row>
    <row r="224" spans="2:9" ht="23.25">
      <c r="B224" s="251" t="s">
        <v>112</v>
      </c>
      <c r="C224" s="251"/>
      <c r="D224" s="251"/>
      <c r="E224" s="251"/>
      <c r="F224" s="251"/>
      <c r="G224" s="251"/>
      <c r="H224" s="251"/>
    </row>
    <row r="225" spans="2:9">
      <c r="B225" s="3"/>
      <c r="C225" s="1"/>
      <c r="D225" s="1"/>
      <c r="E225" s="1"/>
      <c r="F225" s="9"/>
      <c r="G225" s="10"/>
      <c r="H225"/>
    </row>
    <row r="226" spans="2:9" ht="21">
      <c r="B226" s="37" t="s">
        <v>113</v>
      </c>
      <c r="C226" s="10"/>
      <c r="D226" s="10"/>
      <c r="E226" s="10"/>
      <c r="F226" s="9"/>
      <c r="G226" s="10"/>
      <c r="H226"/>
    </row>
    <row r="227" spans="2:9" ht="158.25" customHeight="1">
      <c r="B227" s="250" t="s">
        <v>120</v>
      </c>
      <c r="C227" s="250"/>
      <c r="D227" s="250"/>
      <c r="E227" s="250"/>
      <c r="F227" s="250"/>
      <c r="G227" s="250"/>
      <c r="H227" s="250"/>
      <c r="I227" s="250"/>
    </row>
    <row r="228" spans="2:9">
      <c r="B228" s="3"/>
      <c r="C228" s="10"/>
      <c r="D228" s="10"/>
      <c r="E228" s="10"/>
      <c r="F228" s="9"/>
      <c r="G228" s="10"/>
      <c r="H228"/>
    </row>
    <row r="229" spans="2:9" ht="15.6" customHeight="1" thickBot="1">
      <c r="B229" s="38" t="s">
        <v>74</v>
      </c>
      <c r="C229" s="39" t="s">
        <v>102</v>
      </c>
      <c r="D229" s="39" t="s">
        <v>60</v>
      </c>
      <c r="E229" s="115" t="s">
        <v>115</v>
      </c>
      <c r="F229" s="114"/>
      <c r="G229" s="114"/>
      <c r="H229" s="114"/>
      <c r="I229" s="114"/>
    </row>
    <row r="230" spans="2:9" ht="15.75" customHeight="1" thickTop="1">
      <c r="B230" s="44" t="s">
        <v>75</v>
      </c>
      <c r="C230" s="81"/>
      <c r="D230" s="132">
        <f>IFERROR(C230/$C$238,0)</f>
        <v>0</v>
      </c>
      <c r="E230" s="83"/>
      <c r="F230" s="84"/>
      <c r="G230" s="84"/>
      <c r="H230" s="84"/>
      <c r="I230" s="85"/>
    </row>
    <row r="231" spans="2:9" ht="31.5" customHeight="1">
      <c r="B231" s="206" t="s">
        <v>76</v>
      </c>
      <c r="C231" s="81"/>
      <c r="D231" s="132">
        <f>IFERROR(C231/$C$238,0)</f>
        <v>0</v>
      </c>
      <c r="E231" s="186"/>
      <c r="F231" s="188"/>
      <c r="G231" s="188"/>
      <c r="H231" s="188"/>
      <c r="I231" s="205"/>
    </row>
    <row r="232" spans="2:9" ht="15.75" customHeight="1">
      <c r="B232" s="44" t="s">
        <v>77</v>
      </c>
      <c r="C232" s="81"/>
      <c r="D232" s="132">
        <f t="shared" ref="D232:D236" si="11">IFERROR(C232/$C$238,0)</f>
        <v>0</v>
      </c>
      <c r="E232" s="86"/>
      <c r="F232" s="87"/>
      <c r="G232" s="87"/>
      <c r="H232" s="87"/>
      <c r="I232" s="88"/>
    </row>
    <row r="233" spans="2:9" ht="15.75" customHeight="1">
      <c r="B233" s="44" t="s">
        <v>78</v>
      </c>
      <c r="C233" s="81"/>
      <c r="D233" s="132">
        <f t="shared" si="11"/>
        <v>0</v>
      </c>
      <c r="E233" s="86"/>
      <c r="F233" s="87"/>
      <c r="G233" s="87"/>
      <c r="H233" s="87"/>
      <c r="I233" s="88"/>
    </row>
    <row r="234" spans="2:9" ht="15.75" customHeight="1">
      <c r="B234" s="44" t="s">
        <v>79</v>
      </c>
      <c r="C234" s="81"/>
      <c r="D234" s="132">
        <f t="shared" si="11"/>
        <v>0</v>
      </c>
      <c r="E234" s="86"/>
      <c r="F234" s="87"/>
      <c r="G234" s="87"/>
      <c r="H234" s="87"/>
      <c r="I234" s="88"/>
    </row>
    <row r="235" spans="2:9" ht="15.75" customHeight="1" thickBot="1">
      <c r="B235" s="45" t="s">
        <v>80</v>
      </c>
      <c r="C235" s="82"/>
      <c r="D235" s="133">
        <f t="shared" si="11"/>
        <v>0</v>
      </c>
      <c r="E235" s="89"/>
      <c r="F235" s="90"/>
      <c r="G235" s="90"/>
      <c r="H235" s="90"/>
      <c r="I235" s="91"/>
    </row>
    <row r="236" spans="2:9" ht="17.25" thickTop="1" thickBot="1">
      <c r="B236" s="59" t="s">
        <v>59</v>
      </c>
      <c r="C236" s="134">
        <f>SUM(C230:C235)</f>
        <v>0</v>
      </c>
      <c r="D236" s="135">
        <f t="shared" si="11"/>
        <v>0</v>
      </c>
      <c r="E236" s="60"/>
      <c r="F236" s="60"/>
      <c r="G236" s="60"/>
      <c r="H236" s="59"/>
      <c r="I236" s="61"/>
    </row>
    <row r="237" spans="2:9" ht="13.5" customHeight="1" thickTop="1">
      <c r="B237" s="10"/>
      <c r="C237" s="10"/>
      <c r="D237" s="10"/>
      <c r="E237" s="10"/>
      <c r="F237" s="9"/>
      <c r="G237" s="10"/>
      <c r="H237"/>
    </row>
    <row r="238" spans="2:9" ht="16.5" thickBot="1">
      <c r="B238" s="38" t="s">
        <v>81</v>
      </c>
      <c r="C238" s="136">
        <f>D27</f>
        <v>0</v>
      </c>
      <c r="D238" s="10"/>
      <c r="E238" s="10"/>
      <c r="F238" s="9"/>
      <c r="G238" s="10"/>
      <c r="H238"/>
    </row>
    <row r="239" spans="2:9" ht="16.5" thickTop="1">
      <c r="B239" s="3"/>
      <c r="C239" s="1"/>
      <c r="D239" s="1"/>
      <c r="E239" s="1"/>
      <c r="F239" s="9"/>
      <c r="G239" s="10"/>
      <c r="H239"/>
    </row>
    <row r="240" spans="2:9" ht="16.5" thickBot="1">
      <c r="B240" s="38" t="s">
        <v>116</v>
      </c>
      <c r="C240" s="136" t="str">
        <f>IF(ROUND(C236,2)-ROUND(C238,2)=0,"JA",C236-C238)</f>
        <v>JA</v>
      </c>
      <c r="D240" s="1"/>
      <c r="E240" s="1"/>
      <c r="F240" s="9"/>
      <c r="G240" s="10"/>
      <c r="H240"/>
    </row>
    <row r="241" spans="2:8" thickTop="1">
      <c r="B241" s="10"/>
      <c r="C241" s="10"/>
      <c r="D241" s="10"/>
      <c r="E241" s="10"/>
      <c r="F241" s="10"/>
      <c r="G241" s="10"/>
      <c r="H241" s="10"/>
    </row>
    <row r="242" spans="2:8" ht="15">
      <c r="B242" s="10"/>
      <c r="C242" s="10"/>
      <c r="D242" s="10"/>
      <c r="E242" s="10"/>
      <c r="F242" s="10"/>
      <c r="G242" s="10"/>
      <c r="H242" s="10"/>
    </row>
    <row r="243" spans="2:8" ht="15">
      <c r="B243" s="10"/>
      <c r="C243" s="10"/>
      <c r="D243" s="10"/>
      <c r="E243" s="10"/>
      <c r="F243" s="10"/>
      <c r="G243" s="10"/>
      <c r="H243" s="10"/>
    </row>
    <row r="244" spans="2:8" ht="15">
      <c r="B244" s="10"/>
      <c r="C244" s="10"/>
      <c r="D244" s="10"/>
      <c r="E244" s="10"/>
      <c r="F244" s="10"/>
      <c r="G244" s="10"/>
      <c r="H244" s="10"/>
    </row>
    <row r="245" spans="2:8" ht="15">
      <c r="B245" s="10"/>
      <c r="C245" s="10"/>
      <c r="D245" s="10"/>
      <c r="E245" s="10"/>
      <c r="F245" s="10"/>
      <c r="G245" s="10"/>
      <c r="H245" s="10"/>
    </row>
    <row r="246" spans="2:8" ht="15">
      <c r="B246" s="10"/>
      <c r="C246" s="10"/>
      <c r="D246" s="10"/>
      <c r="E246" s="10"/>
      <c r="F246" s="10"/>
      <c r="G246" s="10"/>
      <c r="H246" s="10"/>
    </row>
    <row r="247" spans="2:8" ht="15">
      <c r="B247" s="10"/>
      <c r="C247" s="10"/>
      <c r="D247" s="10"/>
      <c r="E247" s="10"/>
      <c r="F247" s="10"/>
      <c r="G247" s="10"/>
      <c r="H247" s="10"/>
    </row>
    <row r="248" spans="2:8" ht="15">
      <c r="B248" s="10"/>
      <c r="C248" s="10"/>
      <c r="D248" s="10"/>
      <c r="E248" s="10"/>
      <c r="F248" s="10"/>
      <c r="G248" s="10"/>
      <c r="H248" s="10"/>
    </row>
    <row r="249" spans="2:8" ht="15">
      <c r="B249" s="10"/>
      <c r="C249" s="10"/>
      <c r="D249" s="10"/>
      <c r="E249" s="10"/>
      <c r="F249" s="10"/>
      <c r="G249" s="10"/>
      <c r="H249" s="10"/>
    </row>
    <row r="250" spans="2:8" ht="15">
      <c r="B250" s="10"/>
      <c r="C250" s="10"/>
      <c r="D250" s="10"/>
      <c r="E250" s="10"/>
      <c r="F250" s="10"/>
      <c r="G250" s="10"/>
      <c r="H250" s="10"/>
    </row>
    <row r="251" spans="2:8" ht="15">
      <c r="B251" s="10"/>
      <c r="C251" s="10"/>
      <c r="D251" s="10"/>
      <c r="E251" s="10"/>
      <c r="F251" s="10"/>
      <c r="G251" s="10"/>
      <c r="H251" s="10"/>
    </row>
    <row r="252" spans="2:8" ht="15">
      <c r="B252" s="10"/>
      <c r="C252" s="10"/>
      <c r="D252" s="10"/>
      <c r="E252" s="10"/>
      <c r="F252" s="10"/>
      <c r="G252" s="10"/>
      <c r="H252" s="10"/>
    </row>
    <row r="253" spans="2:8" ht="15">
      <c r="B253" s="10"/>
      <c r="C253" s="10"/>
      <c r="D253" s="10"/>
      <c r="E253" s="10"/>
      <c r="F253" s="10"/>
      <c r="G253" s="10"/>
      <c r="H253" s="10"/>
    </row>
    <row r="254" spans="2:8" ht="15">
      <c r="B254" s="10"/>
      <c r="C254" s="10"/>
      <c r="D254" s="10"/>
      <c r="E254" s="10"/>
      <c r="F254" s="10"/>
      <c r="G254" s="10"/>
      <c r="H254" s="10"/>
    </row>
    <row r="255" spans="2:8" ht="15">
      <c r="B255" s="10"/>
      <c r="C255" s="10"/>
      <c r="D255" s="10"/>
      <c r="E255" s="10"/>
      <c r="F255" s="10"/>
      <c r="G255" s="10"/>
      <c r="H255" s="10"/>
    </row>
    <row r="256" spans="2:8" ht="15">
      <c r="B256" s="10"/>
      <c r="C256" s="10"/>
      <c r="D256" s="10"/>
      <c r="E256" s="10"/>
      <c r="F256" s="10"/>
      <c r="G256" s="10"/>
      <c r="H256" s="10"/>
    </row>
    <row r="257" spans="2:8" ht="15">
      <c r="B257" s="10"/>
      <c r="C257" s="10"/>
      <c r="D257" s="10"/>
      <c r="E257" s="10"/>
      <c r="F257" s="10"/>
      <c r="G257" s="10"/>
      <c r="H257" s="10"/>
    </row>
    <row r="258" spans="2:8" ht="15">
      <c r="B258" s="10"/>
      <c r="C258" s="10"/>
      <c r="D258" s="10"/>
      <c r="E258" s="10"/>
      <c r="F258" s="10"/>
      <c r="G258" s="10"/>
      <c r="H258" s="10"/>
    </row>
    <row r="259" spans="2:8" ht="15">
      <c r="B259" s="10"/>
      <c r="C259" s="10"/>
      <c r="D259" s="10"/>
      <c r="E259" s="10"/>
      <c r="F259" s="10"/>
      <c r="G259" s="10"/>
      <c r="H259" s="10"/>
    </row>
    <row r="260" spans="2:8" ht="15">
      <c r="B260" s="10"/>
      <c r="C260" s="10"/>
      <c r="D260" s="10"/>
      <c r="E260" s="10"/>
      <c r="F260" s="10"/>
      <c r="G260" s="10"/>
      <c r="H260" s="10"/>
    </row>
    <row r="261" spans="2:8" ht="15">
      <c r="B261" s="10"/>
      <c r="C261" s="10"/>
      <c r="D261" s="10"/>
      <c r="E261" s="10"/>
      <c r="F261" s="10"/>
      <c r="G261" s="10"/>
      <c r="H261" s="10"/>
    </row>
    <row r="262" spans="2:8" ht="15">
      <c r="B262" s="10"/>
      <c r="C262" s="10"/>
      <c r="D262" s="10"/>
      <c r="E262" s="10"/>
      <c r="F262" s="10"/>
      <c r="G262" s="10"/>
      <c r="H262" s="10"/>
    </row>
    <row r="263" spans="2:8" ht="15">
      <c r="B263" s="10"/>
      <c r="C263" s="10"/>
      <c r="D263" s="10"/>
      <c r="E263" s="10"/>
      <c r="F263" s="10"/>
      <c r="G263" s="10"/>
      <c r="H263" s="10"/>
    </row>
    <row r="264" spans="2:8" ht="15">
      <c r="B264" s="10"/>
      <c r="C264" s="10"/>
      <c r="D264" s="10"/>
      <c r="E264" s="10"/>
      <c r="F264" s="10"/>
      <c r="G264" s="10"/>
      <c r="H264" s="10"/>
    </row>
    <row r="265" spans="2:8" ht="15">
      <c r="B265" s="10"/>
      <c r="C265" s="10"/>
      <c r="D265" s="10"/>
      <c r="E265" s="10"/>
      <c r="F265" s="10"/>
      <c r="G265" s="10"/>
      <c r="H265" s="10"/>
    </row>
    <row r="266" spans="2:8" ht="15">
      <c r="B266" s="10"/>
      <c r="C266" s="10"/>
      <c r="D266" s="10"/>
      <c r="E266" s="10"/>
      <c r="F266" s="10"/>
      <c r="G266" s="10"/>
      <c r="H266" s="10"/>
    </row>
    <row r="267" spans="2:8" ht="15">
      <c r="B267" s="10"/>
      <c r="C267" s="10"/>
      <c r="D267" s="10"/>
      <c r="E267" s="10"/>
      <c r="F267" s="10"/>
      <c r="G267" s="10"/>
      <c r="H267" s="10"/>
    </row>
    <row r="268" spans="2:8" ht="15">
      <c r="B268" s="10"/>
      <c r="C268" s="10"/>
      <c r="D268" s="10"/>
      <c r="E268" s="10"/>
      <c r="F268" s="10"/>
      <c r="G268" s="10"/>
      <c r="H268" s="10"/>
    </row>
    <row r="269" spans="2:8" ht="15">
      <c r="B269" s="10"/>
      <c r="C269" s="10"/>
      <c r="D269" s="10"/>
      <c r="E269" s="10"/>
      <c r="F269" s="10"/>
      <c r="G269" s="10"/>
      <c r="H269" s="10"/>
    </row>
    <row r="270" spans="2:8" ht="15">
      <c r="B270" s="10"/>
      <c r="C270" s="10"/>
      <c r="D270" s="10"/>
      <c r="E270" s="10"/>
      <c r="F270" s="10"/>
      <c r="G270" s="10"/>
      <c r="H270" s="10"/>
    </row>
    <row r="271" spans="2:8" ht="15">
      <c r="B271" s="10"/>
      <c r="C271" s="10"/>
      <c r="D271" s="10"/>
      <c r="E271" s="10"/>
      <c r="F271" s="10"/>
      <c r="G271" s="10"/>
      <c r="H271" s="10"/>
    </row>
    <row r="272" spans="2:8" ht="15">
      <c r="B272" s="10"/>
      <c r="C272" s="10"/>
      <c r="D272" s="10"/>
      <c r="E272" s="10"/>
      <c r="F272" s="10"/>
      <c r="G272" s="10"/>
      <c r="H272" s="10"/>
    </row>
    <row r="273" spans="2:8" ht="15">
      <c r="B273" s="10"/>
      <c r="C273" s="10"/>
      <c r="D273" s="10"/>
      <c r="E273" s="10"/>
      <c r="F273" s="10"/>
      <c r="G273" s="10"/>
      <c r="H273" s="10"/>
    </row>
    <row r="274" spans="2:8" ht="15">
      <c r="B274" s="10"/>
      <c r="C274" s="10"/>
      <c r="D274" s="10"/>
      <c r="E274" s="10"/>
      <c r="F274" s="10"/>
      <c r="G274" s="10"/>
      <c r="H274" s="10"/>
    </row>
    <row r="275" spans="2:8" ht="15">
      <c r="B275" s="10"/>
      <c r="C275" s="10"/>
      <c r="D275" s="10"/>
      <c r="E275" s="10"/>
      <c r="F275" s="10"/>
      <c r="G275" s="10"/>
      <c r="H275" s="10"/>
    </row>
    <row r="276" spans="2:8" ht="15">
      <c r="B276" s="10"/>
      <c r="C276" s="10"/>
      <c r="D276" s="10"/>
      <c r="E276" s="10"/>
      <c r="F276" s="10"/>
      <c r="G276" s="10"/>
      <c r="H276" s="10"/>
    </row>
    <row r="277" spans="2:8" ht="15">
      <c r="B277" s="10"/>
      <c r="C277" s="10"/>
      <c r="D277" s="10"/>
      <c r="E277" s="10"/>
      <c r="F277" s="10"/>
      <c r="G277" s="10"/>
      <c r="H277" s="10"/>
    </row>
    <row r="278" spans="2:8" ht="15">
      <c r="B278" s="10"/>
      <c r="C278" s="10"/>
      <c r="D278" s="10"/>
      <c r="E278" s="10"/>
      <c r="F278" s="10"/>
      <c r="G278" s="10"/>
      <c r="H278" s="10"/>
    </row>
    <row r="279" spans="2:8" ht="15">
      <c r="B279" s="10"/>
      <c r="C279" s="10"/>
      <c r="D279" s="10"/>
      <c r="E279" s="10"/>
      <c r="F279" s="10"/>
      <c r="G279" s="10"/>
      <c r="H279" s="10"/>
    </row>
    <row r="280" spans="2:8" ht="15">
      <c r="B280" s="10"/>
      <c r="C280" s="10"/>
      <c r="D280" s="10"/>
      <c r="E280" s="10"/>
      <c r="F280" s="10"/>
      <c r="G280" s="10"/>
      <c r="H280" s="10"/>
    </row>
    <row r="281" spans="2:8" ht="15">
      <c r="B281" s="10"/>
      <c r="C281" s="10"/>
      <c r="D281" s="10"/>
      <c r="E281" s="10"/>
      <c r="F281" s="10"/>
      <c r="G281" s="10"/>
      <c r="H281" s="10"/>
    </row>
    <row r="282" spans="2:8" ht="15">
      <c r="B282" s="10"/>
      <c r="C282" s="10"/>
      <c r="D282" s="10"/>
      <c r="E282" s="10"/>
      <c r="F282" s="10"/>
      <c r="G282" s="10"/>
      <c r="H282" s="10"/>
    </row>
    <row r="283" spans="2:8" ht="15">
      <c r="B283" s="10"/>
      <c r="C283" s="10"/>
      <c r="D283" s="10"/>
      <c r="E283" s="10"/>
      <c r="F283" s="10"/>
      <c r="G283" s="10"/>
      <c r="H283" s="10"/>
    </row>
    <row r="284" spans="2:8" ht="15">
      <c r="B284" s="10"/>
      <c r="C284" s="10"/>
      <c r="D284" s="10"/>
      <c r="E284" s="10"/>
      <c r="F284" s="10"/>
      <c r="G284" s="10"/>
      <c r="H284" s="10"/>
    </row>
    <row r="285" spans="2:8" ht="15">
      <c r="B285" s="10"/>
      <c r="C285" s="10"/>
      <c r="D285" s="10"/>
      <c r="E285" s="10"/>
      <c r="F285" s="10"/>
      <c r="G285" s="10"/>
      <c r="H285" s="10"/>
    </row>
    <row r="286" spans="2:8" ht="15">
      <c r="B286" s="10"/>
      <c r="C286" s="10"/>
      <c r="D286" s="10"/>
      <c r="E286" s="10"/>
      <c r="F286" s="10"/>
      <c r="G286" s="10"/>
      <c r="H286" s="10"/>
    </row>
    <row r="287" spans="2:8" ht="15">
      <c r="B287" s="10"/>
      <c r="C287" s="10"/>
      <c r="D287" s="10"/>
      <c r="E287" s="10"/>
      <c r="F287" s="10"/>
      <c r="G287" s="10"/>
      <c r="H287" s="10"/>
    </row>
    <row r="288" spans="2:8" ht="15">
      <c r="B288" s="10"/>
      <c r="C288" s="10"/>
      <c r="D288" s="10"/>
      <c r="E288" s="10"/>
      <c r="F288" s="10"/>
      <c r="G288" s="10"/>
      <c r="H288" s="10"/>
    </row>
    <row r="289" spans="2:8" ht="15">
      <c r="B289" s="10"/>
      <c r="C289" s="10"/>
      <c r="D289" s="10"/>
      <c r="E289" s="10"/>
      <c r="F289" s="10"/>
      <c r="G289" s="10"/>
      <c r="H289" s="10"/>
    </row>
    <row r="290" spans="2:8" ht="15">
      <c r="B290" s="10"/>
      <c r="C290" s="10"/>
      <c r="D290" s="10"/>
      <c r="E290" s="10"/>
      <c r="F290" s="10"/>
      <c r="G290" s="10"/>
      <c r="H290" s="10"/>
    </row>
    <row r="291" spans="2:8" ht="15">
      <c r="B291" s="10"/>
      <c r="C291" s="10"/>
      <c r="D291" s="10"/>
      <c r="E291" s="10"/>
      <c r="F291" s="10"/>
      <c r="G291" s="10"/>
      <c r="H291" s="10"/>
    </row>
    <row r="292" spans="2:8" ht="15">
      <c r="B292" s="10"/>
      <c r="C292" s="10"/>
      <c r="D292" s="10"/>
      <c r="E292" s="10"/>
      <c r="F292" s="10"/>
      <c r="G292" s="10"/>
      <c r="H292" s="10"/>
    </row>
    <row r="293" spans="2:8" ht="15">
      <c r="B293" s="10"/>
      <c r="C293" s="10"/>
      <c r="D293" s="10"/>
      <c r="E293" s="10"/>
      <c r="F293" s="10"/>
      <c r="G293" s="10"/>
      <c r="H293" s="10"/>
    </row>
    <row r="294" spans="2:8" ht="15">
      <c r="B294" s="10"/>
      <c r="C294" s="10"/>
      <c r="D294" s="10"/>
      <c r="E294" s="10"/>
      <c r="F294" s="10"/>
      <c r="G294" s="10"/>
      <c r="H294" s="10"/>
    </row>
    <row r="295" spans="2:8" ht="15">
      <c r="B295" s="10"/>
      <c r="C295" s="10"/>
      <c r="D295" s="10"/>
      <c r="E295" s="10"/>
      <c r="F295" s="10"/>
      <c r="G295" s="10"/>
      <c r="H295" s="10"/>
    </row>
    <row r="296" spans="2:8" ht="15">
      <c r="B296" s="10"/>
      <c r="C296" s="10"/>
      <c r="D296" s="10"/>
      <c r="E296" s="10"/>
      <c r="F296" s="10"/>
      <c r="G296" s="10"/>
      <c r="H296" s="10"/>
    </row>
    <row r="297" spans="2:8" ht="15">
      <c r="B297" s="10"/>
      <c r="C297" s="10"/>
      <c r="D297" s="10"/>
      <c r="E297" s="10"/>
      <c r="F297" s="10"/>
      <c r="G297" s="10"/>
      <c r="H297" s="10"/>
    </row>
    <row r="298" spans="2:8" ht="15">
      <c r="B298" s="10"/>
      <c r="C298" s="10"/>
      <c r="D298" s="10"/>
      <c r="E298" s="10"/>
      <c r="F298" s="10"/>
      <c r="G298" s="10"/>
      <c r="H298" s="10"/>
    </row>
    <row r="299" spans="2:8" ht="15">
      <c r="B299" s="10"/>
      <c r="C299" s="10"/>
      <c r="D299" s="10"/>
      <c r="E299" s="10"/>
      <c r="F299" s="10"/>
      <c r="G299" s="10"/>
      <c r="H299" s="10"/>
    </row>
    <row r="300" spans="2:8" ht="15">
      <c r="B300" s="10"/>
      <c r="C300" s="10"/>
      <c r="D300" s="10"/>
      <c r="E300" s="10"/>
      <c r="F300" s="10"/>
      <c r="G300" s="10"/>
      <c r="H300" s="10"/>
    </row>
    <row r="301" spans="2:8" ht="15">
      <c r="B301" s="10"/>
      <c r="C301" s="10"/>
      <c r="D301" s="10"/>
      <c r="E301" s="10"/>
      <c r="F301" s="10"/>
      <c r="G301" s="10"/>
      <c r="H301" s="10"/>
    </row>
    <row r="302" spans="2:8" ht="15">
      <c r="B302" s="10"/>
      <c r="C302" s="10"/>
      <c r="D302" s="10"/>
      <c r="E302" s="10"/>
      <c r="F302" s="10"/>
      <c r="G302" s="10"/>
      <c r="H302" s="10"/>
    </row>
    <row r="303" spans="2:8" ht="15">
      <c r="B303" s="10"/>
      <c r="C303" s="10"/>
      <c r="D303" s="10"/>
      <c r="E303" s="10"/>
      <c r="F303" s="10"/>
      <c r="G303" s="10"/>
      <c r="H303" s="10"/>
    </row>
    <row r="304" spans="2:8" ht="15">
      <c r="B304" s="10"/>
      <c r="C304" s="10"/>
      <c r="D304" s="10"/>
      <c r="E304" s="10"/>
      <c r="F304" s="10"/>
      <c r="G304" s="10"/>
      <c r="H304" s="10"/>
    </row>
    <row r="305" spans="2:8" ht="15">
      <c r="B305" s="10"/>
      <c r="C305" s="10"/>
      <c r="D305" s="10"/>
      <c r="E305" s="10"/>
      <c r="F305" s="10"/>
      <c r="G305" s="10"/>
      <c r="H305" s="10"/>
    </row>
    <row r="306" spans="2:8" ht="15">
      <c r="B306" s="10"/>
      <c r="C306" s="10"/>
      <c r="D306" s="10"/>
      <c r="E306" s="10"/>
      <c r="F306" s="10"/>
      <c r="G306" s="10"/>
      <c r="H306" s="10"/>
    </row>
    <row r="307" spans="2:8" ht="15">
      <c r="B307" s="10"/>
      <c r="C307" s="10"/>
      <c r="D307" s="10"/>
      <c r="E307" s="10"/>
      <c r="F307" s="10"/>
      <c r="G307" s="10"/>
      <c r="H307" s="10"/>
    </row>
    <row r="308" spans="2:8" ht="15">
      <c r="B308" s="10"/>
      <c r="C308" s="10"/>
      <c r="D308" s="10"/>
      <c r="E308" s="10"/>
      <c r="F308" s="10"/>
      <c r="G308" s="10"/>
      <c r="H308" s="10"/>
    </row>
    <row r="309" spans="2:8" ht="15">
      <c r="B309" s="10"/>
      <c r="C309" s="10"/>
      <c r="D309" s="10"/>
      <c r="E309" s="10"/>
      <c r="F309" s="10"/>
      <c r="G309" s="10"/>
      <c r="H309" s="10"/>
    </row>
    <row r="310" spans="2:8" ht="15">
      <c r="B310" s="10"/>
      <c r="C310" s="10"/>
      <c r="D310" s="10"/>
      <c r="E310" s="10"/>
      <c r="F310" s="10"/>
      <c r="G310" s="10"/>
      <c r="H310" s="10"/>
    </row>
    <row r="311" spans="2:8" ht="15">
      <c r="B311" s="10"/>
      <c r="C311" s="10"/>
      <c r="D311" s="10"/>
      <c r="E311" s="10"/>
      <c r="F311" s="10"/>
      <c r="G311" s="10"/>
      <c r="H311" s="10"/>
    </row>
    <row r="312" spans="2:8" ht="15">
      <c r="B312" s="10"/>
      <c r="C312" s="10"/>
      <c r="D312" s="10"/>
      <c r="E312" s="10"/>
      <c r="F312" s="10"/>
      <c r="G312" s="10"/>
      <c r="H312" s="10"/>
    </row>
    <row r="313" spans="2:8" ht="15">
      <c r="B313" s="10"/>
      <c r="C313" s="10"/>
      <c r="D313" s="10"/>
      <c r="E313" s="10"/>
      <c r="F313" s="10"/>
      <c r="G313" s="10"/>
      <c r="H313" s="10"/>
    </row>
    <row r="314" spans="2:8" ht="15">
      <c r="B314" s="10"/>
      <c r="C314" s="10"/>
      <c r="D314" s="10"/>
      <c r="E314" s="10"/>
      <c r="F314" s="10"/>
      <c r="G314" s="10"/>
      <c r="H314" s="10"/>
    </row>
    <row r="315" spans="2:8" ht="15">
      <c r="B315" s="10"/>
      <c r="C315" s="10"/>
      <c r="D315" s="10"/>
      <c r="E315" s="10"/>
      <c r="F315" s="10"/>
      <c r="G315" s="10"/>
      <c r="H315" s="10"/>
    </row>
    <row r="316" spans="2:8" ht="15">
      <c r="B316" s="10"/>
      <c r="C316" s="10"/>
      <c r="D316" s="10"/>
      <c r="E316" s="10"/>
      <c r="F316" s="10"/>
      <c r="G316" s="10"/>
      <c r="H316" s="10"/>
    </row>
    <row r="317" spans="2:8" ht="15">
      <c r="B317" s="10"/>
      <c r="C317" s="10"/>
      <c r="D317" s="10"/>
      <c r="E317" s="10"/>
      <c r="F317" s="10"/>
      <c r="G317" s="10"/>
      <c r="H317" s="10"/>
    </row>
    <row r="318" spans="2:8" ht="15">
      <c r="B318" s="10"/>
      <c r="C318" s="10"/>
      <c r="D318" s="10"/>
      <c r="E318" s="10"/>
      <c r="F318" s="10"/>
      <c r="G318" s="10"/>
      <c r="H318" s="10"/>
    </row>
    <row r="319" spans="2:8" ht="15">
      <c r="B319" s="10"/>
      <c r="C319" s="10"/>
      <c r="D319" s="10"/>
      <c r="E319" s="10"/>
      <c r="F319" s="10"/>
      <c r="G319" s="10"/>
      <c r="H319" s="10"/>
    </row>
    <row r="320" spans="2:8" ht="15">
      <c r="B320" s="10"/>
      <c r="C320" s="10"/>
      <c r="D320" s="10"/>
      <c r="E320" s="10"/>
      <c r="F320" s="10"/>
      <c r="G320" s="10"/>
      <c r="H320" s="10"/>
    </row>
    <row r="321" spans="2:8" ht="15">
      <c r="B321" s="10"/>
      <c r="C321" s="10"/>
      <c r="D321" s="10"/>
      <c r="E321" s="10"/>
      <c r="F321" s="10"/>
      <c r="G321" s="10"/>
      <c r="H321" s="10"/>
    </row>
    <row r="322" spans="2:8" ht="15">
      <c r="B322" s="10"/>
      <c r="C322" s="10"/>
      <c r="D322" s="10"/>
      <c r="E322" s="10"/>
      <c r="F322" s="10"/>
      <c r="G322" s="10"/>
      <c r="H322" s="10"/>
    </row>
    <row r="323" spans="2:8" ht="15">
      <c r="B323" s="10"/>
      <c r="C323" s="10"/>
      <c r="D323" s="10"/>
      <c r="E323" s="10"/>
      <c r="F323" s="10"/>
      <c r="G323" s="10"/>
      <c r="H323" s="10"/>
    </row>
    <row r="324" spans="2:8" ht="15">
      <c r="B324" s="10"/>
      <c r="C324" s="10"/>
      <c r="D324" s="10"/>
      <c r="E324" s="10"/>
      <c r="F324" s="10"/>
      <c r="G324" s="10"/>
      <c r="H324" s="10"/>
    </row>
    <row r="325" spans="2:8" ht="15">
      <c r="B325" s="10"/>
      <c r="C325" s="10"/>
      <c r="D325" s="10"/>
      <c r="E325" s="10"/>
      <c r="F325" s="10"/>
      <c r="G325" s="10"/>
      <c r="H325" s="10"/>
    </row>
    <row r="326" spans="2:8" ht="15">
      <c r="B326" s="10"/>
      <c r="C326" s="10"/>
      <c r="D326" s="10"/>
      <c r="E326" s="10"/>
      <c r="F326" s="10"/>
      <c r="G326" s="10"/>
      <c r="H326" s="10"/>
    </row>
    <row r="327" spans="2:8" ht="15">
      <c r="B327" s="10"/>
      <c r="C327" s="10"/>
      <c r="D327" s="10"/>
      <c r="E327" s="10"/>
      <c r="F327" s="10"/>
      <c r="G327" s="10"/>
      <c r="H327" s="10"/>
    </row>
    <row r="328" spans="2:8" ht="15">
      <c r="B328" s="10"/>
      <c r="C328" s="10"/>
      <c r="D328" s="10"/>
      <c r="E328" s="10"/>
      <c r="F328" s="10"/>
      <c r="G328" s="10"/>
      <c r="H328" s="10"/>
    </row>
    <row r="329" spans="2:8" ht="15">
      <c r="B329" s="10"/>
      <c r="C329" s="10"/>
      <c r="D329" s="10"/>
      <c r="E329" s="10"/>
      <c r="F329" s="10"/>
      <c r="G329" s="10"/>
      <c r="H329" s="10"/>
    </row>
    <row r="330" spans="2:8" ht="15">
      <c r="B330" s="10"/>
      <c r="C330" s="10"/>
      <c r="D330" s="10"/>
      <c r="E330" s="10"/>
      <c r="F330" s="10"/>
      <c r="G330" s="10"/>
      <c r="H330" s="10"/>
    </row>
    <row r="331" spans="2:8" ht="15">
      <c r="B331" s="10"/>
      <c r="C331" s="10"/>
      <c r="D331" s="10"/>
      <c r="E331" s="10"/>
      <c r="F331" s="10"/>
      <c r="G331" s="10"/>
      <c r="H331" s="10"/>
    </row>
    <row r="332" spans="2:8" ht="15">
      <c r="B332" s="10"/>
      <c r="C332" s="10"/>
      <c r="D332" s="10"/>
      <c r="E332" s="10"/>
      <c r="F332" s="10"/>
      <c r="G332" s="10"/>
      <c r="H332" s="10"/>
    </row>
    <row r="333" spans="2:8" ht="15">
      <c r="B333" s="10"/>
      <c r="C333" s="10"/>
      <c r="D333" s="10"/>
      <c r="E333" s="10"/>
      <c r="F333" s="10"/>
      <c r="G333" s="10"/>
      <c r="H333" s="10"/>
    </row>
    <row r="334" spans="2:8" ht="15">
      <c r="B334" s="10"/>
      <c r="C334" s="10"/>
      <c r="D334" s="10"/>
      <c r="E334" s="10"/>
      <c r="F334" s="10"/>
      <c r="G334" s="10"/>
      <c r="H334" s="10"/>
    </row>
    <row r="335" spans="2:8" ht="15">
      <c r="B335" s="10"/>
      <c r="C335" s="10"/>
      <c r="D335" s="10"/>
      <c r="E335" s="10"/>
      <c r="F335" s="10"/>
      <c r="G335" s="10"/>
      <c r="H335" s="10"/>
    </row>
    <row r="336" spans="2:8" ht="15">
      <c r="B336" s="10"/>
      <c r="C336" s="10"/>
      <c r="D336" s="10"/>
      <c r="E336" s="10"/>
      <c r="F336" s="10"/>
      <c r="G336" s="10"/>
      <c r="H336" s="10"/>
    </row>
    <row r="337" spans="2:8" ht="15">
      <c r="B337" s="10"/>
      <c r="C337" s="10"/>
      <c r="D337" s="10"/>
      <c r="E337" s="10"/>
      <c r="F337" s="10"/>
      <c r="G337" s="10"/>
      <c r="H337" s="10"/>
    </row>
    <row r="338" spans="2:8" ht="15">
      <c r="B338" s="10"/>
      <c r="C338" s="10"/>
      <c r="D338" s="10"/>
      <c r="E338" s="10"/>
      <c r="F338" s="10"/>
      <c r="G338" s="10"/>
      <c r="H338" s="10"/>
    </row>
    <row r="339" spans="2:8" ht="15">
      <c r="B339" s="10"/>
      <c r="C339" s="10"/>
      <c r="D339" s="10"/>
      <c r="E339" s="10"/>
      <c r="F339" s="10"/>
      <c r="G339" s="10"/>
      <c r="H339" s="10"/>
    </row>
    <row r="340" spans="2:8" ht="15">
      <c r="B340" s="10"/>
      <c r="C340" s="10"/>
      <c r="D340" s="10"/>
      <c r="E340" s="10"/>
      <c r="F340" s="10"/>
      <c r="G340" s="10"/>
      <c r="H340" s="10"/>
    </row>
    <row r="341" spans="2:8" ht="15">
      <c r="B341" s="10"/>
      <c r="C341" s="10"/>
      <c r="D341" s="10"/>
      <c r="E341" s="10"/>
      <c r="F341" s="10"/>
      <c r="G341" s="10"/>
      <c r="H341" s="10"/>
    </row>
    <row r="342" spans="2:8" ht="15">
      <c r="B342" s="10"/>
      <c r="C342" s="10"/>
      <c r="D342" s="10"/>
      <c r="E342" s="10"/>
      <c r="F342" s="10"/>
      <c r="G342" s="10"/>
      <c r="H342" s="10"/>
    </row>
    <row r="343" spans="2:8" ht="15">
      <c r="B343" s="10"/>
      <c r="C343" s="10"/>
      <c r="D343" s="10"/>
      <c r="E343" s="10"/>
      <c r="F343" s="10"/>
      <c r="G343" s="10"/>
      <c r="H343" s="10"/>
    </row>
    <row r="344" spans="2:8" ht="15">
      <c r="B344" s="10"/>
      <c r="C344" s="10"/>
      <c r="D344" s="10"/>
      <c r="E344" s="10"/>
      <c r="F344" s="10"/>
      <c r="G344" s="10"/>
      <c r="H344" s="10"/>
    </row>
    <row r="345" spans="2:8" ht="15">
      <c r="B345" s="10"/>
      <c r="C345" s="10"/>
      <c r="D345" s="10"/>
      <c r="E345" s="10"/>
      <c r="F345" s="10"/>
      <c r="G345" s="10"/>
      <c r="H345" s="10"/>
    </row>
    <row r="346" spans="2:8" ht="15">
      <c r="B346" s="10"/>
      <c r="C346" s="10"/>
      <c r="D346" s="10"/>
      <c r="E346" s="10"/>
      <c r="F346" s="10"/>
      <c r="G346" s="10"/>
      <c r="H346" s="10"/>
    </row>
    <row r="347" spans="2:8" ht="15">
      <c r="B347" s="10"/>
      <c r="C347" s="10"/>
      <c r="D347" s="10"/>
      <c r="E347" s="10"/>
      <c r="F347" s="10"/>
      <c r="G347" s="10"/>
      <c r="H347" s="10"/>
    </row>
    <row r="348" spans="2:8" ht="15">
      <c r="B348" s="10"/>
      <c r="C348" s="10"/>
      <c r="D348" s="10"/>
      <c r="E348" s="10"/>
      <c r="F348" s="10"/>
      <c r="G348" s="10"/>
      <c r="H348" s="10"/>
    </row>
    <row r="349" spans="2:8" ht="15">
      <c r="B349" s="10"/>
      <c r="C349" s="10"/>
      <c r="D349" s="10"/>
      <c r="E349" s="10"/>
      <c r="F349" s="10"/>
      <c r="G349" s="10"/>
      <c r="H349" s="10"/>
    </row>
    <row r="350" spans="2:8" ht="15">
      <c r="B350" s="10"/>
      <c r="C350" s="10"/>
      <c r="D350" s="10"/>
      <c r="E350" s="10"/>
      <c r="F350" s="10"/>
      <c r="G350" s="10"/>
      <c r="H350" s="10"/>
    </row>
    <row r="351" spans="2:8" ht="15">
      <c r="B351" s="10"/>
      <c r="C351" s="10"/>
      <c r="D351" s="10"/>
      <c r="E351" s="10"/>
      <c r="F351" s="10"/>
      <c r="G351" s="10"/>
      <c r="H351" s="10"/>
    </row>
    <row r="352" spans="2:8" ht="15">
      <c r="B352" s="10"/>
      <c r="C352" s="10"/>
      <c r="D352" s="10"/>
      <c r="E352" s="10"/>
      <c r="F352" s="10"/>
      <c r="G352" s="10"/>
      <c r="H352" s="10"/>
    </row>
    <row r="353" spans="2:8" ht="15">
      <c r="B353" s="10"/>
      <c r="C353" s="10"/>
      <c r="D353" s="10"/>
      <c r="E353" s="10"/>
      <c r="F353" s="10"/>
      <c r="G353" s="10"/>
      <c r="H353" s="10"/>
    </row>
    <row r="354" spans="2:8" ht="15">
      <c r="B354" s="10"/>
      <c r="C354" s="10"/>
      <c r="D354" s="10"/>
      <c r="E354" s="10"/>
      <c r="F354" s="10"/>
      <c r="G354" s="10"/>
      <c r="H354" s="10"/>
    </row>
    <row r="355" spans="2:8" ht="15">
      <c r="B355" s="10"/>
      <c r="C355" s="10"/>
      <c r="D355" s="10"/>
      <c r="E355" s="10"/>
      <c r="F355" s="10"/>
      <c r="G355" s="10"/>
      <c r="H355" s="10"/>
    </row>
    <row r="356" spans="2:8" ht="15">
      <c r="B356" s="10"/>
      <c r="C356" s="10"/>
      <c r="D356" s="10"/>
      <c r="E356" s="10"/>
      <c r="F356" s="10"/>
      <c r="G356" s="10"/>
      <c r="H356" s="10"/>
    </row>
    <row r="357" spans="2:8" ht="15">
      <c r="B357" s="10"/>
      <c r="C357" s="10"/>
      <c r="D357" s="10"/>
      <c r="E357" s="10"/>
      <c r="F357" s="10"/>
      <c r="G357" s="10"/>
      <c r="H357" s="10"/>
    </row>
    <row r="358" spans="2:8" ht="15">
      <c r="B358" s="10"/>
      <c r="C358" s="10"/>
      <c r="D358" s="10"/>
      <c r="E358" s="10"/>
      <c r="F358" s="10"/>
      <c r="G358" s="10"/>
      <c r="H358" s="10"/>
    </row>
    <row r="359" spans="2:8" ht="15">
      <c r="B359" s="10"/>
      <c r="C359" s="10"/>
      <c r="D359" s="10"/>
      <c r="E359" s="10"/>
      <c r="F359" s="10"/>
      <c r="G359" s="10"/>
      <c r="H359" s="10"/>
    </row>
    <row r="360" spans="2:8" ht="15">
      <c r="B360" s="10"/>
      <c r="C360" s="10"/>
      <c r="D360" s="10"/>
      <c r="E360" s="10"/>
      <c r="F360" s="10"/>
      <c r="G360" s="10"/>
      <c r="H360" s="10"/>
    </row>
    <row r="361" spans="2:8" ht="15">
      <c r="B361" s="10"/>
      <c r="C361" s="10"/>
      <c r="D361" s="10"/>
      <c r="E361" s="10"/>
      <c r="F361" s="10"/>
      <c r="G361" s="10"/>
      <c r="H361" s="10"/>
    </row>
    <row r="362" spans="2:8" ht="15">
      <c r="B362" s="10"/>
      <c r="C362" s="10"/>
      <c r="D362" s="10"/>
      <c r="E362" s="10"/>
      <c r="F362" s="10"/>
      <c r="G362" s="10"/>
      <c r="H362" s="10"/>
    </row>
    <row r="363" spans="2:8" ht="15">
      <c r="B363" s="10"/>
      <c r="C363" s="10"/>
      <c r="D363" s="10"/>
      <c r="E363" s="10"/>
      <c r="F363" s="10"/>
      <c r="G363" s="10"/>
      <c r="H363" s="10"/>
    </row>
    <row r="364" spans="2:8" ht="15">
      <c r="B364" s="10"/>
      <c r="C364" s="10"/>
      <c r="D364" s="10"/>
      <c r="E364" s="10"/>
      <c r="F364" s="10"/>
      <c r="G364" s="10"/>
      <c r="H364" s="10"/>
    </row>
    <row r="365" spans="2:8" ht="15">
      <c r="B365" s="10"/>
      <c r="C365" s="10"/>
      <c r="D365" s="10"/>
      <c r="E365" s="10"/>
      <c r="F365" s="10"/>
      <c r="G365" s="10"/>
      <c r="H365" s="10"/>
    </row>
    <row r="366" spans="2:8" ht="15">
      <c r="B366" s="10"/>
      <c r="C366" s="10"/>
      <c r="D366" s="10"/>
      <c r="E366" s="10"/>
      <c r="F366" s="10"/>
      <c r="G366" s="10"/>
      <c r="H366" s="10"/>
    </row>
    <row r="367" spans="2:8" ht="15">
      <c r="B367" s="10"/>
      <c r="C367" s="10"/>
      <c r="D367" s="10"/>
      <c r="E367" s="10"/>
      <c r="F367" s="10"/>
      <c r="G367" s="10"/>
      <c r="H367" s="10"/>
    </row>
    <row r="368" spans="2:8" ht="15">
      <c r="B368" s="10"/>
      <c r="C368" s="10"/>
      <c r="D368" s="10"/>
      <c r="E368" s="10"/>
      <c r="F368" s="10"/>
      <c r="G368" s="10"/>
      <c r="H368" s="10"/>
    </row>
    <row r="369" spans="2:8" ht="15">
      <c r="B369" s="10"/>
      <c r="C369" s="10"/>
      <c r="D369" s="10"/>
      <c r="E369" s="10"/>
      <c r="F369" s="10"/>
      <c r="G369" s="10"/>
      <c r="H369" s="10"/>
    </row>
    <row r="370" spans="2:8" ht="15">
      <c r="B370" s="10"/>
      <c r="C370" s="10"/>
      <c r="D370" s="10"/>
      <c r="E370" s="10"/>
      <c r="F370" s="10"/>
      <c r="G370" s="10"/>
      <c r="H370" s="10"/>
    </row>
    <row r="371" spans="2:8" ht="15">
      <c r="B371" s="10"/>
      <c r="C371" s="10"/>
      <c r="D371" s="10"/>
      <c r="E371" s="10"/>
      <c r="F371" s="10"/>
      <c r="G371" s="10"/>
      <c r="H371" s="10"/>
    </row>
    <row r="372" spans="2:8" ht="15">
      <c r="B372" s="10"/>
      <c r="C372" s="10"/>
      <c r="D372" s="10"/>
      <c r="E372" s="10"/>
      <c r="F372" s="10"/>
      <c r="G372" s="10"/>
      <c r="H372" s="10"/>
    </row>
    <row r="373" spans="2:8" ht="15">
      <c r="B373" s="10"/>
      <c r="C373" s="10"/>
      <c r="D373" s="10"/>
      <c r="E373" s="10"/>
      <c r="F373" s="10"/>
      <c r="G373" s="10"/>
      <c r="H373" s="10"/>
    </row>
    <row r="374" spans="2:8" ht="15">
      <c r="B374" s="10"/>
      <c r="C374" s="10"/>
      <c r="D374" s="10"/>
      <c r="E374" s="10"/>
      <c r="F374" s="10"/>
      <c r="G374" s="10"/>
      <c r="H374" s="10"/>
    </row>
    <row r="375" spans="2:8" ht="15">
      <c r="B375" s="10"/>
      <c r="C375" s="10"/>
      <c r="D375" s="10"/>
      <c r="E375" s="10"/>
      <c r="F375" s="10"/>
      <c r="G375" s="10"/>
      <c r="H375" s="10"/>
    </row>
    <row r="376" spans="2:8" ht="15">
      <c r="B376" s="10"/>
      <c r="C376" s="10"/>
      <c r="D376" s="10"/>
      <c r="E376" s="10"/>
      <c r="F376" s="10"/>
      <c r="G376" s="10"/>
      <c r="H376" s="10"/>
    </row>
    <row r="377" spans="2:8" ht="15">
      <c r="B377" s="10"/>
      <c r="C377" s="10"/>
      <c r="D377" s="10"/>
      <c r="E377" s="10"/>
      <c r="F377" s="10"/>
      <c r="G377" s="10"/>
      <c r="H377" s="10"/>
    </row>
    <row r="378" spans="2:8" ht="15">
      <c r="B378" s="10"/>
      <c r="C378" s="10"/>
      <c r="D378" s="10"/>
      <c r="E378" s="10"/>
      <c r="F378" s="10"/>
      <c r="G378" s="10"/>
      <c r="H378" s="10"/>
    </row>
    <row r="379" spans="2:8" ht="15">
      <c r="B379" s="10"/>
      <c r="C379" s="10"/>
      <c r="D379" s="10"/>
      <c r="E379" s="10"/>
      <c r="F379" s="10"/>
      <c r="G379" s="10"/>
      <c r="H379" s="10"/>
    </row>
    <row r="380" spans="2:8" ht="15">
      <c r="B380" s="10"/>
      <c r="C380" s="10"/>
      <c r="D380" s="10"/>
      <c r="E380" s="10"/>
      <c r="F380" s="10"/>
      <c r="G380" s="10"/>
      <c r="H380" s="10"/>
    </row>
    <row r="381" spans="2:8" ht="15">
      <c r="B381" s="10"/>
      <c r="C381" s="10"/>
      <c r="D381" s="10"/>
      <c r="E381" s="10"/>
      <c r="F381" s="10"/>
      <c r="G381" s="10"/>
      <c r="H381" s="10"/>
    </row>
    <row r="382" spans="2:8" ht="15">
      <c r="B382" s="10"/>
      <c r="C382" s="10"/>
      <c r="D382" s="10"/>
      <c r="E382" s="10"/>
      <c r="F382" s="10"/>
      <c r="G382" s="10"/>
      <c r="H382" s="10"/>
    </row>
    <row r="383" spans="2:8" ht="15">
      <c r="B383" s="10"/>
      <c r="C383" s="10"/>
      <c r="D383" s="10"/>
      <c r="E383" s="10"/>
      <c r="F383" s="10"/>
      <c r="G383" s="10"/>
      <c r="H383" s="10"/>
    </row>
    <row r="384" spans="2:8" ht="15">
      <c r="B384" s="10"/>
      <c r="C384" s="10"/>
      <c r="D384" s="10"/>
      <c r="E384" s="10"/>
      <c r="F384" s="10"/>
      <c r="G384" s="10"/>
      <c r="H384" s="10"/>
    </row>
    <row r="385" spans="2:8" ht="15">
      <c r="B385" s="10"/>
      <c r="C385" s="10"/>
      <c r="D385" s="10"/>
      <c r="E385" s="10"/>
      <c r="F385" s="10"/>
      <c r="G385" s="10"/>
      <c r="H385" s="10"/>
    </row>
    <row r="386" spans="2:8" ht="15">
      <c r="B386" s="10"/>
      <c r="C386" s="10"/>
      <c r="D386" s="10"/>
      <c r="E386" s="10"/>
      <c r="F386" s="10"/>
      <c r="G386" s="10"/>
      <c r="H386" s="10"/>
    </row>
    <row r="387" spans="2:8" ht="15">
      <c r="B387" s="10"/>
      <c r="C387" s="10"/>
      <c r="D387" s="10"/>
      <c r="E387" s="10"/>
      <c r="F387" s="10"/>
      <c r="G387" s="10"/>
      <c r="H387" s="10"/>
    </row>
    <row r="388" spans="2:8" ht="15">
      <c r="B388" s="10"/>
      <c r="C388" s="10"/>
      <c r="D388" s="10"/>
      <c r="E388" s="10"/>
      <c r="F388" s="10"/>
      <c r="G388" s="10"/>
      <c r="H388" s="10"/>
    </row>
    <row r="389" spans="2:8" ht="15">
      <c r="B389" s="10"/>
      <c r="C389" s="10"/>
      <c r="D389" s="10"/>
      <c r="E389" s="10"/>
      <c r="F389" s="10"/>
      <c r="G389" s="10"/>
      <c r="H389" s="10"/>
    </row>
    <row r="390" spans="2:8" ht="15">
      <c r="B390" s="10"/>
      <c r="C390" s="10"/>
      <c r="D390" s="10"/>
      <c r="E390" s="10"/>
      <c r="F390" s="10"/>
      <c r="G390" s="10"/>
      <c r="H390" s="10"/>
    </row>
    <row r="391" spans="2:8" ht="15">
      <c r="B391" s="10"/>
      <c r="C391" s="10"/>
      <c r="D391" s="10"/>
      <c r="E391" s="10"/>
      <c r="F391" s="10"/>
      <c r="G391" s="10"/>
      <c r="H391" s="10"/>
    </row>
    <row r="392" spans="2:8" ht="15">
      <c r="B392" s="10"/>
      <c r="C392" s="10"/>
      <c r="D392" s="10"/>
      <c r="E392" s="10"/>
      <c r="F392" s="10"/>
      <c r="G392" s="10"/>
      <c r="H392" s="10"/>
    </row>
    <row r="393" spans="2:8" ht="15">
      <c r="B393" s="10"/>
      <c r="C393" s="10"/>
      <c r="D393" s="10"/>
      <c r="E393" s="10"/>
      <c r="F393" s="10"/>
      <c r="G393" s="10"/>
      <c r="H393" s="10"/>
    </row>
    <row r="394" spans="2:8" ht="15">
      <c r="B394" s="10"/>
      <c r="C394" s="10"/>
      <c r="D394" s="10"/>
      <c r="E394" s="10"/>
      <c r="F394" s="10"/>
      <c r="G394" s="10"/>
      <c r="H394" s="10"/>
    </row>
    <row r="395" spans="2:8" ht="15">
      <c r="B395" s="10"/>
      <c r="C395" s="10"/>
      <c r="D395" s="10"/>
      <c r="E395" s="10"/>
      <c r="F395" s="10"/>
      <c r="G395" s="10"/>
      <c r="H395" s="10"/>
    </row>
    <row r="396" spans="2:8" ht="15">
      <c r="B396" s="10"/>
      <c r="C396" s="10"/>
      <c r="D396" s="10"/>
      <c r="E396" s="10"/>
      <c r="F396" s="10"/>
      <c r="G396" s="10"/>
      <c r="H396" s="10"/>
    </row>
    <row r="397" spans="2:8" ht="15">
      <c r="B397" s="10"/>
      <c r="C397" s="10"/>
      <c r="D397" s="10"/>
      <c r="E397" s="10"/>
      <c r="F397" s="10"/>
      <c r="G397" s="10"/>
      <c r="H397" s="10"/>
    </row>
    <row r="398" spans="2:8" ht="15">
      <c r="B398" s="10"/>
      <c r="C398" s="10"/>
      <c r="D398" s="10"/>
      <c r="E398" s="10"/>
      <c r="F398" s="10"/>
      <c r="G398" s="10"/>
      <c r="H398" s="10"/>
    </row>
    <row r="399" spans="2:8" ht="15">
      <c r="B399" s="10"/>
      <c r="C399" s="10"/>
      <c r="D399" s="10"/>
      <c r="E399" s="10"/>
      <c r="F399" s="10"/>
      <c r="G399" s="10"/>
      <c r="H399" s="10"/>
    </row>
    <row r="400" spans="2:8" ht="15">
      <c r="B400" s="10"/>
      <c r="C400" s="10"/>
      <c r="D400" s="10"/>
      <c r="E400" s="10"/>
      <c r="F400" s="10"/>
      <c r="G400" s="10"/>
      <c r="H400" s="10"/>
    </row>
    <row r="401" spans="2:8" ht="15">
      <c r="B401" s="10"/>
      <c r="C401" s="10"/>
      <c r="D401" s="10"/>
      <c r="E401" s="10"/>
      <c r="F401" s="10"/>
      <c r="G401" s="10"/>
      <c r="H401" s="10"/>
    </row>
    <row r="402" spans="2:8" ht="15">
      <c r="B402" s="10"/>
      <c r="C402" s="10"/>
      <c r="D402" s="10"/>
      <c r="E402" s="10"/>
      <c r="F402" s="10"/>
      <c r="G402" s="10"/>
      <c r="H402" s="10"/>
    </row>
    <row r="403" spans="2:8" ht="15">
      <c r="B403" s="10"/>
      <c r="C403" s="10"/>
      <c r="D403" s="10"/>
      <c r="E403" s="10"/>
      <c r="F403" s="10"/>
      <c r="G403" s="10"/>
      <c r="H403" s="10"/>
    </row>
    <row r="404" spans="2:8" ht="15">
      <c r="B404" s="10"/>
      <c r="C404" s="10"/>
      <c r="D404" s="10"/>
      <c r="E404" s="10"/>
      <c r="F404" s="10"/>
      <c r="G404" s="10"/>
      <c r="H404" s="10"/>
    </row>
    <row r="405" spans="2:8" ht="15">
      <c r="B405" s="10"/>
      <c r="C405" s="10"/>
      <c r="D405" s="10"/>
      <c r="E405" s="10"/>
      <c r="F405" s="10"/>
      <c r="G405" s="10"/>
      <c r="H405" s="10"/>
    </row>
    <row r="406" spans="2:8" ht="15">
      <c r="B406" s="10"/>
      <c r="C406" s="10"/>
      <c r="D406" s="10"/>
      <c r="E406" s="10"/>
      <c r="F406" s="10"/>
      <c r="G406" s="10"/>
      <c r="H406" s="10"/>
    </row>
    <row r="407" spans="2:8" ht="15">
      <c r="B407" s="10"/>
      <c r="C407" s="10"/>
      <c r="D407" s="10"/>
      <c r="E407" s="10"/>
      <c r="F407" s="10"/>
      <c r="G407" s="10"/>
      <c r="H407" s="10"/>
    </row>
    <row r="408" spans="2:8" ht="15">
      <c r="B408" s="10"/>
      <c r="C408" s="10"/>
      <c r="D408" s="10"/>
      <c r="E408" s="10"/>
      <c r="F408" s="10"/>
      <c r="G408" s="10"/>
      <c r="H408" s="10"/>
    </row>
    <row r="409" spans="2:8" ht="15">
      <c r="B409" s="10"/>
      <c r="C409" s="10"/>
      <c r="D409" s="10"/>
      <c r="E409" s="10"/>
      <c r="F409" s="10"/>
      <c r="G409" s="10"/>
      <c r="H409" s="10"/>
    </row>
    <row r="410" spans="2:8" ht="15">
      <c r="B410" s="10"/>
      <c r="C410" s="10"/>
      <c r="D410" s="10"/>
      <c r="E410" s="10"/>
      <c r="F410" s="10"/>
      <c r="G410" s="10"/>
      <c r="H410" s="10"/>
    </row>
    <row r="411" spans="2:8" ht="15">
      <c r="B411" s="10"/>
      <c r="C411" s="10"/>
      <c r="D411" s="10"/>
      <c r="E411" s="10"/>
      <c r="F411" s="10"/>
      <c r="G411" s="10"/>
      <c r="H411" s="10"/>
    </row>
    <row r="412" spans="2:8" ht="15">
      <c r="B412" s="10"/>
      <c r="C412" s="10"/>
      <c r="D412" s="10"/>
      <c r="E412" s="10"/>
      <c r="F412" s="10"/>
      <c r="G412" s="10"/>
      <c r="H412" s="10"/>
    </row>
    <row r="413" spans="2:8" ht="15">
      <c r="B413" s="10"/>
      <c r="C413" s="10"/>
      <c r="D413" s="10"/>
      <c r="E413" s="10"/>
      <c r="F413" s="10"/>
      <c r="G413" s="10"/>
      <c r="H413" s="10"/>
    </row>
    <row r="414" spans="2:8" ht="15">
      <c r="B414" s="10"/>
      <c r="C414" s="10"/>
      <c r="D414" s="10"/>
      <c r="E414" s="10"/>
      <c r="F414" s="10"/>
      <c r="G414" s="10"/>
      <c r="H414" s="10"/>
    </row>
    <row r="415" spans="2:8" ht="15">
      <c r="B415" s="10"/>
      <c r="C415" s="10"/>
      <c r="D415" s="10"/>
      <c r="E415" s="10"/>
      <c r="F415" s="10"/>
      <c r="G415" s="10"/>
      <c r="H415" s="10"/>
    </row>
    <row r="416" spans="2:8" ht="15">
      <c r="B416" s="10"/>
      <c r="C416" s="10"/>
      <c r="D416" s="10"/>
      <c r="E416" s="10"/>
      <c r="F416" s="10"/>
      <c r="G416" s="10"/>
      <c r="H416" s="10"/>
    </row>
    <row r="417" spans="2:8" ht="15">
      <c r="B417" s="10"/>
      <c r="C417" s="10"/>
      <c r="D417" s="10"/>
      <c r="E417" s="10"/>
      <c r="F417" s="10"/>
      <c r="G417" s="10"/>
      <c r="H417" s="10"/>
    </row>
    <row r="418" spans="2:8" ht="15">
      <c r="B418" s="10"/>
      <c r="C418" s="10"/>
      <c r="D418" s="10"/>
      <c r="E418" s="10"/>
      <c r="F418" s="10"/>
      <c r="G418" s="10"/>
      <c r="H418" s="10"/>
    </row>
    <row r="419" spans="2:8" ht="15">
      <c r="B419" s="10"/>
      <c r="C419" s="10"/>
      <c r="D419" s="10"/>
      <c r="E419" s="10"/>
      <c r="F419" s="10"/>
      <c r="G419" s="10"/>
      <c r="H419" s="10"/>
    </row>
    <row r="420" spans="2:8" ht="15">
      <c r="B420" s="10"/>
      <c r="C420" s="10"/>
      <c r="D420" s="10"/>
      <c r="E420" s="10"/>
      <c r="F420" s="10"/>
      <c r="G420" s="10"/>
      <c r="H420" s="10"/>
    </row>
    <row r="421" spans="2:8" ht="15">
      <c r="B421" s="10"/>
      <c r="C421" s="10"/>
      <c r="D421" s="10"/>
      <c r="E421" s="10"/>
      <c r="F421" s="10"/>
      <c r="G421" s="10"/>
      <c r="H421" s="10"/>
    </row>
    <row r="422" spans="2:8" ht="15">
      <c r="B422" s="10"/>
      <c r="C422" s="10"/>
      <c r="D422" s="10"/>
      <c r="E422" s="10"/>
      <c r="F422" s="10"/>
      <c r="G422" s="10"/>
      <c r="H422" s="10"/>
    </row>
    <row r="423" spans="2:8" ht="15">
      <c r="B423" s="10"/>
      <c r="C423" s="10"/>
      <c r="D423" s="10"/>
      <c r="E423" s="10"/>
      <c r="F423" s="10"/>
      <c r="G423" s="10"/>
      <c r="H423" s="10"/>
    </row>
    <row r="424" spans="2:8" ht="15">
      <c r="B424" s="10"/>
      <c r="C424" s="10"/>
      <c r="D424" s="10"/>
      <c r="E424" s="10"/>
      <c r="F424" s="10"/>
      <c r="G424" s="10"/>
      <c r="H424" s="10"/>
    </row>
    <row r="425" spans="2:8" ht="15">
      <c r="B425" s="10"/>
      <c r="C425" s="10"/>
      <c r="D425" s="10"/>
      <c r="E425" s="10"/>
      <c r="F425" s="10"/>
      <c r="G425" s="10"/>
      <c r="H425" s="10"/>
    </row>
    <row r="426" spans="2:8" ht="15">
      <c r="B426" s="10"/>
      <c r="C426" s="10"/>
      <c r="D426" s="10"/>
      <c r="E426" s="10"/>
      <c r="F426" s="10"/>
      <c r="G426" s="10"/>
      <c r="H426" s="10"/>
    </row>
    <row r="427" spans="2:8" ht="15">
      <c r="B427" s="10"/>
      <c r="C427" s="10"/>
      <c r="D427" s="10"/>
      <c r="E427" s="10"/>
      <c r="F427" s="10"/>
      <c r="G427" s="10"/>
      <c r="H427" s="10"/>
    </row>
    <row r="428" spans="2:8">
      <c r="B428" s="10"/>
      <c r="C428" s="10"/>
      <c r="D428" s="10"/>
      <c r="E428" s="10"/>
      <c r="F428" s="10"/>
      <c r="G428" s="10"/>
      <c r="H428" s="1"/>
    </row>
    <row r="429" spans="2:8">
      <c r="B429" s="1"/>
      <c r="C429" s="1"/>
      <c r="D429" s="1"/>
      <c r="E429" s="1"/>
      <c r="F429" s="1"/>
      <c r="G429" s="1"/>
      <c r="H429" s="1"/>
    </row>
    <row r="430" spans="2:8">
      <c r="B430" s="1"/>
      <c r="C430" s="1"/>
      <c r="D430" s="1"/>
      <c r="E430" s="1"/>
      <c r="F430" s="1"/>
      <c r="G430" s="1"/>
      <c r="H430" s="1"/>
    </row>
    <row r="431" spans="2:8">
      <c r="B431" s="1"/>
      <c r="C431" s="1"/>
      <c r="D431" s="1"/>
      <c r="E431" s="1"/>
      <c r="F431" s="1"/>
      <c r="G431" s="1"/>
      <c r="H431" s="1"/>
    </row>
    <row r="432" spans="2:8">
      <c r="B432" s="1"/>
      <c r="C432" s="1"/>
      <c r="D432" s="1"/>
      <c r="E432" s="1"/>
      <c r="F432" s="1"/>
      <c r="G432" s="1"/>
      <c r="H432" s="1"/>
    </row>
    <row r="433" spans="2:8">
      <c r="B433" s="1"/>
      <c r="C433" s="1"/>
      <c r="D433" s="1"/>
      <c r="E433" s="1"/>
      <c r="F433" s="1"/>
      <c r="G433" s="1"/>
      <c r="H433" s="1"/>
    </row>
    <row r="434" spans="2:8">
      <c r="B434" s="1"/>
      <c r="C434" s="1"/>
      <c r="D434" s="1"/>
      <c r="E434" s="1"/>
      <c r="F434" s="1"/>
      <c r="G434" s="1"/>
      <c r="H434" s="1"/>
    </row>
    <row r="435" spans="2:8">
      <c r="B435" s="1"/>
      <c r="C435" s="1"/>
      <c r="D435" s="1"/>
      <c r="E435" s="1"/>
      <c r="F435" s="1"/>
      <c r="G435" s="1"/>
      <c r="H435" s="1"/>
    </row>
    <row r="436" spans="2:8">
      <c r="B436" s="1"/>
      <c r="C436" s="1"/>
      <c r="D436" s="1"/>
      <c r="E436" s="1"/>
      <c r="F436" s="1"/>
      <c r="G436" s="1"/>
      <c r="H436" s="1"/>
    </row>
    <row r="437" spans="2:8">
      <c r="B437" s="1"/>
      <c r="C437" s="1"/>
      <c r="D437" s="1"/>
      <c r="E437" s="1"/>
      <c r="F437" s="1"/>
      <c r="G437" s="1"/>
      <c r="H437" s="1"/>
    </row>
    <row r="438" spans="2:8">
      <c r="B438" s="1"/>
      <c r="C438" s="1"/>
      <c r="D438" s="1"/>
      <c r="E438" s="1"/>
      <c r="F438" s="1"/>
      <c r="G438" s="1"/>
      <c r="H438" s="1"/>
    </row>
    <row r="439" spans="2:8">
      <c r="B439" s="1"/>
      <c r="C439" s="1"/>
      <c r="D439" s="1"/>
      <c r="E439" s="1"/>
      <c r="F439" s="1"/>
      <c r="G439" s="1"/>
      <c r="H439" s="1"/>
    </row>
    <row r="440" spans="2:8">
      <c r="B440" s="1"/>
      <c r="C440" s="1"/>
      <c r="D440" s="1"/>
      <c r="E440" s="1"/>
      <c r="F440" s="1"/>
      <c r="G440" s="1"/>
      <c r="H440" s="1"/>
    </row>
    <row r="441" spans="2:8">
      <c r="B441" s="1"/>
      <c r="C441" s="1"/>
      <c r="D441" s="1"/>
      <c r="E441" s="1"/>
      <c r="F441" s="1"/>
      <c r="G441" s="1"/>
      <c r="H441" s="1"/>
    </row>
    <row r="442" spans="2:8">
      <c r="B442" s="1"/>
      <c r="C442" s="1"/>
      <c r="D442" s="1"/>
      <c r="E442" s="1"/>
      <c r="F442" s="1"/>
      <c r="G442" s="1"/>
      <c r="H442" s="1"/>
    </row>
    <row r="443" spans="2:8">
      <c r="B443" s="1"/>
      <c r="C443" s="1"/>
      <c r="D443" s="1"/>
      <c r="E443" s="1"/>
      <c r="F443" s="1"/>
      <c r="G443" s="1"/>
      <c r="H443" s="1"/>
    </row>
    <row r="444" spans="2:8">
      <c r="B444" s="1"/>
      <c r="C444" s="1"/>
      <c r="D444" s="1"/>
      <c r="E444" s="1"/>
      <c r="F444" s="1"/>
      <c r="G444" s="1"/>
      <c r="H444" s="1"/>
    </row>
    <row r="445" spans="2:8">
      <c r="B445" s="1"/>
      <c r="C445" s="1"/>
      <c r="D445" s="1"/>
      <c r="E445" s="1"/>
      <c r="F445" s="1"/>
      <c r="G445" s="1"/>
      <c r="H445" s="1"/>
    </row>
    <row r="446" spans="2:8">
      <c r="B446" s="1"/>
      <c r="C446" s="1"/>
      <c r="D446" s="1"/>
      <c r="E446" s="1"/>
      <c r="F446" s="1"/>
      <c r="G446" s="1"/>
      <c r="H446" s="1"/>
    </row>
    <row r="447" spans="2:8">
      <c r="B447" s="1"/>
      <c r="C447" s="1"/>
      <c r="D447" s="1"/>
      <c r="E447" s="1"/>
      <c r="F447" s="1"/>
      <c r="G447" s="1"/>
      <c r="H447" s="1"/>
    </row>
    <row r="448" spans="2:8">
      <c r="B448" s="1"/>
      <c r="C448" s="1"/>
      <c r="D448" s="1"/>
      <c r="E448" s="1"/>
      <c r="F448" s="1"/>
      <c r="G448" s="1"/>
      <c r="H448" s="1"/>
    </row>
    <row r="449" spans="2:8">
      <c r="B449" s="1"/>
      <c r="C449" s="1"/>
      <c r="D449" s="1"/>
      <c r="E449" s="1"/>
      <c r="F449" s="1"/>
      <c r="G449" s="1"/>
      <c r="H449" s="1"/>
    </row>
    <row r="450" spans="2:8">
      <c r="B450" s="1"/>
      <c r="C450" s="1"/>
      <c r="D450" s="1"/>
      <c r="E450" s="1"/>
      <c r="F450" s="1"/>
      <c r="G450" s="1"/>
      <c r="H450" s="1"/>
    </row>
    <row r="451" spans="2:8">
      <c r="B451" s="1"/>
      <c r="C451" s="1"/>
      <c r="D451" s="1"/>
      <c r="E451" s="1"/>
      <c r="F451" s="1"/>
      <c r="G451" s="1"/>
      <c r="H451" s="1"/>
    </row>
    <row r="452" spans="2:8">
      <c r="B452" s="1"/>
      <c r="C452" s="1"/>
      <c r="D452" s="1"/>
      <c r="E452" s="1"/>
      <c r="F452" s="1"/>
      <c r="G452" s="1"/>
      <c r="H452" s="1"/>
    </row>
    <row r="453" spans="2:8">
      <c r="B453" s="1"/>
      <c r="C453" s="1"/>
      <c r="D453" s="1"/>
      <c r="E453" s="1"/>
      <c r="F453" s="1"/>
      <c r="G453" s="1"/>
      <c r="H453" s="1"/>
    </row>
    <row r="454" spans="2:8">
      <c r="B454" s="1"/>
      <c r="C454" s="1"/>
      <c r="D454" s="1"/>
      <c r="E454" s="1"/>
      <c r="F454" s="1"/>
      <c r="G454" s="1"/>
      <c r="H454" s="1"/>
    </row>
    <row r="455" spans="2:8">
      <c r="B455" s="1"/>
      <c r="C455" s="1"/>
      <c r="D455" s="1"/>
      <c r="E455" s="1"/>
      <c r="F455" s="1"/>
      <c r="G455" s="1"/>
      <c r="H455" s="1"/>
    </row>
    <row r="456" spans="2:8">
      <c r="B456" s="1"/>
      <c r="C456" s="1"/>
      <c r="D456" s="1"/>
      <c r="E456" s="1"/>
      <c r="F456" s="1"/>
      <c r="G456" s="1"/>
      <c r="H456" s="1"/>
    </row>
    <row r="457" spans="2:8">
      <c r="B457" s="1"/>
      <c r="C457" s="1"/>
      <c r="D457" s="1"/>
      <c r="E457" s="1"/>
      <c r="F457" s="1"/>
      <c r="G457" s="1"/>
      <c r="H457" s="1"/>
    </row>
    <row r="458" spans="2:8">
      <c r="B458" s="1"/>
      <c r="C458" s="1"/>
      <c r="D458" s="1"/>
      <c r="E458" s="1"/>
      <c r="F458" s="1"/>
      <c r="G458" s="1"/>
      <c r="H458" s="1"/>
    </row>
    <row r="459" spans="2:8">
      <c r="B459" s="1"/>
      <c r="C459" s="1"/>
      <c r="D459" s="1"/>
      <c r="E459" s="1"/>
      <c r="F459" s="1"/>
      <c r="G459" s="1"/>
      <c r="H459" s="1"/>
    </row>
    <row r="460" spans="2:8">
      <c r="B460" s="1"/>
      <c r="C460" s="1"/>
      <c r="D460" s="1"/>
      <c r="E460" s="1"/>
      <c r="F460" s="1"/>
      <c r="G460" s="1"/>
      <c r="H460" s="1"/>
    </row>
    <row r="461" spans="2:8">
      <c r="B461" s="1"/>
      <c r="C461" s="1"/>
      <c r="D461" s="1"/>
      <c r="E461" s="1"/>
      <c r="F461" s="1"/>
      <c r="G461" s="1"/>
      <c r="H461" s="1"/>
    </row>
    <row r="462" spans="2:8">
      <c r="B462" s="1"/>
      <c r="C462" s="1"/>
      <c r="D462" s="1"/>
      <c r="E462" s="1"/>
      <c r="F462" s="1"/>
      <c r="G462" s="1"/>
      <c r="H462" s="1"/>
    </row>
    <row r="463" spans="2:8">
      <c r="B463" s="1"/>
      <c r="C463" s="1"/>
      <c r="D463" s="1"/>
      <c r="E463" s="1"/>
      <c r="F463" s="1"/>
      <c r="G463" s="1"/>
      <c r="H463" s="1"/>
    </row>
    <row r="464" spans="2:8">
      <c r="B464" s="1"/>
      <c r="C464" s="1"/>
      <c r="D464" s="1"/>
      <c r="E464" s="1"/>
      <c r="F464" s="1"/>
      <c r="G464" s="1"/>
      <c r="H464" s="1"/>
    </row>
    <row r="465" spans="2:8">
      <c r="B465" s="1"/>
      <c r="C465" s="1"/>
      <c r="D465" s="1"/>
      <c r="E465" s="1"/>
      <c r="F465" s="1"/>
      <c r="G465" s="1"/>
      <c r="H465" s="1"/>
    </row>
    <row r="466" spans="2:8">
      <c r="B466" s="1"/>
      <c r="C466" s="1"/>
      <c r="D466" s="1"/>
      <c r="E466" s="1"/>
      <c r="F466" s="1"/>
      <c r="G466" s="1"/>
      <c r="H466" s="1"/>
    </row>
    <row r="467" spans="2:8">
      <c r="B467" s="1"/>
      <c r="C467" s="1"/>
      <c r="D467" s="1"/>
      <c r="E467" s="1"/>
      <c r="F467" s="1"/>
      <c r="G467" s="1"/>
      <c r="H467" s="1"/>
    </row>
    <row r="468" spans="2:8">
      <c r="B468" s="1"/>
      <c r="C468" s="1"/>
      <c r="D468" s="1"/>
      <c r="E468" s="1"/>
      <c r="F468" s="1"/>
      <c r="G468" s="1"/>
      <c r="H468" s="1"/>
    </row>
    <row r="469" spans="2:8">
      <c r="B469" s="1"/>
      <c r="C469" s="1"/>
      <c r="D469" s="1"/>
      <c r="E469" s="1"/>
      <c r="F469" s="1"/>
      <c r="G469" s="1"/>
      <c r="H469" s="1"/>
    </row>
    <row r="470" spans="2:8">
      <c r="B470" s="1"/>
      <c r="C470" s="1"/>
      <c r="D470" s="1"/>
      <c r="E470" s="1"/>
      <c r="F470" s="1"/>
      <c r="G470" s="1"/>
      <c r="H470" s="1"/>
    </row>
    <row r="471" spans="2:8">
      <c r="B471" s="1"/>
      <c r="C471" s="1"/>
      <c r="D471" s="1"/>
      <c r="E471" s="1"/>
      <c r="F471" s="1"/>
      <c r="G471" s="1"/>
      <c r="H471" s="1"/>
    </row>
    <row r="472" spans="2:8">
      <c r="B472" s="1"/>
      <c r="C472" s="1"/>
      <c r="D472" s="1"/>
      <c r="E472" s="1"/>
      <c r="F472" s="1"/>
      <c r="G472" s="1"/>
      <c r="H472" s="1"/>
    </row>
    <row r="473" spans="2:8">
      <c r="B473" s="1"/>
      <c r="C473" s="1"/>
      <c r="D473" s="1"/>
      <c r="E473" s="1"/>
      <c r="F473" s="1"/>
      <c r="G473" s="1"/>
      <c r="H473" s="1"/>
    </row>
    <row r="474" spans="2:8">
      <c r="B474" s="1"/>
      <c r="C474" s="1"/>
      <c r="D474" s="1"/>
      <c r="E474" s="1"/>
      <c r="F474" s="1"/>
      <c r="G474" s="1"/>
      <c r="H474" s="1"/>
    </row>
    <row r="475" spans="2:8">
      <c r="B475" s="1"/>
      <c r="C475" s="1"/>
      <c r="D475" s="1"/>
      <c r="E475" s="1"/>
      <c r="F475" s="1"/>
      <c r="G475" s="1"/>
      <c r="H475" s="1"/>
    </row>
    <row r="476" spans="2:8">
      <c r="B476" s="1"/>
      <c r="C476" s="1"/>
      <c r="D476" s="1"/>
      <c r="E476" s="1"/>
      <c r="F476" s="1"/>
      <c r="G476" s="1"/>
      <c r="H476" s="1"/>
    </row>
    <row r="477" spans="2:8">
      <c r="B477" s="1"/>
      <c r="C477" s="1"/>
      <c r="D477" s="1"/>
      <c r="E477" s="1"/>
      <c r="F477" s="1"/>
      <c r="G477" s="1"/>
      <c r="H477" s="1"/>
    </row>
    <row r="478" spans="2:8">
      <c r="B478" s="1"/>
      <c r="C478" s="1"/>
      <c r="D478" s="1"/>
      <c r="E478" s="1"/>
      <c r="F478" s="1"/>
      <c r="G478" s="1"/>
      <c r="H478" s="1"/>
    </row>
    <row r="479" spans="2:8">
      <c r="B479" s="1"/>
      <c r="C479" s="1"/>
      <c r="D479" s="1"/>
      <c r="E479" s="1"/>
      <c r="F479" s="1"/>
      <c r="G479" s="1"/>
      <c r="H479" s="1"/>
    </row>
    <row r="480" spans="2:8">
      <c r="B480" s="1"/>
      <c r="C480" s="1"/>
      <c r="D480" s="1"/>
      <c r="E480" s="1"/>
      <c r="F480" s="1"/>
      <c r="G480" s="1"/>
      <c r="H480" s="1"/>
    </row>
    <row r="481" spans="2:8">
      <c r="B481" s="1"/>
      <c r="C481" s="1"/>
      <c r="D481" s="1"/>
      <c r="E481" s="1"/>
      <c r="F481" s="1"/>
      <c r="G481" s="1"/>
      <c r="H481" s="1"/>
    </row>
    <row r="482" spans="2:8">
      <c r="B482" s="1"/>
      <c r="C482" s="1"/>
      <c r="D482" s="1"/>
      <c r="E482" s="1"/>
      <c r="F482" s="1"/>
      <c r="G482" s="1"/>
      <c r="H482" s="1"/>
    </row>
    <row r="483" spans="2:8">
      <c r="B483" s="1"/>
      <c r="C483" s="1"/>
      <c r="D483" s="1"/>
      <c r="E483" s="1"/>
      <c r="F483" s="1"/>
      <c r="G483" s="1"/>
      <c r="H483" s="1"/>
    </row>
    <row r="484" spans="2:8">
      <c r="B484" s="1"/>
      <c r="C484" s="1"/>
      <c r="D484" s="1"/>
      <c r="E484" s="1"/>
      <c r="F484" s="1"/>
      <c r="G484" s="1"/>
      <c r="H484" s="1"/>
    </row>
    <row r="485" spans="2:8">
      <c r="B485" s="1"/>
      <c r="C485" s="1"/>
      <c r="D485" s="1"/>
      <c r="E485" s="1"/>
      <c r="F485" s="1"/>
      <c r="G485" s="1"/>
      <c r="H485" s="1"/>
    </row>
    <row r="486" spans="2:8">
      <c r="B486" s="1"/>
      <c r="C486" s="1"/>
      <c r="D486" s="1"/>
      <c r="E486" s="1"/>
      <c r="F486" s="1"/>
      <c r="G486" s="1"/>
      <c r="H486" s="1"/>
    </row>
    <row r="487" spans="2:8">
      <c r="B487" s="1"/>
      <c r="C487" s="1"/>
      <c r="D487" s="1"/>
      <c r="E487" s="1"/>
      <c r="F487" s="1"/>
      <c r="G487" s="1"/>
      <c r="H487" s="1"/>
    </row>
    <row r="488" spans="2:8">
      <c r="B488" s="1"/>
      <c r="C488" s="1"/>
      <c r="D488" s="1"/>
      <c r="E488" s="1"/>
      <c r="F488" s="1"/>
      <c r="G488" s="1"/>
      <c r="H488" s="1"/>
    </row>
    <row r="489" spans="2:8">
      <c r="B489" s="1"/>
      <c r="C489" s="1"/>
      <c r="D489" s="1"/>
      <c r="E489" s="1"/>
      <c r="F489" s="1"/>
      <c r="G489" s="1"/>
      <c r="H489" s="1"/>
    </row>
    <row r="490" spans="2:8">
      <c r="B490" s="1"/>
      <c r="C490" s="1"/>
      <c r="D490" s="1"/>
      <c r="E490" s="1"/>
      <c r="F490" s="1"/>
      <c r="G490" s="1"/>
      <c r="H490" s="1"/>
    </row>
    <row r="491" spans="2:8">
      <c r="B491" s="1"/>
      <c r="C491" s="1"/>
      <c r="D491" s="1"/>
      <c r="E491" s="1"/>
      <c r="F491" s="1"/>
      <c r="G491" s="1"/>
      <c r="H491" s="1"/>
    </row>
    <row r="492" spans="2:8">
      <c r="B492" s="1"/>
      <c r="C492" s="1"/>
      <c r="D492" s="1"/>
      <c r="E492" s="1"/>
      <c r="F492" s="1"/>
      <c r="G492" s="1"/>
      <c r="H492" s="1"/>
    </row>
    <row r="493" spans="2:8">
      <c r="B493" s="1"/>
      <c r="C493" s="1"/>
      <c r="D493" s="1"/>
      <c r="E493" s="1"/>
      <c r="F493" s="1"/>
      <c r="G493" s="1"/>
      <c r="H493" s="1"/>
    </row>
    <row r="494" spans="2:8">
      <c r="B494" s="1"/>
      <c r="C494" s="1"/>
      <c r="D494" s="1"/>
      <c r="E494" s="1"/>
      <c r="F494" s="1"/>
      <c r="G494" s="1"/>
      <c r="H494" s="1"/>
    </row>
    <row r="495" spans="2:8">
      <c r="B495" s="1"/>
      <c r="C495" s="1"/>
      <c r="D495" s="1"/>
      <c r="E495" s="1"/>
      <c r="F495" s="1"/>
      <c r="G495" s="1"/>
      <c r="H495" s="1"/>
    </row>
    <row r="496" spans="2:8">
      <c r="B496" s="1"/>
      <c r="C496" s="1"/>
      <c r="D496" s="1"/>
      <c r="E496" s="1"/>
      <c r="F496" s="1"/>
      <c r="G496" s="1"/>
      <c r="H496" s="1"/>
    </row>
    <row r="497" spans="2:8">
      <c r="B497" s="1"/>
      <c r="C497" s="1"/>
      <c r="D497" s="1"/>
      <c r="E497" s="1"/>
      <c r="F497" s="1"/>
      <c r="G497" s="1"/>
      <c r="H497" s="1"/>
    </row>
    <row r="498" spans="2:8">
      <c r="B498" s="1"/>
      <c r="C498" s="1"/>
      <c r="D498" s="1"/>
      <c r="E498" s="1"/>
      <c r="F498" s="1"/>
      <c r="G498" s="1"/>
      <c r="H498" s="1"/>
    </row>
    <row r="499" spans="2:8">
      <c r="B499" s="1"/>
      <c r="C499" s="1"/>
      <c r="D499" s="1"/>
      <c r="E499" s="1"/>
      <c r="F499" s="1"/>
      <c r="G499" s="1"/>
      <c r="H499" s="1"/>
    </row>
    <row r="500" spans="2:8">
      <c r="B500" s="1"/>
      <c r="C500" s="1"/>
      <c r="D500" s="1"/>
      <c r="E500" s="1"/>
      <c r="F500" s="1"/>
      <c r="G500" s="1"/>
      <c r="H500" s="1"/>
    </row>
    <row r="501" spans="2:8">
      <c r="B501" s="1"/>
      <c r="C501" s="1"/>
      <c r="D501" s="1"/>
      <c r="E501" s="1"/>
      <c r="F501" s="1"/>
      <c r="G501" s="1"/>
      <c r="H501" s="1"/>
    </row>
    <row r="502" spans="2:8">
      <c r="B502" s="1"/>
      <c r="C502" s="1"/>
      <c r="D502" s="1"/>
      <c r="E502" s="1"/>
      <c r="F502" s="1"/>
      <c r="G502" s="1"/>
      <c r="H502" s="1"/>
    </row>
    <row r="503" spans="2:8">
      <c r="B503" s="1"/>
      <c r="C503" s="1"/>
      <c r="D503" s="1"/>
      <c r="E503" s="1"/>
      <c r="F503" s="1"/>
      <c r="G503" s="1"/>
      <c r="H503" s="1"/>
    </row>
    <row r="504" spans="2:8">
      <c r="B504" s="1"/>
      <c r="C504" s="1"/>
      <c r="D504" s="1"/>
      <c r="E504" s="1"/>
      <c r="F504" s="1"/>
      <c r="G504" s="1"/>
      <c r="H504" s="1"/>
    </row>
    <row r="505" spans="2:8">
      <c r="B505" s="1"/>
      <c r="C505" s="1"/>
      <c r="D505" s="1"/>
      <c r="E505" s="1"/>
      <c r="F505" s="1"/>
      <c r="G505" s="1"/>
      <c r="H505" s="1"/>
    </row>
    <row r="506" spans="2:8">
      <c r="B506" s="1"/>
      <c r="C506" s="1"/>
      <c r="D506" s="1"/>
      <c r="E506" s="1"/>
      <c r="F506" s="1"/>
      <c r="G506" s="1"/>
      <c r="H506" s="1"/>
    </row>
    <row r="507" spans="2:8">
      <c r="B507" s="1"/>
      <c r="C507" s="1"/>
      <c r="D507" s="1"/>
      <c r="E507" s="1"/>
      <c r="F507" s="1"/>
      <c r="G507" s="1"/>
      <c r="H507" s="1"/>
    </row>
    <row r="508" spans="2:8">
      <c r="B508" s="1"/>
      <c r="C508" s="1"/>
      <c r="D508" s="1"/>
      <c r="E508" s="1"/>
      <c r="F508" s="1"/>
      <c r="G508" s="1"/>
      <c r="H508" s="1"/>
    </row>
    <row r="509" spans="2:8">
      <c r="B509" s="1"/>
      <c r="C509" s="1"/>
      <c r="D509" s="1"/>
      <c r="E509" s="1"/>
      <c r="F509" s="1"/>
      <c r="G509" s="1"/>
      <c r="H509" s="1"/>
    </row>
    <row r="510" spans="2:8">
      <c r="B510" s="1"/>
      <c r="C510" s="1"/>
      <c r="D510" s="1"/>
      <c r="E510" s="1"/>
      <c r="F510" s="1"/>
      <c r="G510" s="1"/>
      <c r="H510" s="1"/>
    </row>
    <row r="511" spans="2:8">
      <c r="B511" s="1"/>
      <c r="C511" s="1"/>
      <c r="D511" s="1"/>
      <c r="E511" s="1"/>
      <c r="F511" s="1"/>
      <c r="G511" s="1"/>
      <c r="H511" s="1"/>
    </row>
    <row r="512" spans="2:8">
      <c r="B512" s="1"/>
      <c r="C512" s="1"/>
      <c r="D512" s="1"/>
      <c r="E512" s="1"/>
      <c r="F512" s="1"/>
      <c r="G512" s="1"/>
      <c r="H512" s="1"/>
    </row>
    <row r="513" spans="2:8">
      <c r="B513" s="1"/>
      <c r="C513" s="1"/>
      <c r="D513" s="1"/>
      <c r="E513" s="1"/>
      <c r="F513" s="1"/>
      <c r="G513" s="1"/>
      <c r="H513" s="1"/>
    </row>
    <row r="514" spans="2:8">
      <c r="B514" s="1"/>
      <c r="C514" s="1"/>
      <c r="D514" s="1"/>
      <c r="E514" s="1"/>
      <c r="F514" s="1"/>
      <c r="G514" s="1"/>
      <c r="H514" s="1"/>
    </row>
    <row r="515" spans="2:8">
      <c r="B515" s="1"/>
      <c r="C515" s="1"/>
      <c r="D515" s="1"/>
      <c r="E515" s="1"/>
      <c r="F515" s="1"/>
      <c r="G515" s="1"/>
      <c r="H515" s="1"/>
    </row>
    <row r="516" spans="2:8">
      <c r="B516" s="1"/>
      <c r="C516" s="1"/>
      <c r="D516" s="1"/>
      <c r="E516" s="1"/>
      <c r="F516" s="1"/>
      <c r="G516" s="1"/>
      <c r="H516" s="1"/>
    </row>
    <row r="517" spans="2:8">
      <c r="B517" s="1"/>
      <c r="C517" s="1"/>
      <c r="D517" s="1"/>
      <c r="E517" s="1"/>
      <c r="F517" s="1"/>
      <c r="G517" s="1"/>
      <c r="H517" s="1"/>
    </row>
    <row r="518" spans="2:8">
      <c r="B518" s="1"/>
      <c r="C518" s="1"/>
      <c r="D518" s="1"/>
      <c r="E518" s="1"/>
      <c r="F518" s="1"/>
      <c r="G518" s="1"/>
      <c r="H518" s="1"/>
    </row>
    <row r="519" spans="2:8">
      <c r="B519" s="1"/>
      <c r="C519" s="1"/>
      <c r="D519" s="1"/>
      <c r="E519" s="1"/>
      <c r="F519" s="1"/>
      <c r="G519" s="1"/>
      <c r="H519" s="1"/>
    </row>
    <row r="520" spans="2:8">
      <c r="B520" s="1"/>
      <c r="C520" s="1"/>
      <c r="D520" s="1"/>
      <c r="E520" s="1"/>
      <c r="F520" s="1"/>
      <c r="G520" s="1"/>
      <c r="H520" s="1"/>
    </row>
    <row r="521" spans="2:8">
      <c r="B521" s="1"/>
      <c r="C521" s="1"/>
      <c r="D521" s="1"/>
      <c r="E521" s="1"/>
      <c r="F521" s="1"/>
      <c r="G521" s="1"/>
      <c r="H521" s="1"/>
    </row>
    <row r="522" spans="2:8">
      <c r="B522" s="1"/>
      <c r="C522" s="1"/>
      <c r="D522" s="1"/>
      <c r="E522" s="1"/>
      <c r="F522" s="1"/>
      <c r="G522" s="1"/>
      <c r="H522" s="1"/>
    </row>
    <row r="523" spans="2:8">
      <c r="B523" s="1"/>
      <c r="C523" s="1"/>
      <c r="D523" s="1"/>
      <c r="E523" s="1"/>
      <c r="F523" s="1"/>
      <c r="G523" s="1"/>
      <c r="H523" s="1"/>
    </row>
    <row r="524" spans="2:8">
      <c r="B524" s="1"/>
      <c r="C524" s="1"/>
      <c r="D524" s="1"/>
      <c r="E524" s="1"/>
      <c r="F524" s="1"/>
      <c r="G524" s="1"/>
      <c r="H524" s="1"/>
    </row>
    <row r="525" spans="2:8">
      <c r="B525" s="1"/>
      <c r="C525" s="1"/>
      <c r="D525" s="1"/>
      <c r="E525" s="1"/>
      <c r="F525" s="1"/>
      <c r="G525" s="1"/>
      <c r="H525" s="1"/>
    </row>
    <row r="526" spans="2:8">
      <c r="B526" s="1"/>
      <c r="C526" s="1"/>
      <c r="D526" s="1"/>
      <c r="E526" s="1"/>
      <c r="F526" s="1"/>
      <c r="G526" s="1"/>
      <c r="H526" s="1"/>
    </row>
    <row r="527" spans="2:8">
      <c r="B527" s="1"/>
      <c r="C527" s="1"/>
      <c r="D527" s="1"/>
      <c r="E527" s="1"/>
      <c r="F527" s="1"/>
      <c r="G527" s="1"/>
      <c r="H527" s="1"/>
    </row>
    <row r="528" spans="2:8">
      <c r="B528" s="1"/>
      <c r="C528" s="1"/>
      <c r="D528" s="1"/>
      <c r="E528" s="1"/>
      <c r="F528" s="1"/>
      <c r="G528" s="1"/>
      <c r="H528" s="1"/>
    </row>
    <row r="529" spans="2:8">
      <c r="B529" s="1"/>
      <c r="C529" s="1"/>
      <c r="D529" s="1"/>
      <c r="E529" s="1"/>
      <c r="F529" s="1"/>
      <c r="G529" s="1"/>
      <c r="H529" s="1"/>
    </row>
    <row r="530" spans="2:8">
      <c r="B530" s="1"/>
      <c r="C530" s="1"/>
      <c r="D530" s="1"/>
      <c r="E530" s="1"/>
      <c r="F530" s="1"/>
      <c r="G530" s="1"/>
      <c r="H530" s="1"/>
    </row>
    <row r="531" spans="2:8">
      <c r="B531" s="1"/>
      <c r="C531" s="1"/>
      <c r="D531" s="1"/>
      <c r="E531" s="1"/>
      <c r="F531" s="1"/>
      <c r="G531" s="1"/>
      <c r="H531" s="1"/>
    </row>
    <row r="532" spans="2:8">
      <c r="B532" s="1"/>
      <c r="C532" s="1"/>
      <c r="D532" s="1"/>
      <c r="E532" s="1"/>
      <c r="F532" s="1"/>
      <c r="G532" s="1"/>
      <c r="H532" s="1"/>
    </row>
    <row r="533" spans="2:8">
      <c r="B533" s="1"/>
      <c r="C533" s="1"/>
      <c r="D533" s="1"/>
      <c r="E533" s="1"/>
      <c r="F533" s="1"/>
      <c r="G533" s="1"/>
      <c r="H533" s="1"/>
    </row>
    <row r="534" spans="2:8">
      <c r="B534" s="1"/>
      <c r="C534" s="1"/>
      <c r="D534" s="1"/>
      <c r="E534" s="1"/>
      <c r="F534" s="1"/>
      <c r="G534" s="1"/>
      <c r="H534" s="1"/>
    </row>
    <row r="535" spans="2:8">
      <c r="B535" s="1"/>
      <c r="C535" s="1"/>
      <c r="D535" s="1"/>
      <c r="E535" s="1"/>
      <c r="F535" s="1"/>
      <c r="G535" s="1"/>
      <c r="H535" s="1"/>
    </row>
    <row r="536" spans="2:8">
      <c r="B536" s="1"/>
      <c r="C536" s="1"/>
      <c r="D536" s="1"/>
      <c r="E536" s="1"/>
      <c r="F536" s="1"/>
      <c r="G536" s="1"/>
      <c r="H536" s="1"/>
    </row>
    <row r="537" spans="2:8">
      <c r="B537" s="1"/>
      <c r="C537" s="1"/>
      <c r="D537" s="1"/>
      <c r="E537" s="1"/>
      <c r="F537" s="1"/>
      <c r="G537" s="1"/>
      <c r="H537" s="1"/>
    </row>
    <row r="538" spans="2:8">
      <c r="B538" s="1"/>
      <c r="C538" s="1"/>
      <c r="D538" s="1"/>
      <c r="E538" s="1"/>
      <c r="F538" s="1"/>
      <c r="G538" s="1"/>
      <c r="H538" s="1"/>
    </row>
    <row r="539" spans="2:8">
      <c r="B539" s="1"/>
      <c r="C539" s="1"/>
      <c r="D539" s="1"/>
      <c r="E539" s="1"/>
      <c r="F539" s="1"/>
      <c r="G539" s="1"/>
      <c r="H539" s="1"/>
    </row>
    <row r="540" spans="2:8">
      <c r="B540" s="1"/>
      <c r="C540" s="1"/>
      <c r="D540" s="1"/>
      <c r="E540" s="1"/>
      <c r="F540" s="1"/>
      <c r="G540" s="1"/>
      <c r="H540" s="1"/>
    </row>
    <row r="541" spans="2:8">
      <c r="B541" s="1"/>
      <c r="C541" s="1"/>
      <c r="D541" s="1"/>
      <c r="E541" s="1"/>
      <c r="F541" s="1"/>
      <c r="G541" s="1"/>
      <c r="H541" s="1"/>
    </row>
    <row r="542" spans="2:8">
      <c r="B542" s="1"/>
      <c r="C542" s="1"/>
      <c r="D542" s="1"/>
      <c r="E542" s="1"/>
      <c r="F542" s="1"/>
      <c r="G542" s="1"/>
      <c r="H542" s="1"/>
    </row>
    <row r="543" spans="2:8">
      <c r="B543" s="1"/>
      <c r="C543" s="1"/>
      <c r="D543" s="1"/>
      <c r="E543" s="1"/>
      <c r="F543" s="1"/>
      <c r="G543" s="1"/>
      <c r="H543" s="1"/>
    </row>
    <row r="544" spans="2:8">
      <c r="B544" s="1"/>
      <c r="C544" s="1"/>
      <c r="D544" s="1"/>
      <c r="E544" s="1"/>
      <c r="F544" s="1"/>
      <c r="G544" s="1"/>
      <c r="H544" s="1"/>
    </row>
    <row r="545" spans="2:8">
      <c r="B545" s="1"/>
      <c r="C545" s="1"/>
      <c r="D545" s="1"/>
      <c r="E545" s="1"/>
      <c r="F545" s="1"/>
      <c r="G545" s="1"/>
      <c r="H545" s="1"/>
    </row>
    <row r="546" spans="2:8">
      <c r="B546" s="1"/>
      <c r="C546" s="1"/>
      <c r="D546" s="1"/>
      <c r="E546" s="1"/>
      <c r="F546" s="1"/>
      <c r="G546" s="1"/>
      <c r="H546" s="1"/>
    </row>
    <row r="547" spans="2:8">
      <c r="B547" s="1"/>
      <c r="C547" s="1"/>
      <c r="D547" s="1"/>
      <c r="E547" s="1"/>
      <c r="F547" s="1"/>
      <c r="G547" s="1"/>
      <c r="H547" s="1"/>
    </row>
    <row r="548" spans="2:8">
      <c r="B548" s="1"/>
      <c r="C548" s="1"/>
      <c r="D548" s="1"/>
      <c r="E548" s="1"/>
      <c r="F548" s="1"/>
      <c r="G548" s="1"/>
      <c r="H548" s="1"/>
    </row>
    <row r="549" spans="2:8">
      <c r="B549" s="1"/>
      <c r="C549" s="1"/>
      <c r="D549" s="1"/>
      <c r="E549" s="1"/>
      <c r="F549" s="1"/>
      <c r="G549" s="1"/>
      <c r="H549" s="1"/>
    </row>
    <row r="550" spans="2:8">
      <c r="B550" s="1"/>
      <c r="C550" s="1"/>
      <c r="D550" s="1"/>
      <c r="E550" s="1"/>
      <c r="F550" s="1"/>
      <c r="G550" s="1"/>
      <c r="H550" s="1"/>
    </row>
    <row r="551" spans="2:8">
      <c r="B551" s="1"/>
      <c r="C551" s="1"/>
      <c r="D551" s="1"/>
      <c r="E551" s="1"/>
      <c r="F551" s="1"/>
      <c r="G551" s="1"/>
      <c r="H551" s="1"/>
    </row>
    <row r="552" spans="2:8">
      <c r="B552" s="1"/>
      <c r="C552" s="1"/>
      <c r="D552" s="1"/>
      <c r="E552" s="1"/>
      <c r="F552" s="1"/>
      <c r="G552" s="1"/>
      <c r="H552" s="1"/>
    </row>
    <row r="553" spans="2:8">
      <c r="B553" s="1"/>
      <c r="C553" s="1"/>
      <c r="D553" s="1"/>
      <c r="E553" s="1"/>
      <c r="F553" s="1"/>
      <c r="G553" s="1"/>
      <c r="H553" s="1"/>
    </row>
    <row r="554" spans="2:8">
      <c r="B554" s="1"/>
      <c r="C554" s="1"/>
      <c r="D554" s="1"/>
      <c r="E554" s="1"/>
      <c r="F554" s="1"/>
      <c r="G554" s="1"/>
      <c r="H554" s="1"/>
    </row>
    <row r="555" spans="2:8">
      <c r="B555" s="1"/>
      <c r="C555" s="1"/>
      <c r="D555" s="1"/>
      <c r="E555" s="1"/>
      <c r="F555" s="1"/>
      <c r="G555" s="1"/>
      <c r="H555" s="1"/>
    </row>
    <row r="556" spans="2:8">
      <c r="B556" s="1"/>
      <c r="C556" s="1"/>
      <c r="D556" s="1"/>
      <c r="E556" s="1"/>
      <c r="F556" s="1"/>
      <c r="G556" s="1"/>
      <c r="H556" s="1"/>
    </row>
    <row r="557" spans="2:8">
      <c r="B557" s="1"/>
      <c r="C557" s="1"/>
      <c r="D557" s="1"/>
      <c r="E557" s="1"/>
      <c r="F557" s="1"/>
      <c r="G557" s="1"/>
      <c r="H557" s="1"/>
    </row>
    <row r="558" spans="2:8">
      <c r="B558" s="1"/>
      <c r="C558" s="1"/>
      <c r="D558" s="1"/>
      <c r="E558" s="1"/>
      <c r="F558" s="1"/>
      <c r="G558" s="1"/>
      <c r="H558" s="1"/>
    </row>
    <row r="559" spans="2:8">
      <c r="B559" s="1"/>
      <c r="C559" s="1"/>
      <c r="D559" s="1"/>
      <c r="E559" s="1"/>
      <c r="F559" s="1"/>
      <c r="G559" s="1"/>
      <c r="H559" s="1"/>
    </row>
    <row r="560" spans="2:8">
      <c r="B560" s="1"/>
      <c r="C560" s="1"/>
      <c r="D560" s="1"/>
      <c r="E560" s="1"/>
      <c r="F560" s="1"/>
      <c r="G560" s="1"/>
      <c r="H560" s="1"/>
    </row>
    <row r="561" spans="2:8">
      <c r="B561" s="1"/>
      <c r="C561" s="1"/>
      <c r="D561" s="1"/>
      <c r="E561" s="1"/>
      <c r="F561" s="1"/>
      <c r="G561" s="1"/>
      <c r="H561" s="1"/>
    </row>
    <row r="562" spans="2:8">
      <c r="B562" s="1"/>
      <c r="C562" s="1"/>
      <c r="D562" s="1"/>
      <c r="E562" s="1"/>
      <c r="F562" s="1"/>
      <c r="G562" s="1"/>
      <c r="H562" s="1"/>
    </row>
    <row r="563" spans="2:8">
      <c r="B563" s="1"/>
      <c r="C563" s="1"/>
      <c r="D563" s="1"/>
      <c r="E563" s="1"/>
      <c r="F563" s="1"/>
      <c r="G563" s="1"/>
      <c r="H563" s="1"/>
    </row>
    <row r="564" spans="2:8">
      <c r="B564" s="1"/>
      <c r="C564" s="1"/>
      <c r="D564" s="1"/>
      <c r="E564" s="1"/>
      <c r="F564" s="1"/>
      <c r="G564" s="1"/>
      <c r="H564" s="1"/>
    </row>
    <row r="565" spans="2:8">
      <c r="B565" s="1"/>
      <c r="C565" s="1"/>
      <c r="D565" s="1"/>
      <c r="E565" s="1"/>
      <c r="F565" s="1"/>
      <c r="G565" s="1"/>
      <c r="H565" s="1"/>
    </row>
    <row r="566" spans="2:8">
      <c r="B566" s="1"/>
      <c r="C566" s="1"/>
      <c r="D566" s="1"/>
      <c r="E566" s="1"/>
      <c r="F566" s="1"/>
      <c r="G566" s="1"/>
      <c r="H566" s="1"/>
    </row>
    <row r="567" spans="2:8">
      <c r="B567" s="1"/>
      <c r="C567" s="1"/>
      <c r="D567" s="1"/>
      <c r="E567" s="1"/>
      <c r="F567" s="1"/>
      <c r="G567" s="1"/>
      <c r="H567" s="1"/>
    </row>
    <row r="568" spans="2:8">
      <c r="B568" s="1"/>
      <c r="C568" s="1"/>
      <c r="D568" s="1"/>
      <c r="E568" s="1"/>
      <c r="F568" s="1"/>
      <c r="G568" s="1"/>
      <c r="H568" s="1"/>
    </row>
    <row r="569" spans="2:8">
      <c r="B569" s="1"/>
      <c r="C569" s="1"/>
      <c r="D569" s="1"/>
      <c r="E569" s="1"/>
      <c r="F569" s="1"/>
      <c r="G569" s="1"/>
      <c r="H569" s="1"/>
    </row>
    <row r="570" spans="2:8">
      <c r="B570" s="1"/>
      <c r="C570" s="1"/>
      <c r="D570" s="1"/>
      <c r="E570" s="1"/>
      <c r="F570" s="1"/>
      <c r="G570" s="1"/>
      <c r="H570" s="1"/>
    </row>
    <row r="571" spans="2:8">
      <c r="B571" s="1"/>
      <c r="C571" s="1"/>
      <c r="D571" s="1"/>
      <c r="E571" s="1"/>
      <c r="F571" s="1"/>
      <c r="G571" s="1"/>
      <c r="H571" s="1"/>
    </row>
    <row r="572" spans="2:8">
      <c r="B572" s="1"/>
      <c r="C572" s="1"/>
      <c r="D572" s="1"/>
      <c r="E572" s="1"/>
      <c r="F572" s="1"/>
      <c r="G572" s="1"/>
      <c r="H572" s="1"/>
    </row>
    <row r="573" spans="2:8">
      <c r="B573" s="1"/>
      <c r="C573" s="1"/>
      <c r="D573" s="1"/>
      <c r="E573" s="1"/>
      <c r="F573" s="1"/>
      <c r="G573" s="1"/>
      <c r="H573" s="1"/>
    </row>
    <row r="574" spans="2:8">
      <c r="B574" s="1"/>
      <c r="C574" s="1"/>
      <c r="D574" s="1"/>
      <c r="E574" s="1"/>
      <c r="F574" s="1"/>
      <c r="G574" s="1"/>
      <c r="H574" s="1"/>
    </row>
    <row r="575" spans="2:8">
      <c r="B575" s="1"/>
      <c r="C575" s="1"/>
      <c r="D575" s="1"/>
      <c r="E575" s="1"/>
      <c r="F575" s="1"/>
      <c r="G575" s="1"/>
      <c r="H575" s="1"/>
    </row>
    <row r="576" spans="2:8">
      <c r="B576" s="1"/>
      <c r="C576" s="1"/>
      <c r="D576" s="1"/>
      <c r="E576" s="1"/>
      <c r="F576" s="1"/>
      <c r="G576" s="1"/>
      <c r="H576" s="1"/>
    </row>
    <row r="577" spans="2:8">
      <c r="B577" s="1"/>
      <c r="C577" s="1"/>
      <c r="D577" s="1"/>
      <c r="E577" s="1"/>
      <c r="F577" s="1"/>
      <c r="G577" s="1"/>
      <c r="H577" s="1"/>
    </row>
    <row r="578" spans="2:8">
      <c r="B578" s="1"/>
      <c r="C578" s="1"/>
      <c r="D578" s="1"/>
      <c r="E578" s="1"/>
      <c r="F578" s="1"/>
      <c r="G578" s="1"/>
      <c r="H578" s="1"/>
    </row>
    <row r="579" spans="2:8">
      <c r="B579" s="1"/>
      <c r="C579" s="1"/>
      <c r="D579" s="1"/>
      <c r="E579" s="1"/>
      <c r="F579" s="1"/>
      <c r="G579" s="1"/>
      <c r="H579" s="1"/>
    </row>
    <row r="580" spans="2:8">
      <c r="B580" s="1"/>
      <c r="C580" s="1"/>
      <c r="D580" s="1"/>
      <c r="E580" s="1"/>
      <c r="F580" s="1"/>
      <c r="G580" s="1"/>
      <c r="H580" s="1"/>
    </row>
    <row r="581" spans="2:8">
      <c r="B581" s="1"/>
      <c r="C581" s="1"/>
      <c r="D581" s="1"/>
      <c r="E581" s="1"/>
      <c r="F581" s="1"/>
      <c r="G581" s="1"/>
      <c r="H581" s="1"/>
    </row>
    <row r="582" spans="2:8">
      <c r="B582" s="1"/>
      <c r="C582" s="1"/>
      <c r="D582" s="1"/>
      <c r="E582" s="1"/>
      <c r="F582" s="1"/>
      <c r="G582" s="1"/>
      <c r="H582" s="1"/>
    </row>
    <row r="583" spans="2:8">
      <c r="B583" s="1"/>
      <c r="C583" s="1"/>
      <c r="D583" s="1"/>
      <c r="E583" s="1"/>
      <c r="F583" s="1"/>
      <c r="G583" s="1"/>
      <c r="H583" s="1"/>
    </row>
    <row r="584" spans="2:8">
      <c r="B584" s="1"/>
      <c r="C584" s="1"/>
      <c r="D584" s="1"/>
      <c r="E584" s="1"/>
      <c r="F584" s="1"/>
      <c r="G584" s="1"/>
      <c r="H584" s="1"/>
    </row>
    <row r="585" spans="2:8">
      <c r="B585" s="1"/>
      <c r="C585" s="1"/>
      <c r="D585" s="1"/>
      <c r="E585" s="1"/>
      <c r="F585" s="1"/>
      <c r="G585" s="1"/>
      <c r="H585" s="1"/>
    </row>
    <row r="586" spans="2:8">
      <c r="B586" s="1"/>
      <c r="C586" s="1"/>
      <c r="D586" s="1"/>
      <c r="E586" s="1"/>
      <c r="F586" s="1"/>
      <c r="G586" s="1"/>
      <c r="H586" s="1"/>
    </row>
    <row r="587" spans="2:8">
      <c r="B587" s="1"/>
      <c r="C587" s="1"/>
      <c r="D587" s="1"/>
      <c r="E587" s="1"/>
      <c r="F587" s="1"/>
      <c r="G587" s="1"/>
      <c r="H587" s="1"/>
    </row>
    <row r="588" spans="2:8">
      <c r="B588" s="1"/>
      <c r="C588" s="1"/>
      <c r="D588" s="1"/>
      <c r="E588" s="1"/>
      <c r="F588" s="1"/>
      <c r="G588" s="1"/>
      <c r="H588" s="1"/>
    </row>
    <row r="589" spans="2:8">
      <c r="B589" s="1"/>
      <c r="C589" s="1"/>
      <c r="D589" s="1"/>
      <c r="E589" s="1"/>
      <c r="F589" s="1"/>
      <c r="G589" s="1"/>
      <c r="H589" s="1"/>
    </row>
    <row r="590" spans="2:8">
      <c r="B590" s="1"/>
      <c r="C590" s="1"/>
      <c r="D590" s="1"/>
      <c r="E590" s="1"/>
      <c r="F590" s="1"/>
      <c r="G590" s="1"/>
      <c r="H590" s="1"/>
    </row>
    <row r="591" spans="2:8">
      <c r="B591" s="1"/>
      <c r="C591" s="1"/>
      <c r="D591" s="1"/>
      <c r="E591" s="1"/>
      <c r="F591" s="1"/>
      <c r="G591" s="1"/>
      <c r="H591" s="1"/>
    </row>
    <row r="592" spans="2:8">
      <c r="B592" s="1"/>
      <c r="C592" s="1"/>
      <c r="D592" s="1"/>
      <c r="E592" s="1"/>
      <c r="F592" s="1"/>
      <c r="G592" s="1"/>
      <c r="H592" s="1"/>
    </row>
    <row r="593" spans="2:8">
      <c r="B593" s="1"/>
      <c r="C593" s="1"/>
      <c r="D593" s="1"/>
      <c r="E593" s="1"/>
      <c r="F593" s="1"/>
      <c r="G593" s="1"/>
      <c r="H593" s="1"/>
    </row>
    <row r="594" spans="2:8">
      <c r="B594" s="1"/>
      <c r="C594" s="1"/>
      <c r="D594" s="1"/>
      <c r="E594" s="1"/>
      <c r="F594" s="1"/>
      <c r="G594" s="1"/>
      <c r="H594" s="1"/>
    </row>
    <row r="595" spans="2:8">
      <c r="B595" s="1"/>
      <c r="C595" s="1"/>
      <c r="D595" s="1"/>
      <c r="E595" s="1"/>
      <c r="F595" s="1"/>
      <c r="G595" s="1"/>
      <c r="H595" s="1"/>
    </row>
    <row r="596" spans="2:8">
      <c r="B596" s="1"/>
      <c r="C596" s="1"/>
      <c r="D596" s="1"/>
      <c r="E596" s="1"/>
      <c r="F596" s="1"/>
      <c r="G596" s="1"/>
      <c r="H596" s="1"/>
    </row>
    <row r="597" spans="2:8">
      <c r="B597" s="1"/>
      <c r="C597" s="1"/>
      <c r="D597" s="1"/>
      <c r="E597" s="1"/>
      <c r="F597" s="1"/>
      <c r="G597" s="1"/>
      <c r="H597" s="1"/>
    </row>
    <row r="598" spans="2:8">
      <c r="B598" s="1"/>
      <c r="C598" s="1"/>
      <c r="D598" s="1"/>
      <c r="E598" s="1"/>
      <c r="F598" s="1"/>
      <c r="G598" s="1"/>
      <c r="H598" s="1"/>
    </row>
    <row r="599" spans="2:8">
      <c r="B599" s="1"/>
      <c r="C599" s="1"/>
      <c r="D599" s="1"/>
      <c r="E599" s="1"/>
      <c r="F599" s="1"/>
      <c r="G599" s="1"/>
      <c r="H599" s="1"/>
    </row>
    <row r="600" spans="2:8">
      <c r="B600" s="1"/>
      <c r="C600" s="1"/>
      <c r="D600" s="1"/>
      <c r="E600" s="1"/>
      <c r="F600" s="1"/>
      <c r="G600" s="1"/>
      <c r="H600" s="1"/>
    </row>
    <row r="601" spans="2:8">
      <c r="B601" s="1"/>
      <c r="C601" s="1"/>
      <c r="D601" s="1"/>
      <c r="E601" s="1"/>
      <c r="F601" s="1"/>
      <c r="G601" s="1"/>
      <c r="H601" s="1"/>
    </row>
    <row r="602" spans="2:8">
      <c r="B602" s="1"/>
      <c r="C602" s="1"/>
      <c r="D602" s="1"/>
      <c r="E602" s="1"/>
      <c r="F602" s="1"/>
      <c r="G602" s="1"/>
      <c r="H602" s="1"/>
    </row>
    <row r="603" spans="2:8">
      <c r="B603" s="1"/>
      <c r="C603" s="1"/>
      <c r="D603" s="1"/>
      <c r="E603" s="1"/>
      <c r="F603" s="1"/>
      <c r="G603" s="1"/>
      <c r="H603" s="1"/>
    </row>
    <row r="604" spans="2:8">
      <c r="B604" s="1"/>
      <c r="C604" s="1"/>
      <c r="D604" s="1"/>
      <c r="E604" s="1"/>
      <c r="F604" s="1"/>
      <c r="G604" s="1"/>
      <c r="H604" s="1"/>
    </row>
    <row r="605" spans="2:8">
      <c r="B605" s="1"/>
      <c r="C605" s="1"/>
      <c r="D605" s="1"/>
      <c r="E605" s="1"/>
      <c r="F605" s="1"/>
      <c r="G605" s="1"/>
      <c r="H605" s="1"/>
    </row>
    <row r="606" spans="2:8">
      <c r="B606" s="1"/>
      <c r="C606" s="1"/>
      <c r="D606" s="1"/>
      <c r="E606" s="1"/>
      <c r="F606" s="1"/>
      <c r="G606" s="1"/>
      <c r="H606" s="1"/>
    </row>
    <row r="607" spans="2:8">
      <c r="B607" s="1"/>
      <c r="C607" s="1"/>
      <c r="D607" s="1"/>
      <c r="E607" s="1"/>
      <c r="F607" s="1"/>
      <c r="G607" s="1"/>
      <c r="H607" s="1"/>
    </row>
    <row r="608" spans="2:8">
      <c r="B608" s="1"/>
      <c r="C608" s="1"/>
      <c r="D608" s="1"/>
      <c r="E608" s="1"/>
      <c r="F608" s="1"/>
      <c r="G608" s="1"/>
      <c r="H608" s="1"/>
    </row>
    <row r="609" spans="2:8">
      <c r="B609" s="1"/>
      <c r="C609" s="1"/>
      <c r="D609" s="1"/>
      <c r="E609" s="1"/>
      <c r="F609" s="1"/>
      <c r="G609" s="1"/>
      <c r="H609" s="1"/>
    </row>
    <row r="610" spans="2:8">
      <c r="B610" s="1"/>
      <c r="C610" s="1"/>
      <c r="D610" s="1"/>
      <c r="E610" s="1"/>
      <c r="F610" s="1"/>
      <c r="G610" s="1"/>
      <c r="H610" s="1"/>
    </row>
    <row r="611" spans="2:8">
      <c r="B611" s="1"/>
      <c r="C611" s="1"/>
      <c r="D611" s="1"/>
      <c r="E611" s="1"/>
      <c r="F611" s="1"/>
      <c r="G611" s="1"/>
      <c r="H611" s="1"/>
    </row>
    <row r="612" spans="2:8">
      <c r="B612" s="1"/>
      <c r="C612" s="1"/>
      <c r="D612" s="1"/>
      <c r="E612" s="1"/>
      <c r="F612" s="1"/>
      <c r="G612" s="1"/>
      <c r="H612" s="1"/>
    </row>
    <row r="613" spans="2:8">
      <c r="B613" s="1"/>
      <c r="C613" s="1"/>
      <c r="D613" s="1"/>
      <c r="E613" s="1"/>
      <c r="F613" s="1"/>
      <c r="G613" s="1"/>
      <c r="H613" s="1"/>
    </row>
    <row r="614" spans="2:8">
      <c r="B614" s="1"/>
      <c r="C614" s="1"/>
      <c r="D614" s="1"/>
      <c r="E614" s="1"/>
      <c r="F614" s="1"/>
      <c r="G614" s="1"/>
      <c r="H614" s="1"/>
    </row>
    <row r="615" spans="2:8">
      <c r="B615" s="1"/>
      <c r="C615" s="1"/>
      <c r="D615" s="1"/>
      <c r="E615" s="1"/>
      <c r="F615" s="1"/>
      <c r="G615" s="1"/>
      <c r="H615" s="1"/>
    </row>
    <row r="616" spans="2:8">
      <c r="B616" s="1"/>
      <c r="C616" s="1"/>
      <c r="D616" s="1"/>
      <c r="E616" s="1"/>
      <c r="F616" s="1"/>
      <c r="G616" s="1"/>
      <c r="H616" s="1"/>
    </row>
    <row r="617" spans="2:8">
      <c r="B617" s="1"/>
      <c r="C617" s="1"/>
      <c r="D617" s="1"/>
      <c r="E617" s="1"/>
      <c r="F617" s="1"/>
      <c r="G617" s="1"/>
      <c r="H617" s="1"/>
    </row>
    <row r="618" spans="2:8">
      <c r="B618" s="1"/>
      <c r="C618" s="1"/>
      <c r="D618" s="1"/>
      <c r="E618" s="1"/>
      <c r="F618" s="1"/>
      <c r="G618" s="1"/>
      <c r="H618" s="1"/>
    </row>
    <row r="619" spans="2:8">
      <c r="B619" s="1"/>
      <c r="C619" s="1"/>
      <c r="D619" s="1"/>
      <c r="E619" s="1"/>
      <c r="F619" s="1"/>
      <c r="G619" s="1"/>
      <c r="H619" s="1"/>
    </row>
    <row r="620" spans="2:8">
      <c r="B620" s="1"/>
      <c r="C620" s="1"/>
      <c r="D620" s="1"/>
      <c r="E620" s="1"/>
      <c r="F620" s="1"/>
      <c r="G620" s="1"/>
      <c r="H620" s="1"/>
    </row>
    <row r="621" spans="2:8">
      <c r="B621" s="1"/>
      <c r="C621" s="1"/>
      <c r="D621" s="1"/>
      <c r="E621" s="1"/>
      <c r="F621" s="1"/>
      <c r="G621" s="1"/>
      <c r="H621" s="1"/>
    </row>
    <row r="622" spans="2:8">
      <c r="B622" s="1"/>
      <c r="C622" s="1"/>
      <c r="D622" s="1"/>
      <c r="E622" s="1"/>
      <c r="F622" s="1"/>
      <c r="G622" s="1"/>
      <c r="H622" s="1"/>
    </row>
    <row r="623" spans="2:8">
      <c r="B623" s="1"/>
      <c r="C623" s="1"/>
      <c r="D623" s="1"/>
      <c r="E623" s="1"/>
      <c r="F623" s="1"/>
      <c r="G623" s="1"/>
      <c r="H623" s="1"/>
    </row>
    <row r="624" spans="2:8">
      <c r="B624" s="1"/>
      <c r="C624" s="1"/>
      <c r="D624" s="1"/>
      <c r="E624" s="1"/>
      <c r="F624" s="1"/>
      <c r="G624" s="1"/>
      <c r="H624" s="1"/>
    </row>
    <row r="625" spans="2:8">
      <c r="B625" s="1"/>
      <c r="C625" s="1"/>
      <c r="D625" s="1"/>
      <c r="E625" s="1"/>
      <c r="F625" s="1"/>
      <c r="G625" s="1"/>
      <c r="H625" s="1"/>
    </row>
    <row r="626" spans="2:8">
      <c r="B626" s="1"/>
      <c r="C626" s="1"/>
      <c r="D626" s="1"/>
      <c r="E626" s="1"/>
      <c r="F626" s="1"/>
      <c r="G626" s="1"/>
      <c r="H626" s="1"/>
    </row>
    <row r="627" spans="2:8">
      <c r="B627" s="1"/>
      <c r="C627" s="1"/>
      <c r="D627" s="1"/>
      <c r="E627" s="1"/>
      <c r="F627" s="1"/>
      <c r="G627" s="1"/>
      <c r="H627" s="1"/>
    </row>
    <row r="628" spans="2:8">
      <c r="B628" s="1"/>
      <c r="C628" s="1"/>
      <c r="D628" s="1"/>
      <c r="E628" s="1"/>
      <c r="F628" s="1"/>
      <c r="G628" s="1"/>
      <c r="H628" s="1"/>
    </row>
    <row r="629" spans="2:8">
      <c r="B629" s="1"/>
      <c r="C629" s="1"/>
      <c r="D629" s="1"/>
      <c r="E629" s="1"/>
      <c r="F629" s="1"/>
      <c r="G629" s="1"/>
      <c r="H629" s="1"/>
    </row>
    <row r="630" spans="2:8">
      <c r="B630" s="1"/>
      <c r="C630" s="1"/>
      <c r="D630" s="1"/>
      <c r="E630" s="1"/>
      <c r="F630" s="1"/>
      <c r="G630" s="1"/>
      <c r="H630" s="1"/>
    </row>
    <row r="631" spans="2:8">
      <c r="B631" s="1"/>
      <c r="C631" s="1"/>
      <c r="D631" s="1"/>
      <c r="E631" s="1"/>
      <c r="F631" s="1"/>
      <c r="G631" s="1"/>
      <c r="H631" s="1"/>
    </row>
    <row r="632" spans="2:8">
      <c r="B632" s="1"/>
      <c r="C632" s="1"/>
      <c r="D632" s="1"/>
      <c r="E632" s="1"/>
      <c r="F632" s="1"/>
      <c r="G632" s="1"/>
      <c r="H632" s="1"/>
    </row>
    <row r="633" spans="2:8">
      <c r="B633" s="1"/>
      <c r="C633" s="1"/>
      <c r="D633" s="1"/>
      <c r="E633" s="1"/>
      <c r="F633" s="1"/>
      <c r="G633" s="1"/>
      <c r="H633" s="1"/>
    </row>
    <row r="634" spans="2:8">
      <c r="B634" s="1"/>
      <c r="C634" s="1"/>
      <c r="D634" s="1"/>
      <c r="E634" s="1"/>
      <c r="F634" s="1"/>
      <c r="G634" s="1"/>
      <c r="H634" s="1"/>
    </row>
    <row r="635" spans="2:8">
      <c r="B635" s="1"/>
      <c r="C635" s="1"/>
      <c r="D635" s="1"/>
      <c r="E635" s="1"/>
      <c r="F635" s="1"/>
      <c r="G635" s="1"/>
      <c r="H635" s="1"/>
    </row>
    <row r="636" spans="2:8">
      <c r="B636" s="1"/>
      <c r="C636" s="1"/>
      <c r="D636" s="1"/>
      <c r="E636" s="1"/>
      <c r="F636" s="1"/>
      <c r="G636" s="1"/>
      <c r="H636" s="1"/>
    </row>
    <row r="637" spans="2:8">
      <c r="B637" s="1"/>
      <c r="C637" s="1"/>
      <c r="D637" s="1"/>
      <c r="E637" s="1"/>
      <c r="F637" s="1"/>
      <c r="G637" s="1"/>
      <c r="H637" s="1"/>
    </row>
    <row r="638" spans="2:8">
      <c r="B638" s="1"/>
      <c r="C638" s="1"/>
      <c r="D638" s="1"/>
      <c r="E638" s="1"/>
      <c r="F638" s="1"/>
      <c r="G638" s="1"/>
      <c r="H638" s="1"/>
    </row>
    <row r="639" spans="2:8">
      <c r="B639" s="1"/>
      <c r="C639" s="1"/>
      <c r="D639" s="1"/>
      <c r="E639" s="1"/>
      <c r="F639" s="1"/>
      <c r="G639" s="1"/>
      <c r="H639" s="1"/>
    </row>
    <row r="640" spans="2:8">
      <c r="B640" s="1"/>
      <c r="C640" s="1"/>
      <c r="D640" s="1"/>
      <c r="E640" s="1"/>
      <c r="F640" s="1"/>
      <c r="G640" s="1"/>
      <c r="H640" s="1"/>
    </row>
    <row r="641" spans="2:8">
      <c r="B641" s="1"/>
      <c r="C641" s="1"/>
      <c r="D641" s="1"/>
      <c r="E641" s="1"/>
      <c r="F641" s="1"/>
      <c r="G641" s="1"/>
      <c r="H641" s="1"/>
    </row>
    <row r="642" spans="2:8">
      <c r="B642" s="1"/>
      <c r="C642" s="1"/>
      <c r="D642" s="1"/>
      <c r="E642" s="1"/>
      <c r="F642" s="1"/>
      <c r="G642" s="1"/>
      <c r="H642" s="1"/>
    </row>
    <row r="643" spans="2:8">
      <c r="B643" s="1"/>
      <c r="C643" s="1"/>
      <c r="D643" s="1"/>
      <c r="E643" s="1"/>
      <c r="F643" s="1"/>
      <c r="G643" s="1"/>
      <c r="H643" s="1"/>
    </row>
    <row r="644" spans="2:8">
      <c r="B644" s="1"/>
      <c r="C644" s="1"/>
      <c r="D644" s="1"/>
      <c r="E644" s="1"/>
      <c r="F644" s="1"/>
      <c r="G644" s="1"/>
      <c r="H644" s="1"/>
    </row>
    <row r="645" spans="2:8">
      <c r="B645" s="1"/>
      <c r="C645" s="1"/>
      <c r="D645" s="1"/>
      <c r="E645" s="1"/>
      <c r="F645" s="1"/>
      <c r="G645" s="1"/>
      <c r="H645" s="1"/>
    </row>
    <row r="646" spans="2:8">
      <c r="B646" s="1"/>
      <c r="C646" s="1"/>
      <c r="D646" s="1"/>
      <c r="E646" s="1"/>
      <c r="F646" s="1"/>
      <c r="G646" s="1"/>
      <c r="H646" s="1"/>
    </row>
    <row r="647" spans="2:8">
      <c r="B647" s="1"/>
      <c r="C647" s="1"/>
      <c r="D647" s="1"/>
      <c r="E647" s="1"/>
      <c r="F647" s="1"/>
      <c r="G647" s="1"/>
      <c r="H647" s="1"/>
    </row>
    <row r="648" spans="2:8">
      <c r="B648" s="1"/>
      <c r="C648" s="1"/>
      <c r="D648" s="1"/>
      <c r="E648" s="1"/>
      <c r="F648" s="1"/>
      <c r="G648" s="1"/>
      <c r="H648" s="1"/>
    </row>
    <row r="649" spans="2:8">
      <c r="B649" s="1"/>
      <c r="C649" s="1"/>
      <c r="D649" s="1"/>
      <c r="E649" s="1"/>
      <c r="F649" s="1"/>
      <c r="G649" s="1"/>
      <c r="H649" s="1"/>
    </row>
    <row r="650" spans="2:8">
      <c r="B650" s="1"/>
      <c r="C650" s="1"/>
      <c r="D650" s="1"/>
      <c r="E650" s="1"/>
      <c r="F650" s="1"/>
      <c r="G650" s="1"/>
      <c r="H650" s="1"/>
    </row>
    <row r="651" spans="2:8">
      <c r="B651" s="1"/>
      <c r="C651" s="1"/>
      <c r="D651" s="1"/>
      <c r="E651" s="1"/>
      <c r="F651" s="1"/>
      <c r="G651" s="1"/>
      <c r="H651" s="1"/>
    </row>
    <row r="652" spans="2:8">
      <c r="B652" s="1"/>
      <c r="C652" s="1"/>
      <c r="D652" s="1"/>
      <c r="E652" s="1"/>
      <c r="F652" s="1"/>
      <c r="G652" s="1"/>
      <c r="H652" s="1"/>
    </row>
    <row r="653" spans="2:8">
      <c r="B653" s="1"/>
      <c r="C653" s="1"/>
      <c r="D653" s="1"/>
      <c r="E653" s="1"/>
      <c r="F653" s="1"/>
      <c r="G653" s="1"/>
      <c r="H653" s="1"/>
    </row>
    <row r="654" spans="2:8">
      <c r="B654" s="1"/>
      <c r="C654" s="1"/>
      <c r="D654" s="1"/>
      <c r="E654" s="1"/>
      <c r="F654" s="1"/>
      <c r="G654" s="1"/>
      <c r="H654" s="1"/>
    </row>
    <row r="655" spans="2:8">
      <c r="B655" s="1"/>
      <c r="C655" s="1"/>
      <c r="D655" s="1"/>
      <c r="E655" s="1"/>
      <c r="F655" s="1"/>
      <c r="G655" s="1"/>
      <c r="H655" s="1"/>
    </row>
    <row r="656" spans="2:8">
      <c r="B656" s="1"/>
      <c r="C656" s="1"/>
      <c r="D656" s="1"/>
      <c r="E656" s="1"/>
      <c r="F656" s="1"/>
      <c r="G656" s="1"/>
      <c r="H656" s="1"/>
    </row>
    <row r="657" spans="2:8">
      <c r="B657" s="1"/>
      <c r="C657" s="1"/>
      <c r="D657" s="1"/>
      <c r="E657" s="1"/>
      <c r="F657" s="1"/>
      <c r="G657" s="1"/>
      <c r="H657" s="1"/>
    </row>
    <row r="658" spans="2:8">
      <c r="B658" s="1"/>
      <c r="C658" s="1"/>
      <c r="D658" s="1"/>
      <c r="E658" s="1"/>
      <c r="F658" s="1"/>
      <c r="G658" s="1"/>
      <c r="H658" s="1"/>
    </row>
    <row r="659" spans="2:8">
      <c r="B659" s="1"/>
      <c r="C659" s="1"/>
      <c r="D659" s="1"/>
      <c r="E659" s="1"/>
      <c r="F659" s="1"/>
      <c r="G659" s="1"/>
      <c r="H659" s="1"/>
    </row>
    <row r="660" spans="2:8">
      <c r="B660" s="1"/>
      <c r="C660" s="1"/>
      <c r="D660" s="1"/>
      <c r="E660" s="1"/>
      <c r="F660" s="1"/>
      <c r="G660" s="1"/>
      <c r="H660" s="1"/>
    </row>
    <row r="661" spans="2:8">
      <c r="B661" s="1"/>
      <c r="C661" s="1"/>
      <c r="D661" s="1"/>
      <c r="E661" s="1"/>
      <c r="F661" s="1"/>
      <c r="G661" s="1"/>
      <c r="H661" s="1"/>
    </row>
    <row r="662" spans="2:8">
      <c r="B662" s="1"/>
      <c r="C662" s="1"/>
      <c r="D662" s="1"/>
      <c r="E662" s="1"/>
      <c r="F662" s="1"/>
      <c r="G662" s="1"/>
      <c r="H662" s="1"/>
    </row>
    <row r="663" spans="2:8">
      <c r="B663" s="1"/>
      <c r="C663" s="1"/>
      <c r="D663" s="1"/>
      <c r="E663" s="1"/>
      <c r="F663" s="1"/>
      <c r="G663" s="1"/>
      <c r="H663" s="1"/>
    </row>
    <row r="664" spans="2:8">
      <c r="B664" s="1"/>
      <c r="C664" s="1"/>
      <c r="D664" s="1"/>
      <c r="E664" s="1"/>
      <c r="F664" s="1"/>
      <c r="G664" s="1"/>
      <c r="H664" s="1"/>
    </row>
    <row r="665" spans="2:8">
      <c r="B665" s="1"/>
      <c r="C665" s="1"/>
      <c r="D665" s="1"/>
      <c r="E665" s="1"/>
      <c r="F665" s="1"/>
      <c r="G665" s="1"/>
      <c r="H665" s="1"/>
    </row>
    <row r="666" spans="2:8">
      <c r="B666" s="1"/>
      <c r="C666" s="1"/>
      <c r="D666" s="1"/>
      <c r="E666" s="1"/>
      <c r="F666" s="1"/>
      <c r="G666" s="1"/>
      <c r="H666" s="1"/>
    </row>
    <row r="667" spans="2:8">
      <c r="B667" s="1"/>
      <c r="C667" s="1"/>
      <c r="D667" s="1"/>
      <c r="E667" s="1"/>
      <c r="F667" s="1"/>
      <c r="G667" s="1"/>
      <c r="H667" s="1"/>
    </row>
    <row r="668" spans="2:8">
      <c r="B668" s="1"/>
      <c r="C668" s="1"/>
      <c r="D668" s="1"/>
      <c r="E668" s="1"/>
      <c r="F668" s="1"/>
      <c r="G668" s="1"/>
      <c r="H668" s="1"/>
    </row>
    <row r="669" spans="2:8">
      <c r="B669" s="1"/>
      <c r="C669" s="1"/>
      <c r="D669" s="1"/>
      <c r="E669" s="1"/>
      <c r="F669" s="1"/>
      <c r="G669" s="1"/>
      <c r="H669" s="1"/>
    </row>
    <row r="670" spans="2:8">
      <c r="B670" s="1"/>
      <c r="C670" s="1"/>
      <c r="D670" s="1"/>
      <c r="E670" s="1"/>
      <c r="F670" s="1"/>
      <c r="G670" s="1"/>
      <c r="H670" s="1"/>
    </row>
    <row r="671" spans="2:8">
      <c r="B671" s="1"/>
      <c r="C671" s="1"/>
      <c r="D671" s="1"/>
      <c r="E671" s="1"/>
      <c r="F671" s="1"/>
      <c r="G671" s="1"/>
      <c r="H671" s="1"/>
    </row>
    <row r="672" spans="2:8">
      <c r="B672" s="1"/>
      <c r="C672" s="1"/>
      <c r="D672" s="1"/>
      <c r="E672" s="1"/>
      <c r="F672" s="1"/>
      <c r="G672" s="1"/>
      <c r="H672" s="1"/>
    </row>
    <row r="673" spans="2:8">
      <c r="B673" s="1"/>
      <c r="C673" s="1"/>
      <c r="D673" s="1"/>
      <c r="E673" s="1"/>
      <c r="F673" s="1"/>
      <c r="G673" s="1"/>
      <c r="H673" s="1"/>
    </row>
    <row r="674" spans="2:8">
      <c r="B674" s="1"/>
      <c r="C674" s="1"/>
      <c r="D674" s="1"/>
      <c r="E674" s="1"/>
      <c r="F674" s="1"/>
      <c r="G674" s="1"/>
      <c r="H674" s="1"/>
    </row>
    <row r="675" spans="2:8">
      <c r="B675" s="1"/>
      <c r="C675" s="1"/>
      <c r="D675" s="1"/>
      <c r="E675" s="1"/>
      <c r="F675" s="1"/>
      <c r="G675" s="1"/>
      <c r="H675" s="1"/>
    </row>
    <row r="676" spans="2:8">
      <c r="B676" s="1"/>
      <c r="C676" s="1"/>
      <c r="D676" s="1"/>
      <c r="E676" s="1"/>
      <c r="F676" s="1"/>
      <c r="G676" s="1"/>
      <c r="H676" s="1"/>
    </row>
    <row r="677" spans="2:8">
      <c r="B677" s="1"/>
      <c r="C677" s="1"/>
      <c r="D677" s="1"/>
      <c r="E677" s="1"/>
      <c r="F677" s="1"/>
      <c r="G677" s="1"/>
      <c r="H677" s="1"/>
    </row>
    <row r="678" spans="2:8">
      <c r="B678" s="1"/>
      <c r="C678" s="1"/>
      <c r="D678" s="1"/>
      <c r="E678" s="1"/>
      <c r="F678" s="1"/>
      <c r="G678" s="1"/>
      <c r="H678" s="1"/>
    </row>
    <row r="679" spans="2:8">
      <c r="B679" s="1"/>
      <c r="C679" s="1"/>
      <c r="D679" s="1"/>
      <c r="E679" s="1"/>
      <c r="F679" s="1"/>
      <c r="G679" s="1"/>
      <c r="H679" s="1"/>
    </row>
    <row r="680" spans="2:8">
      <c r="B680" s="1"/>
      <c r="C680" s="1"/>
      <c r="D680" s="1"/>
      <c r="E680" s="1"/>
      <c r="F680" s="1"/>
      <c r="G680" s="1"/>
      <c r="H680" s="1"/>
    </row>
    <row r="681" spans="2:8">
      <c r="B681" s="1"/>
      <c r="C681" s="1"/>
      <c r="D681" s="1"/>
      <c r="E681" s="1"/>
      <c r="F681" s="1"/>
      <c r="G681" s="1"/>
      <c r="H681" s="1"/>
    </row>
    <row r="682" spans="2:8">
      <c r="B682" s="1"/>
      <c r="C682" s="1"/>
      <c r="D682" s="1"/>
      <c r="E682" s="1"/>
      <c r="F682" s="1"/>
      <c r="G682" s="1"/>
      <c r="H682" s="1"/>
    </row>
    <row r="683" spans="2:8">
      <c r="B683" s="1"/>
      <c r="C683" s="1"/>
      <c r="D683" s="1"/>
      <c r="E683" s="1"/>
      <c r="F683" s="1"/>
      <c r="G683" s="1"/>
      <c r="H683" s="1"/>
    </row>
    <row r="684" spans="2:8">
      <c r="B684" s="1"/>
      <c r="C684" s="1"/>
      <c r="D684" s="1"/>
      <c r="E684" s="1"/>
      <c r="F684" s="1"/>
      <c r="G684" s="1"/>
      <c r="H684" s="1"/>
    </row>
    <row r="685" spans="2:8">
      <c r="B685" s="1"/>
      <c r="C685" s="1"/>
      <c r="D685" s="1"/>
      <c r="E685" s="1"/>
      <c r="F685" s="1"/>
      <c r="G685" s="1"/>
      <c r="H685" s="1"/>
    </row>
    <row r="686" spans="2:8">
      <c r="B686" s="1"/>
      <c r="C686" s="1"/>
      <c r="D686" s="1"/>
      <c r="E686" s="1"/>
      <c r="F686" s="1"/>
      <c r="G686" s="1"/>
      <c r="H686" s="1"/>
    </row>
    <row r="687" spans="2:8">
      <c r="B687" s="1"/>
      <c r="C687" s="1"/>
      <c r="D687" s="1"/>
      <c r="E687" s="1"/>
      <c r="F687" s="1"/>
      <c r="G687" s="1"/>
      <c r="H687" s="1"/>
    </row>
    <row r="688" spans="2:8">
      <c r="B688" s="1"/>
      <c r="C688" s="1"/>
      <c r="D688" s="1"/>
      <c r="E688" s="1"/>
      <c r="F688" s="1"/>
      <c r="G688" s="1"/>
      <c r="H688" s="1"/>
    </row>
    <row r="689" spans="2:8">
      <c r="B689" s="1"/>
      <c r="C689" s="1"/>
      <c r="D689" s="1"/>
      <c r="E689" s="1"/>
      <c r="F689" s="1"/>
      <c r="G689" s="1"/>
      <c r="H689" s="1"/>
    </row>
    <row r="690" spans="2:8">
      <c r="B690" s="1"/>
      <c r="C690" s="1"/>
      <c r="D690" s="1"/>
      <c r="E690" s="1"/>
      <c r="F690" s="1"/>
      <c r="G690" s="1"/>
      <c r="H690" s="1"/>
    </row>
    <row r="691" spans="2:8">
      <c r="B691" s="1"/>
      <c r="C691" s="1"/>
      <c r="D691" s="1"/>
      <c r="E691" s="1"/>
      <c r="F691" s="1"/>
      <c r="G691" s="1"/>
      <c r="H691" s="1"/>
    </row>
    <row r="692" spans="2:8">
      <c r="B692" s="1"/>
      <c r="C692" s="1"/>
      <c r="D692" s="1"/>
      <c r="E692" s="1"/>
      <c r="F692" s="1"/>
      <c r="G692" s="1"/>
      <c r="H692" s="1"/>
    </row>
    <row r="693" spans="2:8">
      <c r="B693" s="1"/>
      <c r="C693" s="1"/>
      <c r="D693" s="1"/>
      <c r="E693" s="1"/>
      <c r="F693" s="1"/>
      <c r="G693" s="1"/>
      <c r="H693" s="1"/>
    </row>
    <row r="694" spans="2:8">
      <c r="B694" s="1"/>
      <c r="C694" s="1"/>
      <c r="D694" s="1"/>
      <c r="E694" s="1"/>
      <c r="F694" s="1"/>
      <c r="G694" s="1"/>
      <c r="H694" s="1"/>
    </row>
    <row r="695" spans="2:8">
      <c r="B695" s="1"/>
      <c r="C695" s="1"/>
      <c r="D695" s="1"/>
      <c r="E695" s="1"/>
      <c r="F695" s="1"/>
      <c r="G695" s="1"/>
      <c r="H695" s="1"/>
    </row>
    <row r="696" spans="2:8">
      <c r="B696" s="1"/>
      <c r="C696" s="1"/>
      <c r="D696" s="1"/>
      <c r="E696" s="1"/>
      <c r="F696" s="1"/>
      <c r="G696" s="1"/>
      <c r="H696" s="1"/>
    </row>
    <row r="697" spans="2:8">
      <c r="B697" s="1"/>
      <c r="C697" s="1"/>
      <c r="D697" s="1"/>
      <c r="E697" s="1"/>
      <c r="F697" s="1"/>
      <c r="G697" s="1"/>
      <c r="H697" s="1"/>
    </row>
    <row r="698" spans="2:8">
      <c r="B698" s="1"/>
      <c r="C698" s="1"/>
      <c r="D698" s="1"/>
      <c r="E698" s="1"/>
      <c r="F698" s="1"/>
      <c r="G698" s="1"/>
      <c r="H698" s="1"/>
    </row>
    <row r="699" spans="2:8">
      <c r="B699" s="1"/>
      <c r="C699" s="1"/>
      <c r="D699" s="1"/>
      <c r="E699" s="1"/>
      <c r="F699" s="1"/>
      <c r="G699" s="1"/>
      <c r="H699" s="1"/>
    </row>
    <row r="700" spans="2:8">
      <c r="B700" s="1"/>
      <c r="C700" s="1"/>
      <c r="D700" s="1"/>
      <c r="E700" s="1"/>
      <c r="F700" s="1"/>
      <c r="G700" s="1"/>
      <c r="H700" s="1"/>
    </row>
    <row r="701" spans="2:8">
      <c r="B701" s="1"/>
      <c r="C701" s="1"/>
      <c r="D701" s="1"/>
      <c r="E701" s="1"/>
      <c r="F701" s="1"/>
      <c r="G701" s="1"/>
      <c r="H701" s="1"/>
    </row>
    <row r="702" spans="2:8">
      <c r="B702" s="1"/>
      <c r="C702" s="1"/>
      <c r="D702" s="1"/>
      <c r="E702" s="1"/>
      <c r="F702" s="1"/>
      <c r="G702" s="1"/>
      <c r="H702" s="1"/>
    </row>
    <row r="703" spans="2:8">
      <c r="B703" s="1"/>
      <c r="C703" s="1"/>
      <c r="D703" s="1"/>
      <c r="E703" s="1"/>
      <c r="F703" s="1"/>
      <c r="G703" s="1"/>
      <c r="H703" s="1"/>
    </row>
    <row r="704" spans="2:8">
      <c r="B704" s="1"/>
      <c r="C704" s="1"/>
      <c r="D704" s="1"/>
      <c r="E704" s="1"/>
      <c r="F704" s="1"/>
      <c r="G704" s="1"/>
      <c r="H704" s="1"/>
    </row>
    <row r="705" spans="2:8">
      <c r="B705" s="1"/>
      <c r="C705" s="1"/>
      <c r="D705" s="1"/>
      <c r="E705" s="1"/>
      <c r="F705" s="1"/>
      <c r="G705" s="1"/>
      <c r="H705" s="1"/>
    </row>
    <row r="706" spans="2:8">
      <c r="B706" s="1"/>
      <c r="C706" s="1"/>
      <c r="D706" s="1"/>
      <c r="E706" s="1"/>
      <c r="F706" s="1"/>
      <c r="G706" s="1"/>
      <c r="H706" s="1"/>
    </row>
    <row r="707" spans="2:8">
      <c r="B707" s="1"/>
      <c r="C707" s="1"/>
      <c r="D707" s="1"/>
      <c r="E707" s="1"/>
      <c r="F707" s="1"/>
      <c r="G707" s="1"/>
      <c r="H707" s="1"/>
    </row>
    <row r="708" spans="2:8">
      <c r="B708" s="1"/>
      <c r="C708" s="1"/>
      <c r="D708" s="1"/>
      <c r="E708" s="1"/>
      <c r="F708" s="1"/>
      <c r="G708" s="1"/>
      <c r="H708" s="1"/>
    </row>
    <row r="709" spans="2:8">
      <c r="B709" s="1"/>
      <c r="C709" s="1"/>
      <c r="D709" s="1"/>
      <c r="E709" s="1"/>
      <c r="F709" s="1"/>
      <c r="G709" s="1"/>
      <c r="H709" s="1"/>
    </row>
    <row r="710" spans="2:8">
      <c r="B710" s="1"/>
      <c r="C710" s="1"/>
      <c r="D710" s="1"/>
      <c r="E710" s="1"/>
      <c r="F710" s="1"/>
      <c r="G710" s="1"/>
      <c r="H710" s="1"/>
    </row>
    <row r="711" spans="2:8">
      <c r="B711" s="1"/>
      <c r="C711" s="1"/>
      <c r="D711" s="1"/>
      <c r="E711" s="1"/>
      <c r="F711" s="1"/>
      <c r="G711" s="1"/>
      <c r="H711" s="1"/>
    </row>
    <row r="712" spans="2:8">
      <c r="B712" s="1"/>
      <c r="C712" s="1"/>
      <c r="D712" s="1"/>
      <c r="E712" s="1"/>
      <c r="F712" s="1"/>
      <c r="G712" s="1"/>
      <c r="H712" s="1"/>
    </row>
    <row r="713" spans="2:8">
      <c r="B713" s="1"/>
      <c r="C713" s="1"/>
      <c r="D713" s="1"/>
      <c r="E713" s="1"/>
      <c r="F713" s="1"/>
      <c r="G713" s="1"/>
      <c r="H713" s="1"/>
    </row>
    <row r="714" spans="2:8">
      <c r="B714" s="1"/>
      <c r="C714" s="1"/>
      <c r="D714" s="1"/>
      <c r="E714" s="1"/>
      <c r="F714" s="1"/>
      <c r="G714" s="1"/>
      <c r="H714" s="1"/>
    </row>
    <row r="715" spans="2:8">
      <c r="B715" s="1"/>
      <c r="C715" s="1"/>
      <c r="D715" s="1"/>
      <c r="E715" s="1"/>
      <c r="F715" s="1"/>
      <c r="G715" s="1"/>
      <c r="H715" s="1"/>
    </row>
    <row r="716" spans="2:8">
      <c r="B716" s="1"/>
      <c r="C716" s="1"/>
      <c r="D716" s="1"/>
      <c r="E716" s="1"/>
      <c r="F716" s="1"/>
      <c r="G716" s="1"/>
      <c r="H716" s="1"/>
    </row>
    <row r="717" spans="2:8">
      <c r="B717" s="1"/>
      <c r="C717" s="1"/>
      <c r="D717" s="1"/>
      <c r="E717" s="1"/>
      <c r="F717" s="1"/>
      <c r="G717" s="1"/>
      <c r="H717" s="1"/>
    </row>
    <row r="718" spans="2:8">
      <c r="B718" s="1"/>
      <c r="C718" s="1"/>
      <c r="D718" s="1"/>
      <c r="E718" s="1"/>
      <c r="F718" s="1"/>
      <c r="G718" s="1"/>
      <c r="H718" s="1"/>
    </row>
    <row r="719" spans="2:8">
      <c r="B719" s="1"/>
      <c r="C719" s="1"/>
      <c r="D719" s="1"/>
      <c r="E719" s="1"/>
      <c r="F719" s="1"/>
      <c r="G719" s="1"/>
      <c r="H719" s="1"/>
    </row>
    <row r="720" spans="2:8">
      <c r="B720" s="1"/>
      <c r="C720" s="1"/>
      <c r="D720" s="1"/>
      <c r="E720" s="1"/>
      <c r="F720" s="1"/>
      <c r="G720" s="1"/>
      <c r="H720" s="1"/>
    </row>
    <row r="721" spans="2:8">
      <c r="B721" s="1"/>
      <c r="C721" s="1"/>
      <c r="D721" s="1"/>
      <c r="E721" s="1"/>
      <c r="F721" s="1"/>
      <c r="G721" s="1"/>
      <c r="H721" s="1"/>
    </row>
    <row r="722" spans="2:8">
      <c r="B722" s="1"/>
      <c r="C722" s="1"/>
      <c r="D722" s="1"/>
      <c r="E722" s="1"/>
      <c r="F722" s="1"/>
      <c r="G722" s="1"/>
      <c r="H722" s="1"/>
    </row>
    <row r="723" spans="2:8">
      <c r="B723" s="1"/>
      <c r="C723" s="1"/>
      <c r="D723" s="1"/>
      <c r="E723" s="1"/>
      <c r="F723" s="1"/>
      <c r="G723" s="1"/>
      <c r="H723" s="1"/>
    </row>
    <row r="724" spans="2:8">
      <c r="B724" s="1"/>
      <c r="C724" s="1"/>
      <c r="D724" s="1"/>
      <c r="E724" s="1"/>
      <c r="F724" s="1"/>
      <c r="G724" s="1"/>
      <c r="H724" s="1"/>
    </row>
    <row r="725" spans="2:8">
      <c r="B725" s="1"/>
      <c r="C725" s="1"/>
      <c r="D725" s="1"/>
      <c r="E725" s="1"/>
      <c r="F725" s="1"/>
      <c r="G725" s="1"/>
      <c r="H725" s="1"/>
    </row>
    <row r="726" spans="2:8">
      <c r="B726" s="1"/>
      <c r="C726" s="1"/>
      <c r="D726" s="1"/>
      <c r="E726" s="1"/>
      <c r="F726" s="1"/>
      <c r="G726" s="1"/>
      <c r="H726" s="1"/>
    </row>
    <row r="727" spans="2:8">
      <c r="B727" s="1"/>
      <c r="C727" s="1"/>
      <c r="D727" s="1"/>
      <c r="E727" s="1"/>
      <c r="F727" s="1"/>
      <c r="G727" s="1"/>
      <c r="H727" s="1"/>
    </row>
    <row r="728" spans="2:8">
      <c r="B728" s="1"/>
      <c r="C728" s="1"/>
      <c r="D728" s="1"/>
      <c r="E728" s="1"/>
      <c r="F728" s="1"/>
      <c r="G728" s="1"/>
      <c r="H728" s="1"/>
    </row>
    <row r="729" spans="2:8">
      <c r="B729" s="1"/>
      <c r="C729" s="1"/>
      <c r="D729" s="1"/>
      <c r="E729" s="1"/>
      <c r="F729" s="1"/>
      <c r="G729" s="1"/>
      <c r="H729" s="1"/>
    </row>
    <row r="730" spans="2:8">
      <c r="B730" s="1"/>
      <c r="C730" s="1"/>
      <c r="D730" s="1"/>
      <c r="E730" s="1"/>
      <c r="F730" s="1"/>
      <c r="G730" s="1"/>
      <c r="H730" s="1"/>
    </row>
    <row r="731" spans="2:8">
      <c r="B731" s="1"/>
      <c r="C731" s="1"/>
      <c r="D731" s="1"/>
      <c r="E731" s="1"/>
      <c r="F731" s="1"/>
      <c r="G731" s="1"/>
      <c r="H731" s="1"/>
    </row>
    <row r="732" spans="2:8">
      <c r="B732" s="1"/>
      <c r="C732" s="1"/>
      <c r="D732" s="1"/>
      <c r="E732" s="1"/>
      <c r="F732" s="1"/>
      <c r="G732" s="1"/>
      <c r="H732" s="1"/>
    </row>
    <row r="733" spans="2:8">
      <c r="B733" s="1"/>
      <c r="C733" s="1"/>
      <c r="D733" s="1"/>
      <c r="E733" s="1"/>
      <c r="F733" s="1"/>
      <c r="G733" s="1"/>
      <c r="H733" s="1"/>
    </row>
    <row r="734" spans="2:8">
      <c r="B734" s="1"/>
      <c r="C734" s="1"/>
      <c r="D734" s="1"/>
      <c r="E734" s="1"/>
      <c r="F734" s="1"/>
      <c r="G734" s="1"/>
      <c r="H734" s="1"/>
    </row>
    <row r="735" spans="2:8">
      <c r="B735" s="1"/>
      <c r="C735" s="1"/>
      <c r="D735" s="1"/>
      <c r="E735" s="1"/>
      <c r="F735" s="1"/>
      <c r="G735" s="1"/>
      <c r="H735" s="1"/>
    </row>
    <row r="736" spans="2:8">
      <c r="B736" s="1"/>
      <c r="C736" s="1"/>
      <c r="D736" s="1"/>
      <c r="E736" s="1"/>
      <c r="F736" s="1"/>
      <c r="G736" s="1"/>
      <c r="H736" s="1"/>
    </row>
    <row r="737" spans="2:8">
      <c r="B737" s="1"/>
      <c r="C737" s="1"/>
      <c r="D737" s="1"/>
      <c r="E737" s="1"/>
      <c r="F737" s="1"/>
      <c r="G737" s="1"/>
      <c r="H737" s="1"/>
    </row>
    <row r="738" spans="2:8">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170"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69" priority="9" stopIfTrue="1">
      <formula>$A$16=0</formula>
    </cfRule>
  </conditionalFormatting>
  <conditionalFormatting sqref="B29:C29">
    <cfRule type="expression" dxfId="168" priority="24">
      <formula>LEFT($C$29,3)="Let"</formula>
    </cfRule>
  </conditionalFormatting>
  <conditionalFormatting sqref="B33:C33 B36:G52">
    <cfRule type="expression" dxfId="167" priority="19">
      <formula>$A$33="nvt"</formula>
    </cfRule>
  </conditionalFormatting>
  <conditionalFormatting sqref="B55:C55 B58:G74">
    <cfRule type="expression" dxfId="166" priority="20">
      <formula>$A$55="nvt"</formula>
    </cfRule>
  </conditionalFormatting>
  <conditionalFormatting sqref="B94:C94 B97:E108">
    <cfRule type="expression" dxfId="165" priority="17">
      <formula>$A$94="nvt"</formula>
    </cfRule>
  </conditionalFormatting>
  <conditionalFormatting sqref="B111:C111 B114:E125">
    <cfRule type="expression" dxfId="164" priority="5">
      <formula>$A$111="nvt"</formula>
    </cfRule>
  </conditionalFormatting>
  <conditionalFormatting sqref="B128:C128">
    <cfRule type="expression" dxfId="163" priority="16">
      <formula>$A$128="nvt"</formula>
    </cfRule>
  </conditionalFormatting>
  <conditionalFormatting sqref="B144:C144">
    <cfRule type="expression" dxfId="162" priority="15">
      <formula>$A$144="nvt"</formula>
    </cfRule>
  </conditionalFormatting>
  <conditionalFormatting sqref="B168:C168">
    <cfRule type="expression" dxfId="161" priority="14">
      <formula>$A$168="nvt"</formula>
    </cfRule>
  </conditionalFormatting>
  <conditionalFormatting sqref="B17:D26">
    <cfRule type="expression" dxfId="160" priority="22">
      <formula>$A17=0</formula>
    </cfRule>
  </conditionalFormatting>
  <conditionalFormatting sqref="B77:D77 B80:C91">
    <cfRule type="expression" dxfId="159" priority="18">
      <formula>$A$77="nvt"</formula>
    </cfRule>
  </conditionalFormatting>
  <conditionalFormatting sqref="B206:D206 B209:C220">
    <cfRule type="expression" dxfId="158" priority="12">
      <formula>$A$206="nvt"</formula>
    </cfRule>
  </conditionalFormatting>
  <conditionalFormatting sqref="B186:F203 B183:C183">
    <cfRule type="expression" dxfId="157" priority="13">
      <formula>$A$183="nvt"</formula>
    </cfRule>
  </conditionalFormatting>
  <conditionalFormatting sqref="B131:I141">
    <cfRule type="expression" dxfId="156" priority="10">
      <formula>$A$128="nvt"</formula>
    </cfRule>
  </conditionalFormatting>
  <conditionalFormatting sqref="B147:I165">
    <cfRule type="expression" dxfId="155" priority="8">
      <formula>$A$144="nvt"</formula>
    </cfRule>
  </conditionalFormatting>
  <conditionalFormatting sqref="B171:I180">
    <cfRule type="expression" dxfId="154" priority="23">
      <formula>$A$168="nvt"</formula>
    </cfRule>
  </conditionalFormatting>
  <conditionalFormatting sqref="C240">
    <cfRule type="cellIs" dxfId="153" priority="21" operator="notEqual">
      <formula>"JA"</formula>
    </cfRule>
  </conditionalFormatting>
  <conditionalFormatting sqref="D236">
    <cfRule type="expression" dxfId="152" priority="11">
      <formula>C240&lt;&gt;"JA"</formula>
    </cfRule>
  </conditionalFormatting>
  <conditionalFormatting sqref="G186:G203">
    <cfRule type="expression" dxfId="151" priority="4">
      <formula>$A$183="nvt"</formula>
    </cfRule>
  </conditionalFormatting>
  <conditionalFormatting sqref="H186:I202">
    <cfRule type="expression" dxfId="150" priority="2">
      <formula>$A$144="nvt"</formula>
    </cfRule>
  </conditionalFormatting>
  <conditionalFormatting sqref="H203:I203">
    <cfRule type="expression" dxfId="149" priority="3">
      <formula>$A$183="nvt"</formula>
    </cfRule>
  </conditionalFormatting>
  <conditionalFormatting sqref="I186:J202">
    <cfRule type="expression" dxfId="148" priority="1" stopIfTrue="1">
      <formula>$A$16=0</formula>
    </cfRule>
  </conditionalFormatting>
  <dataValidations count="4">
    <dataValidation type="list" allowBlank="1" showInputMessage="1" showErrorMessage="1" sqref="B187:B202 B37:B51 B148:B164 B132:B140 B59:B73 B172:B179 B98:B107 B115:B124" xr:uid="{A5636009-272A-41AB-926B-39EF28182F7D}">
      <formula1>K_Werkpakket</formula1>
    </dataValidation>
    <dataValidation type="list" allowBlank="1" showInputMessage="1" showErrorMessage="1" sqref="C6" xr:uid="{9D2BCBFB-B68D-4B26-862D-269EFB90ABAC}">
      <formula1>K_Type</formula1>
    </dataValidation>
    <dataValidation type="list" allowBlank="1" showInputMessage="1" showErrorMessage="1" sqref="C7" xr:uid="{AE689FD1-BB0B-44B3-95EC-CE5D69306ED2}">
      <formula1>K_Omvang</formula1>
    </dataValidation>
    <dataValidation type="list" allowBlank="1" showInputMessage="1" showErrorMessage="1" sqref="C167" xr:uid="{14931764-DFBE-4839-8846-1100A51FB6FF}">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EE4E-B387-4C29-9CCD-09E60D810820}">
  <sheetPr>
    <tabColor rgb="FF92D050"/>
    <pageSetUpPr fitToPage="1"/>
  </sheetPr>
  <dimension ref="A1:L738"/>
  <sheetViews>
    <sheetView showGridLines="0" workbookViewId="0">
      <selection activeCell="C2" sqref="C2:E2"/>
    </sheetView>
  </sheetViews>
  <sheetFormatPr defaultColWidth="9.140625" defaultRowHeight="15.75"/>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c r="D1" s="1"/>
      <c r="I1" s="40" t="s">
        <v>28</v>
      </c>
    </row>
    <row r="2" spans="1:9" ht="18.75">
      <c r="B2" s="24" t="s">
        <v>131</v>
      </c>
      <c r="C2" s="252"/>
      <c r="D2" s="252"/>
      <c r="E2" s="252"/>
      <c r="I2" s="41" t="s">
        <v>30</v>
      </c>
    </row>
    <row r="3" spans="1:9">
      <c r="B3" s="22"/>
      <c r="C3" s="23"/>
      <c r="D3" s="23"/>
      <c r="E3" s="1"/>
      <c r="I3" s="55" t="s">
        <v>31</v>
      </c>
    </row>
    <row r="4" spans="1:9" ht="16.5">
      <c r="B4" s="26" t="s">
        <v>84</v>
      </c>
      <c r="C4" s="70"/>
      <c r="D4"/>
      <c r="H4" s="54"/>
    </row>
    <row r="5" spans="1:9" ht="16.5">
      <c r="B5" s="26" t="s">
        <v>86</v>
      </c>
      <c r="C5" s="71"/>
      <c r="D5"/>
      <c r="H5" s="54"/>
    </row>
    <row r="6" spans="1:9" ht="16.5">
      <c r="B6" s="26" t="s">
        <v>87</v>
      </c>
      <c r="C6" s="255"/>
      <c r="D6" s="255"/>
      <c r="F6"/>
      <c r="G6"/>
      <c r="H6"/>
    </row>
    <row r="7" spans="1:9" ht="16.5">
      <c r="B7" s="26" t="s">
        <v>88</v>
      </c>
      <c r="C7" s="72"/>
      <c r="D7"/>
      <c r="E7"/>
      <c r="F7"/>
      <c r="G7"/>
      <c r="H7"/>
    </row>
    <row r="8" spans="1:9" ht="16.5">
      <c r="B8" s="26"/>
      <c r="C8" s="107"/>
      <c r="D8" s="107"/>
      <c r="E8" s="107"/>
      <c r="F8"/>
      <c r="G8"/>
      <c r="H8"/>
    </row>
    <row r="9" spans="1:9">
      <c r="B9" s="3"/>
      <c r="C9" s="4"/>
      <c r="D9"/>
      <c r="E9"/>
      <c r="F9"/>
      <c r="G9"/>
      <c r="H9"/>
    </row>
    <row r="10" spans="1:9" ht="9" customHeight="1">
      <c r="B10" s="17"/>
      <c r="C10" s="4"/>
      <c r="D10"/>
      <c r="E10"/>
      <c r="F10"/>
      <c r="G10"/>
      <c r="H10"/>
    </row>
    <row r="11" spans="1:9" ht="75" customHeight="1">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c r="B12" s="30"/>
      <c r="C12" s="30"/>
      <c r="D12" s="30"/>
      <c r="E12" s="30"/>
      <c r="F12" s="30"/>
      <c r="G12" s="30"/>
      <c r="H12" s="30"/>
      <c r="I12" s="30"/>
    </row>
    <row r="13" spans="1:9" ht="6.75" customHeight="1" thickTop="1">
      <c r="B13" s="67"/>
      <c r="C13" s="67"/>
      <c r="D13" s="67"/>
      <c r="E13" s="67"/>
      <c r="F13" s="67"/>
      <c r="G13" s="67"/>
      <c r="H13" s="65"/>
      <c r="I13" s="65"/>
    </row>
    <row r="14" spans="1:9" ht="42.75" customHeight="1">
      <c r="B14" s="253" t="s">
        <v>90</v>
      </c>
      <c r="C14" s="253"/>
      <c r="D14" s="253"/>
      <c r="E14" s="253"/>
      <c r="F14" s="253"/>
      <c r="G14" s="253"/>
      <c r="H14" s="253"/>
      <c r="I14" s="65"/>
    </row>
    <row r="15" spans="1:9" ht="9.75" customHeight="1" thickBot="1">
      <c r="B15" s="68"/>
      <c r="C15" s="69"/>
      <c r="D15" s="65"/>
      <c r="E15" s="65"/>
      <c r="F15" s="65"/>
      <c r="G15" s="65"/>
      <c r="H15" s="65"/>
      <c r="I15" s="65"/>
    </row>
    <row r="16" spans="1:9" ht="18.75">
      <c r="A16" s="119">
        <f>IF(OR(COUNTA(C2:D8)&lt;5,Projectinformatie!B24=""),0,1)</f>
        <v>0</v>
      </c>
      <c r="B16" s="46" t="s">
        <v>91</v>
      </c>
      <c r="C16" s="47"/>
      <c r="D16" s="48" t="s">
        <v>81</v>
      </c>
      <c r="E16" s="65"/>
      <c r="F16" s="46" t="s">
        <v>58</v>
      </c>
      <c r="G16" s="47"/>
      <c r="H16" s="48" t="s">
        <v>81</v>
      </c>
      <c r="I16" s="65"/>
    </row>
    <row r="17" spans="1:12">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c r="B27" s="52" t="s">
        <v>92</v>
      </c>
      <c r="C27" s="53"/>
      <c r="D27" s="128">
        <f>SUM(D17:D26)</f>
        <v>0</v>
      </c>
      <c r="E27" s="65"/>
      <c r="F27" s="52" t="s">
        <v>92</v>
      </c>
      <c r="G27" s="53"/>
      <c r="H27" s="128">
        <f>SUM(H17:H26)</f>
        <v>0</v>
      </c>
      <c r="I27" s="65"/>
    </row>
    <row r="28" spans="1:12" ht="9" customHeight="1">
      <c r="B28" s="62"/>
      <c r="C28" s="63"/>
      <c r="D28" s="64"/>
      <c r="E28" s="65"/>
      <c r="F28" s="62"/>
      <c r="G28" s="63"/>
      <c r="H28" s="64"/>
      <c r="I28" s="65"/>
    </row>
    <row r="29" spans="1:12" ht="49.5" customHeight="1" thickBot="1">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c r="B30" s="32"/>
      <c r="C30" s="32"/>
      <c r="D30" s="32"/>
      <c r="E30" s="32"/>
      <c r="F30" s="32"/>
      <c r="G30" s="32"/>
      <c r="H30" s="32"/>
    </row>
    <row r="31" spans="1:12" ht="25.5" customHeight="1">
      <c r="B31" s="251" t="s">
        <v>94</v>
      </c>
      <c r="C31" s="251"/>
      <c r="D31" s="251"/>
      <c r="E31" s="251"/>
      <c r="F31" s="251"/>
      <c r="G31" s="251"/>
      <c r="H31" s="251"/>
    </row>
    <row r="32" spans="1:12" ht="18.75">
      <c r="B32" s="27"/>
      <c r="C32" s="28"/>
      <c r="D32" s="29"/>
      <c r="E32"/>
      <c r="F32" s="27"/>
      <c r="G32" s="28"/>
      <c r="H32" s="29"/>
    </row>
    <row r="33" spans="1:9" ht="21">
      <c r="A33" s="119" t="str">
        <f>IF($A$16=0,"",IF(COUNTIFS($A$17:$A$26,B33)=1,1,"nvt"))</f>
        <v/>
      </c>
      <c r="B33" s="129" t="str">
        <f>B17</f>
        <v>Loonkosten plus vast % (44,2% + 15%)</v>
      </c>
      <c r="C33" s="37"/>
      <c r="D33"/>
      <c r="E33"/>
      <c r="F33"/>
      <c r="G33"/>
      <c r="H33"/>
    </row>
    <row r="34" spans="1:9" ht="15" customHeight="1">
      <c r="B34" s="249" t="str">
        <f>IF(A33="nvt",VLOOKUP(A33,Alle_Kostensoorten[],2,FALSE),VLOOKUP(B33,Alle_Kostensoorten[],2,FALSE))</f>
        <v>Toelichting: Zie voor berekening tabblad 'Instructie'</v>
      </c>
      <c r="C34" s="249"/>
      <c r="D34" s="249"/>
      <c r="E34" s="249"/>
      <c r="F34" s="249"/>
      <c r="G34" s="249"/>
      <c r="H34"/>
    </row>
    <row r="35" spans="1:9" ht="11.25" customHeight="1">
      <c r="B35" s="3"/>
      <c r="C35" s="4"/>
      <c r="D35"/>
      <c r="E35"/>
      <c r="F35"/>
      <c r="G35"/>
      <c r="H35"/>
    </row>
    <row r="36" spans="1:9" ht="31.5" customHeight="1" thickBot="1">
      <c r="B36" s="158" t="s">
        <v>58</v>
      </c>
      <c r="C36" s="110" t="s">
        <v>95</v>
      </c>
      <c r="D36" s="110" t="s">
        <v>96</v>
      </c>
      <c r="E36" s="110" t="s">
        <v>97</v>
      </c>
      <c r="F36" s="110" t="s">
        <v>98</v>
      </c>
      <c r="G36" s="157" t="s">
        <v>81</v>
      </c>
      <c r="H36"/>
      <c r="I36" s="10"/>
    </row>
    <row r="37" spans="1:9" ht="15.75" customHeight="1" thickTop="1">
      <c r="B37" s="203"/>
      <c r="C37" s="186"/>
      <c r="D37" s="217"/>
      <c r="E37" s="187"/>
      <c r="F37" s="189"/>
      <c r="G37" s="159">
        <f>IF($A$33=1,$F37*$E37,0)</f>
        <v>0</v>
      </c>
      <c r="H37"/>
    </row>
    <row r="38" spans="1:9" ht="15.75" customHeight="1">
      <c r="B38" s="173"/>
      <c r="C38" s="86"/>
      <c r="D38" s="218"/>
      <c r="E38" s="166"/>
      <c r="F38" s="164"/>
      <c r="G38" s="160">
        <f t="shared" ref="G38:G51" si="1">IF($A$33=1,$F38*$E38,0)</f>
        <v>0</v>
      </c>
      <c r="H38"/>
    </row>
    <row r="39" spans="1:9" ht="15.75" customHeight="1">
      <c r="B39" s="173"/>
      <c r="C39" s="86"/>
      <c r="D39" s="218"/>
      <c r="E39" s="166"/>
      <c r="F39" s="164"/>
      <c r="G39" s="160">
        <f t="shared" si="1"/>
        <v>0</v>
      </c>
      <c r="H39"/>
    </row>
    <row r="40" spans="1:9" ht="15.75" customHeight="1">
      <c r="B40" s="173"/>
      <c r="C40" s="86"/>
      <c r="D40" s="218"/>
      <c r="E40" s="166"/>
      <c r="F40" s="164"/>
      <c r="G40" s="160">
        <f t="shared" si="1"/>
        <v>0</v>
      </c>
      <c r="H40"/>
    </row>
    <row r="41" spans="1:9" ht="15.75" customHeight="1">
      <c r="B41" s="173"/>
      <c r="C41" s="86"/>
      <c r="D41" s="218"/>
      <c r="E41" s="166"/>
      <c r="F41" s="164"/>
      <c r="G41" s="160">
        <f t="shared" si="1"/>
        <v>0</v>
      </c>
      <c r="H41"/>
    </row>
    <row r="42" spans="1:9" ht="15.75" customHeight="1">
      <c r="B42" s="173"/>
      <c r="C42" s="86"/>
      <c r="D42" s="218"/>
      <c r="E42" s="166"/>
      <c r="F42" s="164"/>
      <c r="G42" s="160">
        <f t="shared" si="1"/>
        <v>0</v>
      </c>
      <c r="H42"/>
    </row>
    <row r="43" spans="1:9" ht="15.75" customHeight="1">
      <c r="B43" s="173"/>
      <c r="C43" s="86"/>
      <c r="D43" s="218"/>
      <c r="E43" s="166"/>
      <c r="F43" s="164"/>
      <c r="G43" s="160">
        <f t="shared" si="1"/>
        <v>0</v>
      </c>
      <c r="H43"/>
    </row>
    <row r="44" spans="1:9" ht="15.75" customHeight="1">
      <c r="B44" s="173"/>
      <c r="C44" s="86"/>
      <c r="D44" s="218"/>
      <c r="E44" s="166"/>
      <c r="F44" s="164"/>
      <c r="G44" s="160">
        <f t="shared" si="1"/>
        <v>0</v>
      </c>
      <c r="H44"/>
    </row>
    <row r="45" spans="1:9" ht="15.75" customHeight="1">
      <c r="B45" s="173"/>
      <c r="C45" s="86"/>
      <c r="D45" s="218"/>
      <c r="E45" s="166"/>
      <c r="F45" s="164"/>
      <c r="G45" s="160">
        <f t="shared" si="1"/>
        <v>0</v>
      </c>
      <c r="H45"/>
    </row>
    <row r="46" spans="1:9" ht="15.75" customHeight="1">
      <c r="B46" s="173"/>
      <c r="C46" s="86"/>
      <c r="D46" s="218"/>
      <c r="E46" s="166"/>
      <c r="F46" s="164"/>
      <c r="G46" s="160">
        <f t="shared" si="1"/>
        <v>0</v>
      </c>
      <c r="H46"/>
    </row>
    <row r="47" spans="1:9" ht="15.75" customHeight="1">
      <c r="B47" s="173"/>
      <c r="C47" s="86"/>
      <c r="D47" s="218"/>
      <c r="E47" s="166"/>
      <c r="F47" s="164"/>
      <c r="G47" s="160">
        <f t="shared" si="1"/>
        <v>0</v>
      </c>
      <c r="H47"/>
    </row>
    <row r="48" spans="1:9" ht="15.75" customHeight="1">
      <c r="B48" s="173"/>
      <c r="C48" s="86"/>
      <c r="D48" s="218"/>
      <c r="E48" s="166"/>
      <c r="F48" s="164"/>
      <c r="G48" s="160">
        <f t="shared" si="1"/>
        <v>0</v>
      </c>
      <c r="H48"/>
    </row>
    <row r="49" spans="1:8" ht="15.75" customHeight="1">
      <c r="B49" s="173"/>
      <c r="C49" s="86"/>
      <c r="D49" s="218"/>
      <c r="E49" s="166"/>
      <c r="F49" s="164"/>
      <c r="G49" s="160">
        <f t="shared" si="1"/>
        <v>0</v>
      </c>
      <c r="H49"/>
    </row>
    <row r="50" spans="1:8" ht="15.75" customHeight="1">
      <c r="B50" s="173"/>
      <c r="C50" s="86"/>
      <c r="D50" s="218"/>
      <c r="E50" s="166"/>
      <c r="F50" s="164"/>
      <c r="G50" s="160">
        <f t="shared" si="1"/>
        <v>0</v>
      </c>
      <c r="H50"/>
    </row>
    <row r="51" spans="1:8" ht="15.75" customHeight="1" thickBot="1">
      <c r="B51" s="73"/>
      <c r="C51" s="74"/>
      <c r="D51" s="219"/>
      <c r="E51" s="76"/>
      <c r="F51" s="117"/>
      <c r="G51" s="131">
        <f t="shared" si="1"/>
        <v>0</v>
      </c>
      <c r="H51"/>
    </row>
    <row r="52" spans="1:8" ht="16.5" thickTop="1">
      <c r="B52" s="58" t="s">
        <v>92</v>
      </c>
      <c r="C52" s="58"/>
      <c r="D52" s="58"/>
      <c r="E52" s="58"/>
      <c r="F52" s="177"/>
      <c r="G52" s="137">
        <f>SUM(G37:G51)</f>
        <v>0</v>
      </c>
      <c r="H52" s="8"/>
    </row>
    <row r="53" spans="1:8">
      <c r="B53" s="1"/>
      <c r="C53" s="1"/>
      <c r="D53" s="1"/>
      <c r="E53" s="1"/>
      <c r="F53" s="7"/>
      <c r="G53" s="8"/>
      <c r="H53"/>
    </row>
    <row r="54" spans="1:8">
      <c r="B54" s="1"/>
      <c r="C54" s="1"/>
      <c r="D54" s="1"/>
      <c r="E54" s="1"/>
      <c r="F54" s="7"/>
      <c r="G54" s="8"/>
      <c r="H54"/>
    </row>
    <row r="55" spans="1:8" ht="21">
      <c r="A55" s="119" t="str">
        <f>IF($A$16=0,"",IF(COUNTIFS($A$17:$A$26,B55)=1,1,"nvt"))</f>
        <v/>
      </c>
      <c r="B55" s="129" t="str">
        <f>B18</f>
        <v>Loonkosten plus vast % (44,2%)</v>
      </c>
      <c r="C55" s="37"/>
      <c r="D55" s="1"/>
      <c r="E55" s="1"/>
      <c r="F55" s="7"/>
      <c r="G55" s="8"/>
      <c r="H55"/>
    </row>
    <row r="56" spans="1:8" ht="15" customHeight="1">
      <c r="B56" s="249" t="str">
        <f>IF(A55="nvt",VLOOKUP(A55,Alle_Kostensoorten[],2,FALSE),VLOOKUP(B55,Alle_Kostensoorten[],2,FALSE))</f>
        <v>Toelichting: Zie voor berekening tabblad 'Instructie'</v>
      </c>
      <c r="C56" s="249"/>
      <c r="D56" s="249"/>
      <c r="E56" s="249"/>
      <c r="F56" s="249"/>
      <c r="G56" s="249"/>
      <c r="H56"/>
    </row>
    <row r="57" spans="1:8" ht="9" customHeight="1">
      <c r="B57" s="1"/>
      <c r="C57" s="1"/>
      <c r="D57" s="1"/>
      <c r="E57" s="1"/>
      <c r="F57" s="7"/>
      <c r="G57" s="8"/>
      <c r="H57"/>
    </row>
    <row r="58" spans="1:8" ht="16.5" thickBot="1">
      <c r="B58" s="158" t="s">
        <v>58</v>
      </c>
      <c r="C58" s="110" t="s">
        <v>95</v>
      </c>
      <c r="D58" s="110" t="s">
        <v>96</v>
      </c>
      <c r="E58" s="110" t="s">
        <v>99</v>
      </c>
      <c r="F58" s="110" t="s">
        <v>98</v>
      </c>
      <c r="G58" s="157" t="s">
        <v>81</v>
      </c>
      <c r="H58"/>
    </row>
    <row r="59" spans="1:8" ht="15.75" customHeight="1" thickTop="1">
      <c r="B59" s="185"/>
      <c r="C59" s="186"/>
      <c r="D59" s="217"/>
      <c r="E59" s="187"/>
      <c r="F59" s="189"/>
      <c r="G59" s="159">
        <f>IF($A$55=1,$F59*$E59,0)</f>
        <v>0</v>
      </c>
      <c r="H59"/>
    </row>
    <row r="60" spans="1:8" ht="15.75" customHeight="1">
      <c r="B60" s="161"/>
      <c r="C60" s="86"/>
      <c r="D60" s="218"/>
      <c r="E60" s="166"/>
      <c r="F60" s="164"/>
      <c r="G60" s="160">
        <f t="shared" ref="G60:G73" si="2">IF($A$55=1,$F60*55,0)</f>
        <v>0</v>
      </c>
      <c r="H60"/>
    </row>
    <row r="61" spans="1:8" ht="15.75" customHeight="1">
      <c r="B61" s="161"/>
      <c r="C61" s="86"/>
      <c r="D61" s="218"/>
      <c r="E61" s="166"/>
      <c r="F61" s="164"/>
      <c r="G61" s="160">
        <f t="shared" si="2"/>
        <v>0</v>
      </c>
      <c r="H61"/>
    </row>
    <row r="62" spans="1:8" ht="15.75" customHeight="1">
      <c r="B62" s="161"/>
      <c r="C62" s="86"/>
      <c r="D62" s="218"/>
      <c r="E62" s="166"/>
      <c r="F62" s="164"/>
      <c r="G62" s="160">
        <f t="shared" si="2"/>
        <v>0</v>
      </c>
      <c r="H62"/>
    </row>
    <row r="63" spans="1:8" ht="15.75" customHeight="1">
      <c r="B63" s="161"/>
      <c r="C63" s="86"/>
      <c r="D63" s="218"/>
      <c r="E63" s="166"/>
      <c r="F63" s="164"/>
      <c r="G63" s="160">
        <f t="shared" si="2"/>
        <v>0</v>
      </c>
      <c r="H63"/>
    </row>
    <row r="64" spans="1:8" ht="15.75" customHeight="1">
      <c r="B64" s="161"/>
      <c r="C64" s="86"/>
      <c r="D64" s="218"/>
      <c r="E64" s="166"/>
      <c r="F64" s="164"/>
      <c r="G64" s="160">
        <f t="shared" si="2"/>
        <v>0</v>
      </c>
      <c r="H64"/>
    </row>
    <row r="65" spans="1:8" ht="15.75" customHeight="1">
      <c r="B65" s="161"/>
      <c r="C65" s="86"/>
      <c r="D65" s="218"/>
      <c r="E65" s="166"/>
      <c r="F65" s="164"/>
      <c r="G65" s="160">
        <f t="shared" si="2"/>
        <v>0</v>
      </c>
      <c r="H65"/>
    </row>
    <row r="66" spans="1:8" ht="15.75" customHeight="1">
      <c r="B66" s="161"/>
      <c r="C66" s="86"/>
      <c r="D66" s="218"/>
      <c r="E66" s="166"/>
      <c r="F66" s="164"/>
      <c r="G66" s="160">
        <f t="shared" si="2"/>
        <v>0</v>
      </c>
      <c r="H66"/>
    </row>
    <row r="67" spans="1:8" ht="15.75" customHeight="1">
      <c r="B67" s="161"/>
      <c r="C67" s="86"/>
      <c r="D67" s="218"/>
      <c r="E67" s="166"/>
      <c r="F67" s="164"/>
      <c r="G67" s="160">
        <f t="shared" si="2"/>
        <v>0</v>
      </c>
      <c r="H67"/>
    </row>
    <row r="68" spans="1:8" ht="15.75" customHeight="1">
      <c r="B68" s="161"/>
      <c r="C68" s="86"/>
      <c r="D68" s="218"/>
      <c r="E68" s="166"/>
      <c r="F68" s="164"/>
      <c r="G68" s="160">
        <f t="shared" si="2"/>
        <v>0</v>
      </c>
      <c r="H68"/>
    </row>
    <row r="69" spans="1:8" ht="15.75" customHeight="1">
      <c r="B69" s="161"/>
      <c r="C69" s="86"/>
      <c r="D69" s="218"/>
      <c r="E69" s="166"/>
      <c r="F69" s="164"/>
      <c r="G69" s="160">
        <f t="shared" si="2"/>
        <v>0</v>
      </c>
      <c r="H69"/>
    </row>
    <row r="70" spans="1:8" ht="15.75" customHeight="1">
      <c r="B70" s="161"/>
      <c r="C70" s="86"/>
      <c r="D70" s="218"/>
      <c r="E70" s="166"/>
      <c r="F70" s="164"/>
      <c r="G70" s="160">
        <f t="shared" si="2"/>
        <v>0</v>
      </c>
      <c r="H70"/>
    </row>
    <row r="71" spans="1:8" ht="15.75" customHeight="1">
      <c r="B71" s="161"/>
      <c r="C71" s="86"/>
      <c r="D71" s="218"/>
      <c r="E71" s="166"/>
      <c r="F71" s="164"/>
      <c r="G71" s="160">
        <f t="shared" si="2"/>
        <v>0</v>
      </c>
      <c r="H71"/>
    </row>
    <row r="72" spans="1:8" ht="15.75" customHeight="1">
      <c r="B72" s="161"/>
      <c r="C72" s="86"/>
      <c r="D72" s="218"/>
      <c r="E72" s="166"/>
      <c r="F72" s="164"/>
      <c r="G72" s="160">
        <f t="shared" si="2"/>
        <v>0</v>
      </c>
      <c r="H72"/>
    </row>
    <row r="73" spans="1:8" ht="15.75" customHeight="1" thickBot="1">
      <c r="B73" s="75"/>
      <c r="C73" s="171"/>
      <c r="D73" s="221"/>
      <c r="E73" s="220"/>
      <c r="F73" s="172"/>
      <c r="G73" s="131">
        <f t="shared" si="2"/>
        <v>0</v>
      </c>
      <c r="H73"/>
    </row>
    <row r="74" spans="1:8" ht="16.5" thickTop="1">
      <c r="B74" s="58" t="s">
        <v>92</v>
      </c>
      <c r="C74" s="58"/>
      <c r="D74" s="222"/>
      <c r="E74" s="58"/>
      <c r="F74" s="177"/>
      <c r="G74" s="137">
        <f>SUM(G59:G73)</f>
        <v>0</v>
      </c>
      <c r="H74"/>
    </row>
    <row r="75" spans="1:8">
      <c r="B75" s="6"/>
      <c r="C75" s="6"/>
      <c r="D75" s="6"/>
      <c r="E75" s="16"/>
      <c r="F75" s="16"/>
      <c r="G75" s="16"/>
      <c r="H75"/>
    </row>
    <row r="76" spans="1:8">
      <c r="B76" s="1"/>
      <c r="C76" s="1"/>
      <c r="D76" s="1"/>
      <c r="E76" s="1"/>
      <c r="F76" s="7"/>
      <c r="G76" s="8"/>
      <c r="H76"/>
    </row>
    <row r="77" spans="1:8" ht="21">
      <c r="A77" s="119" t="str">
        <f>IF($A$16=0,"",IF(COUNTIFS($A$17:$A$26,B77)=1,1,"nvt"))</f>
        <v/>
      </c>
      <c r="B77" s="129" t="str">
        <f>B19</f>
        <v>Forfait van 23% voor loonkosten en eigen arbeid</v>
      </c>
      <c r="C77" s="37"/>
      <c r="D77" s="37"/>
      <c r="E77" s="1"/>
      <c r="F77" s="7"/>
      <c r="G77" s="8"/>
      <c r="H77"/>
    </row>
    <row r="78" spans="1:8" ht="15" customHeight="1">
      <c r="B78" s="249" t="e">
        <f>IF(A77=1,VLOOKUP(B77,Alle_Kostensoorten[],2,FALSE),VLOOKUP(A77,Alle_Kostensoorten[],2,FALSE))</f>
        <v>#N/A</v>
      </c>
      <c r="C78" s="249"/>
      <c r="D78" s="249"/>
      <c r="E78" s="249"/>
      <c r="F78" s="249"/>
      <c r="G78" s="249"/>
      <c r="H78"/>
    </row>
    <row r="79" spans="1:8" ht="11.25" customHeight="1">
      <c r="B79" s="1"/>
      <c r="C79" s="1"/>
      <c r="D79" s="1"/>
      <c r="E79" s="1"/>
      <c r="F79" s="7"/>
      <c r="G79" s="8"/>
      <c r="H79"/>
    </row>
    <row r="80" spans="1:8" s="5" customFormat="1" ht="16.5" thickBot="1">
      <c r="B80" s="158" t="s">
        <v>58</v>
      </c>
      <c r="C80" s="157" t="s">
        <v>81</v>
      </c>
    </row>
    <row r="81" spans="1:8" ht="15.75" customHeight="1" thickTop="1">
      <c r="B81" s="226" t="str">
        <f>Hulpblad!V2</f>
        <v xml:space="preserve"> </v>
      </c>
      <c r="C81" s="159">
        <f>IF(AND($A$77=1,$B81&lt;&gt;"",$B81&lt;&gt;" "),(SUMIFS($E$148:$E$164,$B$148:$B$164,$B81)+SUMIFS($I$172:$I$179,$B$172:$B$179,$B81)+SUMIFS($F$187:$F$202,$B$187:$B$202,$B81))*0.23,0)</f>
        <v>0</v>
      </c>
      <c r="D81"/>
      <c r="E81"/>
      <c r="F81"/>
      <c r="G81"/>
      <c r="H81"/>
    </row>
    <row r="82" spans="1:8" ht="15.75" customHeight="1">
      <c r="B82" s="227" t="str">
        <f>Hulpblad!V3</f>
        <v xml:space="preserve"> </v>
      </c>
      <c r="C82" s="160">
        <f t="shared" ref="C82:C90" si="3">IF(AND($A$77=1,$B82&lt;&gt;"",$B82&lt;&gt;" "),(SUMIFS($E$148:$E$164,$B$148:$B$164,$B82)+SUMIFS($I$172:$I$179,$B$172:$B$179,$B82)+SUMIFS($F$187:$F$202,$B$187:$B$202,$B82))*0.23,0)</f>
        <v>0</v>
      </c>
      <c r="D82"/>
      <c r="E82"/>
      <c r="F82"/>
      <c r="G82"/>
      <c r="H82"/>
    </row>
    <row r="83" spans="1:8" ht="15.75" customHeight="1">
      <c r="B83" s="227" t="str">
        <f>Hulpblad!V4</f>
        <v xml:space="preserve"> </v>
      </c>
      <c r="C83" s="160">
        <f t="shared" si="3"/>
        <v>0</v>
      </c>
      <c r="D83"/>
      <c r="E83"/>
      <c r="F83"/>
      <c r="G83"/>
      <c r="H83"/>
    </row>
    <row r="84" spans="1:8" ht="15.75" customHeight="1">
      <c r="B84" s="227" t="str">
        <f>Hulpblad!V5</f>
        <v xml:space="preserve"> </v>
      </c>
      <c r="C84" s="160">
        <f t="shared" si="3"/>
        <v>0</v>
      </c>
      <c r="D84"/>
      <c r="E84"/>
      <c r="F84"/>
      <c r="G84"/>
      <c r="H84"/>
    </row>
    <row r="85" spans="1:8" ht="15.75" customHeight="1">
      <c r="B85" s="227" t="str">
        <f>Hulpblad!V6</f>
        <v xml:space="preserve"> </v>
      </c>
      <c r="C85" s="160">
        <f t="shared" si="3"/>
        <v>0</v>
      </c>
      <c r="D85"/>
      <c r="E85"/>
      <c r="F85"/>
      <c r="G85"/>
      <c r="H85"/>
    </row>
    <row r="86" spans="1:8" ht="15.75" customHeight="1">
      <c r="B86" s="227" t="str">
        <f>Hulpblad!V7</f>
        <v xml:space="preserve"> </v>
      </c>
      <c r="C86" s="160">
        <f t="shared" si="3"/>
        <v>0</v>
      </c>
      <c r="D86"/>
      <c r="E86"/>
      <c r="F86"/>
      <c r="G86"/>
      <c r="H86"/>
    </row>
    <row r="87" spans="1:8" ht="15.75" customHeight="1">
      <c r="B87" s="227" t="str">
        <f>Hulpblad!V8</f>
        <v xml:space="preserve"> </v>
      </c>
      <c r="C87" s="160">
        <f t="shared" si="3"/>
        <v>0</v>
      </c>
      <c r="D87"/>
      <c r="E87"/>
      <c r="F87"/>
      <c r="G87"/>
      <c r="H87"/>
    </row>
    <row r="88" spans="1:8" ht="15.75" customHeight="1">
      <c r="B88" s="227" t="str">
        <f>Hulpblad!V9</f>
        <v xml:space="preserve"> </v>
      </c>
      <c r="C88" s="160">
        <f t="shared" si="3"/>
        <v>0</v>
      </c>
      <c r="D88"/>
      <c r="E88"/>
      <c r="F88"/>
      <c r="G88"/>
      <c r="H88"/>
    </row>
    <row r="89" spans="1:8" ht="15.75" customHeight="1">
      <c r="B89" s="227" t="str">
        <f>Hulpblad!V10</f>
        <v xml:space="preserve"> </v>
      </c>
      <c r="C89" s="160">
        <f t="shared" si="3"/>
        <v>0</v>
      </c>
      <c r="D89"/>
      <c r="E89"/>
      <c r="F89"/>
      <c r="G89"/>
      <c r="H89"/>
    </row>
    <row r="90" spans="1:8" ht="15.75" customHeight="1" thickBot="1">
      <c r="B90" s="227" t="str">
        <f>Hulpblad!V11</f>
        <v xml:space="preserve"> </v>
      </c>
      <c r="C90" s="160">
        <f t="shared" si="3"/>
        <v>0</v>
      </c>
      <c r="D90"/>
      <c r="E90"/>
      <c r="F90"/>
      <c r="G90"/>
      <c r="H90"/>
    </row>
    <row r="91" spans="1:8" ht="16.5" thickTop="1">
      <c r="B91" s="228" t="s">
        <v>92</v>
      </c>
      <c r="C91" s="137">
        <f>SUM(C81:C90)</f>
        <v>0</v>
      </c>
      <c r="D91"/>
      <c r="E91"/>
      <c r="F91"/>
      <c r="G91"/>
      <c r="H91"/>
    </row>
    <row r="92" spans="1:8">
      <c r="B92" s="1"/>
      <c r="C92" s="1"/>
      <c r="D92" s="1"/>
      <c r="E92" s="1"/>
      <c r="F92" s="7"/>
      <c r="G92" s="8"/>
      <c r="H92"/>
    </row>
    <row r="93" spans="1:8">
      <c r="B93" s="1"/>
      <c r="C93" s="1"/>
      <c r="D93" s="1"/>
      <c r="E93" s="1"/>
      <c r="F93" s="7"/>
      <c r="G93" s="8"/>
      <c r="H93"/>
    </row>
    <row r="94" spans="1:8" ht="21">
      <c r="A94" s="119" t="str">
        <f>IF($A$16=0,"",IF(COUNTIFS($A$17:$A$26,B94)=1,1,"nvt"))</f>
        <v/>
      </c>
      <c r="B94" s="129" t="str">
        <f>B20</f>
        <v>Vast uurtarief eigen arbeid - € 50</v>
      </c>
      <c r="C94" s="37"/>
      <c r="D94" s="1"/>
      <c r="E94" s="1"/>
      <c r="F94" s="7"/>
      <c r="G94" s="8"/>
      <c r="H94"/>
    </row>
    <row r="95" spans="1:8" ht="15">
      <c r="B95" s="249" t="e">
        <f>IF(A94=1,VLOOKUP(B94,Alle_Kostensoorten[],2,FALSE),VLOOKUP(A94,Alle_Kostensoorten[],2,FALSE))</f>
        <v>#N/A</v>
      </c>
      <c r="C95" s="249"/>
      <c r="D95" s="249"/>
      <c r="E95" s="249"/>
      <c r="F95" s="249"/>
      <c r="G95" s="249"/>
      <c r="H95"/>
    </row>
    <row r="96" spans="1:8" ht="9.75" customHeight="1">
      <c r="B96" s="1"/>
      <c r="C96" s="1"/>
      <c r="D96" s="1"/>
      <c r="E96" s="1"/>
      <c r="F96" s="7"/>
      <c r="G96" s="8"/>
      <c r="H96"/>
    </row>
    <row r="97" spans="1:9" ht="16.5" thickBot="1">
      <c r="B97" s="56" t="s">
        <v>58</v>
      </c>
      <c r="C97" s="200" t="s">
        <v>95</v>
      </c>
      <c r="D97" s="200" t="s">
        <v>100</v>
      </c>
      <c r="E97" s="57" t="s">
        <v>81</v>
      </c>
      <c r="F97" s="1"/>
      <c r="G97" s="7"/>
      <c r="H97" s="8"/>
    </row>
    <row r="98" spans="1:9" ht="15.75" customHeight="1" thickTop="1">
      <c r="B98" s="224"/>
      <c r="C98" s="186"/>
      <c r="D98" s="164"/>
      <c r="E98" s="130">
        <f>IF($A$94=1,$D98*50,0)</f>
        <v>0</v>
      </c>
      <c r="F98" s="1"/>
      <c r="G98" s="7"/>
      <c r="H98" s="8"/>
    </row>
    <row r="99" spans="1:9" ht="15.75" customHeight="1">
      <c r="B99" s="225"/>
      <c r="C99" s="186"/>
      <c r="D99" s="164"/>
      <c r="E99" s="131">
        <f t="shared" ref="E99:E107" si="4">IF($A$94=1,$D99*50,0)</f>
        <v>0</v>
      </c>
      <c r="F99" s="1"/>
      <c r="G99" s="7"/>
      <c r="H99" s="8"/>
    </row>
    <row r="100" spans="1:9" ht="15.75" customHeight="1">
      <c r="B100" s="225"/>
      <c r="C100" s="186"/>
      <c r="D100" s="164"/>
      <c r="E100" s="131">
        <f t="shared" si="4"/>
        <v>0</v>
      </c>
      <c r="F100" s="1"/>
      <c r="G100" s="7"/>
      <c r="H100" s="8"/>
    </row>
    <row r="101" spans="1:9" ht="15.75" customHeight="1">
      <c r="B101" s="225"/>
      <c r="C101" s="186"/>
      <c r="D101" s="164"/>
      <c r="E101" s="131">
        <f t="shared" si="4"/>
        <v>0</v>
      </c>
      <c r="F101" s="1"/>
      <c r="G101" s="7"/>
      <c r="H101" s="8"/>
    </row>
    <row r="102" spans="1:9" ht="15.75" customHeight="1">
      <c r="B102" s="225"/>
      <c r="C102" s="186"/>
      <c r="D102" s="164"/>
      <c r="E102" s="131">
        <f t="shared" si="4"/>
        <v>0</v>
      </c>
      <c r="F102" s="1"/>
      <c r="G102" s="7"/>
      <c r="H102" s="8"/>
    </row>
    <row r="103" spans="1:9" ht="15.75" customHeight="1">
      <c r="B103" s="225"/>
      <c r="C103" s="186"/>
      <c r="D103" s="164"/>
      <c r="E103" s="131">
        <f t="shared" si="4"/>
        <v>0</v>
      </c>
      <c r="F103" s="1"/>
      <c r="G103" s="7"/>
      <c r="H103" s="8"/>
    </row>
    <row r="104" spans="1:9" ht="15.75" customHeight="1">
      <c r="B104" s="225"/>
      <c r="C104" s="186"/>
      <c r="D104" s="164"/>
      <c r="E104" s="131">
        <f t="shared" si="4"/>
        <v>0</v>
      </c>
      <c r="F104" s="1"/>
      <c r="G104" s="7"/>
      <c r="H104" s="8"/>
    </row>
    <row r="105" spans="1:9" ht="15.75" customHeight="1">
      <c r="B105" s="225"/>
      <c r="C105" s="186"/>
      <c r="D105" s="164"/>
      <c r="E105" s="131">
        <f t="shared" si="4"/>
        <v>0</v>
      </c>
      <c r="F105" s="1"/>
      <c r="G105" s="7"/>
      <c r="H105" s="8"/>
    </row>
    <row r="106" spans="1:9" ht="15.75" customHeight="1">
      <c r="B106" s="225"/>
      <c r="C106" s="186"/>
      <c r="D106" s="164"/>
      <c r="E106" s="131">
        <f t="shared" si="4"/>
        <v>0</v>
      </c>
      <c r="F106" s="1"/>
      <c r="G106" s="7"/>
      <c r="H106" s="8"/>
    </row>
    <row r="107" spans="1:9" ht="15.75" customHeight="1" thickBot="1">
      <c r="B107" s="225"/>
      <c r="C107" s="186"/>
      <c r="D107" s="164"/>
      <c r="E107" s="131">
        <f t="shared" si="4"/>
        <v>0</v>
      </c>
      <c r="F107" s="1"/>
      <c r="G107" s="7"/>
      <c r="H107" s="8"/>
    </row>
    <row r="108" spans="1:9" ht="16.5" thickTop="1">
      <c r="B108" s="58" t="s">
        <v>92</v>
      </c>
      <c r="C108" s="58"/>
      <c r="D108" s="58"/>
      <c r="E108" s="137">
        <f>SUM(E98:E107)</f>
        <v>0</v>
      </c>
      <c r="F108" s="1"/>
      <c r="G108" s="1"/>
      <c r="H108" s="7"/>
      <c r="I108" s="8"/>
    </row>
    <row r="109" spans="1:9">
      <c r="B109" s="1"/>
      <c r="C109" s="1"/>
      <c r="D109" s="1"/>
      <c r="E109" s="1"/>
      <c r="F109" s="7"/>
      <c r="G109" s="8"/>
      <c r="H109"/>
    </row>
    <row r="110" spans="1:9">
      <c r="B110" s="1"/>
      <c r="C110" s="1"/>
      <c r="D110" s="1"/>
      <c r="E110" s="1"/>
      <c r="F110" s="7"/>
      <c r="G110" s="8"/>
      <c r="H110"/>
    </row>
    <row r="111" spans="1:9" ht="21">
      <c r="A111" s="119" t="str">
        <f>IF($A$16=0,"",IF(COUNTIFS($A$17:$A$26,B111)=1,1,"nvt"))</f>
        <v/>
      </c>
      <c r="B111" s="216" t="str">
        <f>B21</f>
        <v>Vast uurtarief eigen arbeid - € 43</v>
      </c>
      <c r="C111" s="37"/>
      <c r="D111" s="1"/>
      <c r="E111" s="1"/>
      <c r="F111" s="7"/>
      <c r="G111" s="8"/>
      <c r="H111"/>
    </row>
    <row r="112" spans="1:9" ht="15">
      <c r="B112" s="249" t="e">
        <f>IF(A111=1,VLOOKUP(B111,Alle_Kostensoorten[],2,FALSE),VLOOKUP(A111,Alle_Kostensoorten[],2,FALSE))</f>
        <v>#N/A</v>
      </c>
      <c r="C112" s="249"/>
      <c r="D112" s="249"/>
      <c r="E112" s="249"/>
      <c r="F112" s="249"/>
      <c r="G112" s="249"/>
      <c r="H112"/>
    </row>
    <row r="113" spans="1:9" ht="9.75" customHeight="1">
      <c r="B113" s="1"/>
      <c r="C113" s="1"/>
      <c r="D113" s="1"/>
      <c r="E113" s="1"/>
      <c r="F113" s="7"/>
      <c r="G113" s="8"/>
      <c r="H113"/>
    </row>
    <row r="114" spans="1:9" ht="16.5" thickBot="1">
      <c r="B114" s="56" t="s">
        <v>58</v>
      </c>
      <c r="C114" s="200" t="s">
        <v>95</v>
      </c>
      <c r="D114" s="200" t="s">
        <v>100</v>
      </c>
      <c r="E114" s="57" t="s">
        <v>81</v>
      </c>
      <c r="F114" s="1"/>
      <c r="G114" s="7"/>
      <c r="H114" s="8"/>
    </row>
    <row r="115" spans="1:9" ht="15.75" customHeight="1" thickTop="1">
      <c r="B115" s="224"/>
      <c r="C115" s="186"/>
      <c r="D115" s="164"/>
      <c r="E115" s="130">
        <f>IF($A$111=1,$D115*43,0)</f>
        <v>0</v>
      </c>
      <c r="F115" s="1"/>
      <c r="G115" s="7"/>
      <c r="H115" s="8"/>
    </row>
    <row r="116" spans="1:9" ht="15.75" customHeight="1">
      <c r="B116" s="225"/>
      <c r="C116" s="186"/>
      <c r="D116" s="164"/>
      <c r="E116" s="131">
        <f t="shared" ref="E116:E124" si="5">IF($A$111=1,$D116*43,0)</f>
        <v>0</v>
      </c>
      <c r="F116" s="1"/>
      <c r="G116" s="7"/>
      <c r="H116" s="8"/>
    </row>
    <row r="117" spans="1:9" ht="15.75" customHeight="1">
      <c r="B117" s="225"/>
      <c r="C117" s="186"/>
      <c r="D117" s="164"/>
      <c r="E117" s="131">
        <f t="shared" si="5"/>
        <v>0</v>
      </c>
      <c r="F117" s="1"/>
      <c r="G117" s="7"/>
      <c r="H117" s="8"/>
    </row>
    <row r="118" spans="1:9" ht="15.75" customHeight="1">
      <c r="B118" s="225"/>
      <c r="C118" s="186"/>
      <c r="D118" s="164"/>
      <c r="E118" s="131">
        <f t="shared" si="5"/>
        <v>0</v>
      </c>
      <c r="F118" s="1"/>
      <c r="G118" s="7"/>
      <c r="H118" s="8"/>
    </row>
    <row r="119" spans="1:9" ht="15.75" customHeight="1">
      <c r="B119" s="225"/>
      <c r="C119" s="186"/>
      <c r="D119" s="164"/>
      <c r="E119" s="131">
        <f t="shared" si="5"/>
        <v>0</v>
      </c>
      <c r="F119" s="1"/>
      <c r="G119" s="7"/>
      <c r="H119" s="8"/>
    </row>
    <row r="120" spans="1:9" ht="15.75" customHeight="1">
      <c r="B120" s="225"/>
      <c r="C120" s="186"/>
      <c r="D120" s="164"/>
      <c r="E120" s="131">
        <f t="shared" si="5"/>
        <v>0</v>
      </c>
      <c r="F120" s="1"/>
      <c r="G120" s="7"/>
      <c r="H120" s="8"/>
    </row>
    <row r="121" spans="1:9" ht="15.75" customHeight="1">
      <c r="B121" s="225"/>
      <c r="C121" s="186"/>
      <c r="D121" s="164"/>
      <c r="E121" s="131">
        <f t="shared" si="5"/>
        <v>0</v>
      </c>
      <c r="F121" s="1"/>
      <c r="G121" s="7"/>
      <c r="H121" s="8"/>
    </row>
    <row r="122" spans="1:9" ht="15.75" customHeight="1">
      <c r="B122" s="225"/>
      <c r="C122" s="186"/>
      <c r="D122" s="164"/>
      <c r="E122" s="131">
        <f t="shared" si="5"/>
        <v>0</v>
      </c>
      <c r="F122" s="1"/>
      <c r="G122" s="7"/>
      <c r="H122" s="8"/>
    </row>
    <row r="123" spans="1:9" ht="15.75" customHeight="1">
      <c r="B123" s="225"/>
      <c r="C123" s="186"/>
      <c r="D123" s="164"/>
      <c r="E123" s="131">
        <f t="shared" si="5"/>
        <v>0</v>
      </c>
      <c r="F123" s="1"/>
      <c r="G123" s="7"/>
      <c r="H123" s="8"/>
    </row>
    <row r="124" spans="1:9" ht="15.75" customHeight="1" thickBot="1">
      <c r="B124" s="225"/>
      <c r="C124" s="186"/>
      <c r="D124" s="164"/>
      <c r="E124" s="131">
        <f t="shared" si="5"/>
        <v>0</v>
      </c>
      <c r="F124" s="1"/>
      <c r="G124" s="7"/>
      <c r="H124" s="8"/>
    </row>
    <row r="125" spans="1:9" ht="16.5" thickTop="1">
      <c r="B125" s="58" t="s">
        <v>92</v>
      </c>
      <c r="C125" s="58"/>
      <c r="D125" s="58"/>
      <c r="E125" s="137">
        <f>SUM(E115:E124)</f>
        <v>0</v>
      </c>
      <c r="F125" s="1"/>
      <c r="G125" s="1"/>
      <c r="H125" s="7"/>
      <c r="I125" s="8"/>
    </row>
    <row r="126" spans="1:9">
      <c r="B126" s="1"/>
      <c r="C126" s="1"/>
      <c r="D126" s="1"/>
      <c r="E126" s="1"/>
      <c r="F126" s="7"/>
      <c r="G126" s="8"/>
      <c r="H126"/>
    </row>
    <row r="127" spans="1:9">
      <c r="B127" s="1"/>
      <c r="C127" s="1"/>
      <c r="D127" s="1"/>
      <c r="E127" s="1"/>
      <c r="F127" s="7"/>
      <c r="G127" s="8"/>
      <c r="H127"/>
    </row>
    <row r="128" spans="1:9" ht="21">
      <c r="A128" s="119" t="str">
        <f>IF($A$16=0,"",IF(COUNTIFS($A$17:$A$26,B128)=1,1,"nvt"))</f>
        <v/>
      </c>
      <c r="B128" s="129" t="str">
        <f>B22</f>
        <v>IKS voor kennisinstellingen</v>
      </c>
      <c r="C128" s="37"/>
      <c r="D128" s="12"/>
      <c r="E128" s="12"/>
      <c r="F128" s="9"/>
      <c r="G128"/>
      <c r="H128"/>
    </row>
    <row r="129" spans="1:9" ht="18" customHeight="1">
      <c r="B129" s="249" t="e">
        <f>IF(A128=1,VLOOKUP(B128,Alle_Kostensoorten[],2,FALSE),VLOOKUP(A128,Alle_Kostensoorten[],2,FALSE))</f>
        <v>#N/A</v>
      </c>
      <c r="C129" s="249"/>
      <c r="D129" s="249"/>
      <c r="E129" s="249"/>
      <c r="F129" s="249"/>
      <c r="G129" s="249"/>
      <c r="H129" s="249"/>
      <c r="I129" s="249"/>
    </row>
    <row r="130" spans="1:9" ht="9.75" customHeight="1">
      <c r="B130" s="3"/>
      <c r="C130" s="4"/>
      <c r="D130" s="12"/>
      <c r="E130" s="12"/>
      <c r="F130" s="9"/>
      <c r="G130"/>
      <c r="H130"/>
    </row>
    <row r="131" spans="1:9" ht="16.5" customHeight="1" thickBot="1">
      <c r="B131" s="199" t="s">
        <v>58</v>
      </c>
      <c r="C131" s="200" t="s">
        <v>101</v>
      </c>
      <c r="D131" s="200" t="s">
        <v>102</v>
      </c>
      <c r="E131" s="201" t="s">
        <v>81</v>
      </c>
      <c r="F131" s="201" t="s">
        <v>103</v>
      </c>
      <c r="G131" s="202"/>
      <c r="H131" s="202"/>
      <c r="I131" s="202"/>
    </row>
    <row r="132" spans="1:9" ht="15.75" customHeight="1" thickTop="1">
      <c r="B132" s="185"/>
      <c r="C132" s="186"/>
      <c r="D132" s="187"/>
      <c r="E132" s="159">
        <f t="shared" ref="E132:E140" si="6">IF($A$128=1,$D132,0)</f>
        <v>0</v>
      </c>
      <c r="F132" s="186"/>
      <c r="G132" s="188"/>
      <c r="H132" s="188"/>
      <c r="I132" s="188"/>
    </row>
    <row r="133" spans="1:9" ht="15.75" customHeight="1">
      <c r="B133" s="161"/>
      <c r="C133" s="86"/>
      <c r="D133" s="187"/>
      <c r="E133" s="160">
        <f t="shared" si="6"/>
        <v>0</v>
      </c>
      <c r="F133" s="169"/>
      <c r="G133" s="170"/>
      <c r="H133" s="170"/>
      <c r="I133" s="170"/>
    </row>
    <row r="134" spans="1:9" ht="15.75" customHeight="1">
      <c r="B134" s="161"/>
      <c r="C134" s="86"/>
      <c r="D134" s="187"/>
      <c r="E134" s="160">
        <f t="shared" si="6"/>
        <v>0</v>
      </c>
      <c r="F134" s="169"/>
      <c r="G134" s="170"/>
      <c r="H134" s="170"/>
      <c r="I134" s="170"/>
    </row>
    <row r="135" spans="1:9" ht="15.75" customHeight="1">
      <c r="B135" s="161"/>
      <c r="C135" s="86"/>
      <c r="D135" s="187"/>
      <c r="E135" s="160">
        <f t="shared" si="6"/>
        <v>0</v>
      </c>
      <c r="F135" s="169"/>
      <c r="G135" s="170"/>
      <c r="H135" s="170"/>
      <c r="I135" s="170"/>
    </row>
    <row r="136" spans="1:9" ht="15.75" customHeight="1">
      <c r="B136" s="161"/>
      <c r="C136" s="86"/>
      <c r="D136" s="187"/>
      <c r="E136" s="160">
        <f t="shared" si="6"/>
        <v>0</v>
      </c>
      <c r="F136" s="169"/>
      <c r="G136" s="170"/>
      <c r="H136" s="170"/>
      <c r="I136" s="170"/>
    </row>
    <row r="137" spans="1:9" ht="15.75" customHeight="1">
      <c r="B137" s="161"/>
      <c r="C137" s="86"/>
      <c r="D137" s="166"/>
      <c r="E137" s="160">
        <f t="shared" si="6"/>
        <v>0</v>
      </c>
      <c r="F137" s="169"/>
      <c r="G137" s="170"/>
      <c r="H137" s="170"/>
      <c r="I137" s="170"/>
    </row>
    <row r="138" spans="1:9" ht="15.75" customHeight="1">
      <c r="B138" s="161"/>
      <c r="C138" s="86"/>
      <c r="D138" s="166"/>
      <c r="E138" s="160">
        <f t="shared" si="6"/>
        <v>0</v>
      </c>
      <c r="F138" s="169"/>
      <c r="G138" s="170"/>
      <c r="H138" s="170"/>
      <c r="I138" s="170"/>
    </row>
    <row r="139" spans="1:9" ht="15.75" customHeight="1">
      <c r="B139" s="161"/>
      <c r="C139" s="86"/>
      <c r="D139" s="166"/>
      <c r="E139" s="160">
        <f t="shared" si="6"/>
        <v>0</v>
      </c>
      <c r="F139" s="169"/>
      <c r="G139" s="170"/>
      <c r="H139" s="170"/>
      <c r="I139" s="170"/>
    </row>
    <row r="140" spans="1:9" ht="15.75" customHeight="1" thickBot="1">
      <c r="B140" s="75"/>
      <c r="C140" s="74"/>
      <c r="D140" s="76"/>
      <c r="E140" s="131">
        <f t="shared" si="6"/>
        <v>0</v>
      </c>
      <c r="F140" s="77"/>
      <c r="G140" s="78"/>
      <c r="H140" s="78"/>
      <c r="I140" s="78"/>
    </row>
    <row r="141" spans="1:9" ht="16.5" thickTop="1">
      <c r="B141" s="58" t="s">
        <v>92</v>
      </c>
      <c r="C141" s="58"/>
      <c r="D141" s="58"/>
      <c r="E141" s="137">
        <f>SUM(E132:E140)</f>
        <v>0</v>
      </c>
      <c r="F141" s="176"/>
      <c r="G141" s="176"/>
      <c r="H141" s="176"/>
      <c r="I141" s="176"/>
    </row>
    <row r="142" spans="1:9">
      <c r="B142" s="6"/>
      <c r="C142" s="6"/>
      <c r="D142" s="6"/>
      <c r="E142" s="16"/>
      <c r="F142" s="16"/>
      <c r="G142" s="10"/>
      <c r="H142"/>
    </row>
    <row r="143" spans="1:9">
      <c r="B143" s="1"/>
      <c r="C143" s="1"/>
      <c r="D143" s="1"/>
      <c r="E143" s="1"/>
      <c r="F143" s="9"/>
      <c r="G143" s="10"/>
      <c r="H143"/>
    </row>
    <row r="144" spans="1:9" ht="21">
      <c r="A144" s="119" t="str">
        <f>IF($A$16=0,"",IF(COUNTIFS($A$17:$A$26,B144)=1,1,"nvt"))</f>
        <v/>
      </c>
      <c r="B144" s="129" t="str">
        <f>B23</f>
        <v>Bijdragen in natura</v>
      </c>
      <c r="C144" s="37"/>
      <c r="D144" s="1"/>
      <c r="E144" s="1"/>
      <c r="F144" s="9"/>
      <c r="G144" s="10"/>
      <c r="H144"/>
    </row>
    <row r="145" spans="2:9" ht="18" customHeight="1">
      <c r="B145" s="249" t="e">
        <f>IF(A144=1,VLOOKUP(B144,Alle_Kostensoorten[],2,FALSE),VLOOKUP(A144,Alle_Kostensoorten[],2,FALSE))</f>
        <v>#N/A</v>
      </c>
      <c r="C145" s="249"/>
      <c r="D145" s="249"/>
      <c r="E145" s="249"/>
      <c r="F145" s="249"/>
      <c r="G145" s="249"/>
      <c r="H145" s="249"/>
      <c r="I145" s="249"/>
    </row>
    <row r="146" spans="2:9" ht="9.75" customHeight="1">
      <c r="B146" s="3"/>
      <c r="C146" s="1"/>
      <c r="D146" s="1"/>
      <c r="E146" s="1"/>
      <c r="F146" s="9"/>
      <c r="G146" s="10"/>
      <c r="H146"/>
    </row>
    <row r="147" spans="2:9" ht="16.5" customHeight="1" thickBot="1">
      <c r="B147" s="195" t="s">
        <v>58</v>
      </c>
      <c r="C147" s="197" t="s">
        <v>101</v>
      </c>
      <c r="D147" s="196" t="s">
        <v>102</v>
      </c>
      <c r="E147" s="197" t="s">
        <v>81</v>
      </c>
      <c r="F147" s="196" t="s">
        <v>3</v>
      </c>
      <c r="G147" s="198"/>
      <c r="H147" s="198"/>
      <c r="I147" s="198"/>
    </row>
    <row r="148" spans="2:9" ht="15.75" customHeight="1" thickTop="1">
      <c r="B148" s="185"/>
      <c r="C148" s="186"/>
      <c r="D148" s="187"/>
      <c r="E148" s="159">
        <f>IF($A$144=1,$D148,0)</f>
        <v>0</v>
      </c>
      <c r="F148" s="190"/>
      <c r="G148" s="191"/>
      <c r="H148" s="191"/>
      <c r="I148" s="191"/>
    </row>
    <row r="149" spans="2:9" ht="15.75" customHeight="1">
      <c r="B149" s="161"/>
      <c r="C149" s="86"/>
      <c r="D149" s="166"/>
      <c r="E149" s="159">
        <f t="shared" ref="E149:E164" si="7">IF($A$144=1,$D149,0)</f>
        <v>0</v>
      </c>
      <c r="F149" s="167"/>
      <c r="G149" s="168"/>
      <c r="H149" s="168"/>
      <c r="I149" s="168"/>
    </row>
    <row r="150" spans="2:9" ht="15.75" customHeight="1">
      <c r="B150" s="161"/>
      <c r="C150" s="86"/>
      <c r="D150" s="166"/>
      <c r="E150" s="159">
        <f t="shared" si="7"/>
        <v>0</v>
      </c>
      <c r="F150" s="167"/>
      <c r="G150" s="168"/>
      <c r="H150" s="168"/>
      <c r="I150" s="168"/>
    </row>
    <row r="151" spans="2:9" ht="15.75" customHeight="1">
      <c r="B151" s="161"/>
      <c r="C151" s="86"/>
      <c r="D151" s="166"/>
      <c r="E151" s="159">
        <f t="shared" si="7"/>
        <v>0</v>
      </c>
      <c r="F151" s="167"/>
      <c r="G151" s="168"/>
      <c r="H151" s="168"/>
      <c r="I151" s="168"/>
    </row>
    <row r="152" spans="2:9" ht="15.75" customHeight="1">
      <c r="B152" s="161"/>
      <c r="C152" s="86"/>
      <c r="D152" s="166"/>
      <c r="E152" s="159">
        <f t="shared" si="7"/>
        <v>0</v>
      </c>
      <c r="F152" s="167"/>
      <c r="G152" s="168"/>
      <c r="H152" s="168"/>
      <c r="I152" s="168"/>
    </row>
    <row r="153" spans="2:9" ht="15.75" customHeight="1">
      <c r="B153" s="161"/>
      <c r="C153" s="86"/>
      <c r="D153" s="166"/>
      <c r="E153" s="159">
        <f t="shared" si="7"/>
        <v>0</v>
      </c>
      <c r="F153" s="167"/>
      <c r="G153" s="168"/>
      <c r="H153" s="168"/>
      <c r="I153" s="168"/>
    </row>
    <row r="154" spans="2:9" ht="15.75" customHeight="1">
      <c r="B154" s="161"/>
      <c r="C154" s="86"/>
      <c r="D154" s="166"/>
      <c r="E154" s="159">
        <f t="shared" si="7"/>
        <v>0</v>
      </c>
      <c r="F154" s="167"/>
      <c r="G154" s="168"/>
      <c r="H154" s="168"/>
      <c r="I154" s="168"/>
    </row>
    <row r="155" spans="2:9" ht="15.75" customHeight="1">
      <c r="B155" s="161"/>
      <c r="C155" s="86"/>
      <c r="D155" s="166"/>
      <c r="E155" s="159">
        <f t="shared" si="7"/>
        <v>0</v>
      </c>
      <c r="F155" s="167"/>
      <c r="G155" s="168"/>
      <c r="H155" s="168"/>
      <c r="I155" s="168"/>
    </row>
    <row r="156" spans="2:9" ht="15.75" customHeight="1">
      <c r="B156" s="161"/>
      <c r="C156" s="86"/>
      <c r="D156" s="166"/>
      <c r="E156" s="159">
        <f t="shared" si="7"/>
        <v>0</v>
      </c>
      <c r="F156" s="167"/>
      <c r="G156" s="168"/>
      <c r="H156" s="168"/>
      <c r="I156" s="168"/>
    </row>
    <row r="157" spans="2:9" ht="15.75" customHeight="1">
      <c r="B157" s="161"/>
      <c r="C157" s="86"/>
      <c r="D157" s="166"/>
      <c r="E157" s="159">
        <f t="shared" si="7"/>
        <v>0</v>
      </c>
      <c r="F157" s="167"/>
      <c r="G157" s="168"/>
      <c r="H157" s="168"/>
      <c r="I157" s="168"/>
    </row>
    <row r="158" spans="2:9" ht="15.75" customHeight="1">
      <c r="B158" s="161"/>
      <c r="C158" s="86"/>
      <c r="D158" s="166"/>
      <c r="E158" s="159">
        <f t="shared" si="7"/>
        <v>0</v>
      </c>
      <c r="F158" s="167"/>
      <c r="G158" s="168"/>
      <c r="H158" s="168"/>
      <c r="I158" s="168"/>
    </row>
    <row r="159" spans="2:9" ht="15.75" customHeight="1">
      <c r="B159" s="161"/>
      <c r="C159" s="86"/>
      <c r="D159" s="166"/>
      <c r="E159" s="159">
        <f t="shared" si="7"/>
        <v>0</v>
      </c>
      <c r="F159" s="167"/>
      <c r="G159" s="168"/>
      <c r="H159" s="168"/>
      <c r="I159" s="168"/>
    </row>
    <row r="160" spans="2:9" ht="15.75" customHeight="1">
      <c r="B160" s="161"/>
      <c r="C160" s="86"/>
      <c r="D160" s="166"/>
      <c r="E160" s="159">
        <f t="shared" si="7"/>
        <v>0</v>
      </c>
      <c r="F160" s="167"/>
      <c r="G160" s="168"/>
      <c r="H160" s="168"/>
      <c r="I160" s="168"/>
    </row>
    <row r="161" spans="1:9" ht="15.75" customHeight="1">
      <c r="B161" s="161"/>
      <c r="C161" s="86"/>
      <c r="D161" s="166"/>
      <c r="E161" s="159">
        <f t="shared" si="7"/>
        <v>0</v>
      </c>
      <c r="F161" s="167"/>
      <c r="G161" s="168"/>
      <c r="H161" s="168"/>
      <c r="I161" s="168"/>
    </row>
    <row r="162" spans="1:9" ht="15.75" customHeight="1">
      <c r="B162" s="161"/>
      <c r="C162" s="86"/>
      <c r="D162" s="166"/>
      <c r="E162" s="159">
        <f t="shared" si="7"/>
        <v>0</v>
      </c>
      <c r="F162" s="167"/>
      <c r="G162" s="168"/>
      <c r="H162" s="168"/>
      <c r="I162" s="168"/>
    </row>
    <row r="163" spans="1:9" ht="15.75" customHeight="1">
      <c r="B163" s="161"/>
      <c r="C163" s="86"/>
      <c r="D163" s="166"/>
      <c r="E163" s="159">
        <f t="shared" si="7"/>
        <v>0</v>
      </c>
      <c r="F163" s="167"/>
      <c r="G163" s="168"/>
      <c r="H163" s="168"/>
      <c r="I163" s="168"/>
    </row>
    <row r="164" spans="1:9" ht="15.75" customHeight="1" thickBot="1">
      <c r="B164" s="75"/>
      <c r="C164" s="74"/>
      <c r="D164" s="76"/>
      <c r="E164" s="159">
        <f t="shared" si="7"/>
        <v>0</v>
      </c>
      <c r="F164" s="111"/>
      <c r="G164" s="112"/>
      <c r="H164" s="112"/>
      <c r="I164" s="112"/>
    </row>
    <row r="165" spans="1:9" ht="16.350000000000001" customHeight="1" thickTop="1">
      <c r="B165" s="58" t="s">
        <v>92</v>
      </c>
      <c r="C165" s="58"/>
      <c r="D165" s="58"/>
      <c r="E165" s="137">
        <f>SUM(E148:E164)</f>
        <v>0</v>
      </c>
      <c r="F165" s="176"/>
      <c r="G165" s="176"/>
      <c r="H165" s="176"/>
      <c r="I165" s="176"/>
    </row>
    <row r="166" spans="1:9" ht="16.350000000000001" customHeight="1">
      <c r="B166" s="1"/>
      <c r="C166" s="4"/>
      <c r="D166" s="7"/>
      <c r="E166" s="7"/>
      <c r="F166" s="11"/>
      <c r="G166"/>
      <c r="H166"/>
    </row>
    <row r="167" spans="1:9">
      <c r="B167" s="1"/>
      <c r="C167" s="1"/>
      <c r="D167" s="4"/>
      <c r="E167" s="13"/>
      <c r="F167" s="13"/>
      <c r="G167" s="9"/>
      <c r="H167"/>
    </row>
    <row r="168" spans="1:9" ht="21">
      <c r="A168" s="119" t="str">
        <f>IF($A$16=0,"",IF(COUNTIFS($A$17:$A$26,B168)=1,1,"nvt"))</f>
        <v/>
      </c>
      <c r="B168" s="37" t="str">
        <f>B24</f>
        <v>Afschrijvingskosten</v>
      </c>
      <c r="C168" s="37"/>
      <c r="D168" s="1"/>
      <c r="E168" s="1"/>
      <c r="F168" s="9"/>
      <c r="G168" s="8"/>
      <c r="H168"/>
    </row>
    <row r="169" spans="1:9" ht="15" customHeight="1">
      <c r="B169" s="249" t="e">
        <f>IF(A168=1,VLOOKUP(B168,Alle_Kostensoorten[],2,FALSE),VLOOKUP(A168,Alle_Kostensoorten[],2,FALSE))</f>
        <v>#N/A</v>
      </c>
      <c r="C169" s="249"/>
      <c r="D169" s="249"/>
      <c r="E169" s="249"/>
      <c r="F169" s="249"/>
      <c r="G169" s="249"/>
      <c r="H169" s="249"/>
      <c r="I169" s="249"/>
    </row>
    <row r="170" spans="1:9" ht="9.75" customHeight="1">
      <c r="B170" s="3"/>
      <c r="C170" s="1"/>
      <c r="D170" s="1"/>
      <c r="E170" s="1"/>
      <c r="F170" s="9"/>
      <c r="G170" s="8"/>
      <c r="H170"/>
    </row>
    <row r="171" spans="1:9" ht="48.75" customHeight="1" thickBot="1">
      <c r="B171" s="195" t="s">
        <v>58</v>
      </c>
      <c r="C171" s="196" t="s">
        <v>104</v>
      </c>
      <c r="D171" s="196" t="s">
        <v>105</v>
      </c>
      <c r="E171" s="196" t="s">
        <v>106</v>
      </c>
      <c r="F171" s="196" t="s">
        <v>107</v>
      </c>
      <c r="G171" s="196" t="s">
        <v>108</v>
      </c>
      <c r="H171" s="196" t="s">
        <v>109</v>
      </c>
      <c r="I171" s="196" t="s">
        <v>81</v>
      </c>
    </row>
    <row r="172" spans="1:9" ht="15.75" customHeight="1" thickTop="1">
      <c r="B172" s="185"/>
      <c r="C172" s="192"/>
      <c r="D172" s="193"/>
      <c r="E172" s="193"/>
      <c r="F172" s="189"/>
      <c r="G172" s="189"/>
      <c r="H172" s="194"/>
      <c r="I172" s="159">
        <f>IFERROR(IF($A$168=1,(D172-E172)*(G172/F172)*H172,0),0)</f>
        <v>0</v>
      </c>
    </row>
    <row r="173" spans="1:9" ht="15.75" customHeight="1">
      <c r="B173" s="161"/>
      <c r="C173" s="162"/>
      <c r="D173" s="163"/>
      <c r="E173" s="163"/>
      <c r="F173" s="164"/>
      <c r="G173" s="164"/>
      <c r="H173" s="165"/>
      <c r="I173" s="160">
        <f t="shared" ref="I173:I179" si="8">IFERROR(IF($A$168=1,(D173-E173)*(G173/F173)*H173,0),0)</f>
        <v>0</v>
      </c>
    </row>
    <row r="174" spans="1:9" ht="15.75" customHeight="1">
      <c r="B174" s="161"/>
      <c r="C174" s="162"/>
      <c r="D174" s="163"/>
      <c r="E174" s="163"/>
      <c r="F174" s="164"/>
      <c r="G174" s="164"/>
      <c r="H174" s="165"/>
      <c r="I174" s="160">
        <f t="shared" si="8"/>
        <v>0</v>
      </c>
    </row>
    <row r="175" spans="1:9" ht="15.75" customHeight="1">
      <c r="B175" s="161"/>
      <c r="C175" s="162"/>
      <c r="D175" s="163"/>
      <c r="E175" s="163"/>
      <c r="F175" s="164"/>
      <c r="G175" s="164"/>
      <c r="H175" s="165"/>
      <c r="I175" s="160">
        <f t="shared" si="8"/>
        <v>0</v>
      </c>
    </row>
    <row r="176" spans="1:9" ht="15.75" customHeight="1">
      <c r="B176" s="161"/>
      <c r="C176" s="162"/>
      <c r="D176" s="163"/>
      <c r="E176" s="163"/>
      <c r="F176" s="164"/>
      <c r="G176" s="164"/>
      <c r="H176" s="165"/>
      <c r="I176" s="160">
        <f t="shared" si="8"/>
        <v>0</v>
      </c>
    </row>
    <row r="177" spans="1:9" ht="15.75" customHeight="1">
      <c r="B177" s="161"/>
      <c r="C177" s="162"/>
      <c r="D177" s="163"/>
      <c r="E177" s="163"/>
      <c r="F177" s="164"/>
      <c r="G177" s="164"/>
      <c r="H177" s="165"/>
      <c r="I177" s="160">
        <f t="shared" si="8"/>
        <v>0</v>
      </c>
    </row>
    <row r="178" spans="1:9" ht="15.75" customHeight="1">
      <c r="B178" s="161"/>
      <c r="C178" s="162"/>
      <c r="D178" s="163"/>
      <c r="E178" s="163"/>
      <c r="F178" s="164"/>
      <c r="G178" s="164"/>
      <c r="H178" s="165"/>
      <c r="I178" s="160">
        <f t="shared" si="8"/>
        <v>0</v>
      </c>
    </row>
    <row r="179" spans="1:9" ht="15.75" customHeight="1" thickBot="1">
      <c r="B179" s="75"/>
      <c r="C179" s="79"/>
      <c r="D179" s="80"/>
      <c r="E179" s="80"/>
      <c r="F179" s="117"/>
      <c r="G179" s="117"/>
      <c r="H179" s="109"/>
      <c r="I179" s="131">
        <f t="shared" si="8"/>
        <v>0</v>
      </c>
    </row>
    <row r="180" spans="1:9" ht="16.5" thickTop="1">
      <c r="B180" s="58" t="s">
        <v>92</v>
      </c>
      <c r="C180" s="58"/>
      <c r="D180" s="58"/>
      <c r="E180" s="58"/>
      <c r="F180" s="58"/>
      <c r="G180" s="58"/>
      <c r="H180" s="176"/>
      <c r="I180" s="137">
        <f>SUM(I172:I179)</f>
        <v>0</v>
      </c>
    </row>
    <row r="181" spans="1:9">
      <c r="B181" s="1"/>
      <c r="C181" s="1"/>
      <c r="D181" s="1"/>
      <c r="E181" s="1"/>
      <c r="F181" s="14"/>
      <c r="G181" s="14"/>
      <c r="H181" s="8"/>
    </row>
    <row r="182" spans="1:9">
      <c r="B182" s="3"/>
      <c r="C182" s="1"/>
      <c r="D182" s="1"/>
      <c r="E182" s="1"/>
      <c r="F182" s="9"/>
      <c r="G182" s="10"/>
      <c r="H182"/>
    </row>
    <row r="183" spans="1:9" ht="21">
      <c r="A183" s="119" t="str">
        <f>IF($A$16=0,"",IF(COUNTIFS($A$17:$A$26,B183)=1,1,"nvt"))</f>
        <v/>
      </c>
      <c r="B183" s="129" t="str">
        <f>B25</f>
        <v>Overige kosten</v>
      </c>
      <c r="C183" s="37"/>
      <c r="D183"/>
      <c r="E183"/>
      <c r="F183"/>
      <c r="G183"/>
      <c r="H183"/>
    </row>
    <row r="184" spans="1:9" ht="14.25" customHeight="1">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c r="B185" s="3"/>
      <c r="C185" s="4"/>
      <c r="D185"/>
      <c r="E185"/>
      <c r="F185"/>
      <c r="G185"/>
      <c r="H185"/>
    </row>
    <row r="186" spans="1:9" ht="16.5" thickBot="1">
      <c r="B186" s="158" t="s">
        <v>58</v>
      </c>
      <c r="C186" s="110" t="s">
        <v>101</v>
      </c>
      <c r="D186" s="110" t="s">
        <v>110</v>
      </c>
      <c r="E186" s="110" t="s">
        <v>111</v>
      </c>
      <c r="F186" s="157" t="s">
        <v>81</v>
      </c>
      <c r="G186" s="110" t="s">
        <v>3</v>
      </c>
      <c r="H186" s="198"/>
      <c r="I186" s="198"/>
    </row>
    <row r="187" spans="1:9" ht="15.75" customHeight="1" thickTop="1">
      <c r="B187" s="203"/>
      <c r="C187" s="186"/>
      <c r="D187" s="186"/>
      <c r="E187" s="189"/>
      <c r="F187" s="159">
        <f>IF($A$183=1,$E187*$D187,0)</f>
        <v>0</v>
      </c>
      <c r="G187" s="186"/>
      <c r="H187" s="191"/>
      <c r="I187" s="191"/>
    </row>
    <row r="188" spans="1:9" ht="15.75" customHeight="1">
      <c r="B188" s="173"/>
      <c r="C188" s="86"/>
      <c r="D188" s="186"/>
      <c r="E188" s="189"/>
      <c r="F188" s="160">
        <f t="shared" ref="F188:F202" si="9">IF($A$183=1,$E188*$D188,0)</f>
        <v>0</v>
      </c>
      <c r="G188" s="186"/>
      <c r="H188" s="168"/>
      <c r="I188" s="168"/>
    </row>
    <row r="189" spans="1:9" ht="15.75" customHeight="1">
      <c r="B189" s="173"/>
      <c r="C189" s="86"/>
      <c r="D189" s="186"/>
      <c r="E189" s="189"/>
      <c r="F189" s="160">
        <f t="shared" si="9"/>
        <v>0</v>
      </c>
      <c r="G189" s="186"/>
      <c r="H189" s="168"/>
      <c r="I189" s="168"/>
    </row>
    <row r="190" spans="1:9" ht="15.75" customHeight="1">
      <c r="B190" s="173"/>
      <c r="C190" s="86"/>
      <c r="D190" s="186"/>
      <c r="E190" s="189"/>
      <c r="F190" s="160">
        <f t="shared" si="9"/>
        <v>0</v>
      </c>
      <c r="G190" s="186"/>
      <c r="H190" s="168"/>
      <c r="I190" s="168"/>
    </row>
    <row r="191" spans="1:9" ht="15.75" customHeight="1">
      <c r="B191" s="173"/>
      <c r="C191" s="86"/>
      <c r="D191" s="186"/>
      <c r="E191" s="189"/>
      <c r="F191" s="160">
        <f t="shared" si="9"/>
        <v>0</v>
      </c>
      <c r="G191" s="186"/>
      <c r="H191" s="168"/>
      <c r="I191" s="168"/>
    </row>
    <row r="192" spans="1:9" ht="15.75" customHeight="1">
      <c r="B192" s="173"/>
      <c r="C192" s="86"/>
      <c r="D192" s="186"/>
      <c r="E192" s="189"/>
      <c r="F192" s="160">
        <f t="shared" si="9"/>
        <v>0</v>
      </c>
      <c r="G192" s="186"/>
      <c r="H192" s="168"/>
      <c r="I192" s="168"/>
    </row>
    <row r="193" spans="1:9" ht="15.75" customHeight="1">
      <c r="B193" s="173"/>
      <c r="C193" s="86"/>
      <c r="D193" s="86"/>
      <c r="E193" s="164"/>
      <c r="F193" s="160">
        <f t="shared" si="9"/>
        <v>0</v>
      </c>
      <c r="G193" s="86"/>
      <c r="H193" s="168"/>
      <c r="I193" s="168"/>
    </row>
    <row r="194" spans="1:9" ht="15.75" customHeight="1">
      <c r="B194" s="173"/>
      <c r="C194" s="86"/>
      <c r="D194" s="86"/>
      <c r="E194" s="164"/>
      <c r="F194" s="160">
        <f t="shared" si="9"/>
        <v>0</v>
      </c>
      <c r="G194" s="86"/>
      <c r="H194" s="168"/>
      <c r="I194" s="168"/>
    </row>
    <row r="195" spans="1:9" ht="15.75" customHeight="1">
      <c r="B195" s="173"/>
      <c r="C195" s="86"/>
      <c r="D195" s="86"/>
      <c r="E195" s="164"/>
      <c r="F195" s="160">
        <f t="shared" si="9"/>
        <v>0</v>
      </c>
      <c r="G195" s="86"/>
      <c r="H195" s="168"/>
      <c r="I195" s="168"/>
    </row>
    <row r="196" spans="1:9" ht="15.75" customHeight="1">
      <c r="B196" s="173"/>
      <c r="C196" s="86"/>
      <c r="D196" s="86"/>
      <c r="E196" s="164"/>
      <c r="F196" s="160">
        <f t="shared" si="9"/>
        <v>0</v>
      </c>
      <c r="G196" s="86"/>
      <c r="H196" s="168"/>
      <c r="I196" s="168"/>
    </row>
    <row r="197" spans="1:9" ht="15.75" customHeight="1">
      <c r="B197" s="173"/>
      <c r="C197" s="86"/>
      <c r="D197" s="86"/>
      <c r="E197" s="164"/>
      <c r="F197" s="160">
        <f t="shared" si="9"/>
        <v>0</v>
      </c>
      <c r="G197" s="86"/>
      <c r="H197" s="168"/>
      <c r="I197" s="168"/>
    </row>
    <row r="198" spans="1:9" ht="15.75" customHeight="1">
      <c r="B198" s="173"/>
      <c r="C198" s="86"/>
      <c r="D198" s="86"/>
      <c r="E198" s="164"/>
      <c r="F198" s="160">
        <f t="shared" si="9"/>
        <v>0</v>
      </c>
      <c r="G198" s="86"/>
      <c r="H198" s="168"/>
      <c r="I198" s="168"/>
    </row>
    <row r="199" spans="1:9" ht="15.75" customHeight="1">
      <c r="B199" s="173"/>
      <c r="C199" s="86"/>
      <c r="D199" s="86"/>
      <c r="E199" s="164"/>
      <c r="F199" s="160">
        <f t="shared" si="9"/>
        <v>0</v>
      </c>
      <c r="G199" s="86"/>
      <c r="H199" s="168"/>
      <c r="I199" s="168"/>
    </row>
    <row r="200" spans="1:9" ht="15.75" customHeight="1">
      <c r="B200" s="173"/>
      <c r="C200" s="86"/>
      <c r="D200" s="86"/>
      <c r="E200" s="164"/>
      <c r="F200" s="160">
        <f t="shared" si="9"/>
        <v>0</v>
      </c>
      <c r="G200" s="86"/>
      <c r="H200" s="168"/>
      <c r="I200" s="168"/>
    </row>
    <row r="201" spans="1:9" ht="15.75" customHeight="1">
      <c r="B201" s="173"/>
      <c r="C201" s="86"/>
      <c r="D201" s="86"/>
      <c r="E201" s="164"/>
      <c r="F201" s="160">
        <f t="shared" si="9"/>
        <v>0</v>
      </c>
      <c r="G201" s="86"/>
      <c r="H201" s="168"/>
      <c r="I201" s="168"/>
    </row>
    <row r="202" spans="1:9" ht="15.75" customHeight="1" thickBot="1">
      <c r="B202" s="73"/>
      <c r="C202" s="74"/>
      <c r="D202" s="74"/>
      <c r="E202" s="117"/>
      <c r="F202" s="131">
        <f t="shared" si="9"/>
        <v>0</v>
      </c>
      <c r="G202" s="74"/>
      <c r="H202" s="168"/>
      <c r="I202" s="168"/>
    </row>
    <row r="203" spans="1:9" ht="16.5" thickTop="1">
      <c r="B203" s="174" t="s">
        <v>92</v>
      </c>
      <c r="C203" s="174"/>
      <c r="D203" s="174"/>
      <c r="E203" s="175"/>
      <c r="F203" s="137">
        <f>SUM(F187:F202)</f>
        <v>0</v>
      </c>
      <c r="G203" s="174"/>
      <c r="H203" s="174"/>
      <c r="I203" s="174"/>
    </row>
    <row r="204" spans="1:9">
      <c r="B204" s="1"/>
      <c r="C204" s="1"/>
      <c r="D204" s="1"/>
      <c r="E204" s="1"/>
      <c r="F204" s="7"/>
      <c r="G204" s="8"/>
      <c r="H204"/>
    </row>
    <row r="205" spans="1:9">
      <c r="B205" s="1"/>
      <c r="C205" s="1"/>
      <c r="D205" s="1"/>
      <c r="E205" s="1"/>
      <c r="F205" s="7"/>
      <c r="G205" s="8"/>
      <c r="H205"/>
    </row>
    <row r="206" spans="1:9" ht="21">
      <c r="A206" s="119" t="str">
        <f>IF($A$16=0,"",IF(COUNTIFS($A$17:$A$26,B206)=1,1,"nvt"))</f>
        <v/>
      </c>
      <c r="B206" s="129" t="str">
        <f>B26</f>
        <v>Forfait 40% voor overige kosten</v>
      </c>
      <c r="C206" s="37"/>
      <c r="D206" s="37"/>
      <c r="E206" s="1"/>
      <c r="F206" s="7"/>
      <c r="G206" s="8"/>
      <c r="H206"/>
    </row>
    <row r="207" spans="1:9" ht="14.25" customHeight="1">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c r="B208" s="1"/>
      <c r="C208" s="1"/>
      <c r="D208" s="1"/>
      <c r="E208" s="1"/>
      <c r="F208" s="7"/>
      <c r="G208" s="8"/>
      <c r="H208"/>
    </row>
    <row r="209" spans="2:9" ht="16.5" thickBot="1">
      <c r="B209" s="158" t="s">
        <v>58</v>
      </c>
      <c r="C209" s="157" t="s">
        <v>81</v>
      </c>
      <c r="D209"/>
      <c r="E209"/>
      <c r="F209"/>
      <c r="G209"/>
      <c r="H209"/>
    </row>
    <row r="210" spans="2:9" ht="15.75" customHeight="1" thickTop="1">
      <c r="B210" s="226" t="str">
        <f>Hulpblad!V2</f>
        <v xml:space="preserve"> </v>
      </c>
      <c r="C210" s="159">
        <f>IF(AND($A$206=1,B210&lt;&gt;"",B210&lt;&gt;" "),(SUMIFS($G$59:$G$73,$B$59:$B$73,$B210)+SUMIFS($E$115:$E$124,$B$115:$B$124,$B210))*0.4,0)</f>
        <v>0</v>
      </c>
      <c r="D210"/>
      <c r="E210"/>
      <c r="F210"/>
      <c r="G210"/>
      <c r="H210"/>
    </row>
    <row r="211" spans="2:9" ht="15.75" customHeight="1">
      <c r="B211" s="227" t="str">
        <f>Hulpblad!V3</f>
        <v xml:space="preserve"> </v>
      </c>
      <c r="C211" s="160">
        <f t="shared" ref="C211:C219" si="10">IF(AND($A$206=1,B211&lt;&gt;"",B211&lt;&gt;" "),(SUMIFS($G$59:$G$73,$B$59:$B$73,$B211)+SUMIFS($E$115:$E$124,$B$115:$B$124,$B211))*0.4,0)</f>
        <v>0</v>
      </c>
      <c r="D211"/>
      <c r="E211"/>
      <c r="F211"/>
      <c r="G211"/>
      <c r="H211"/>
    </row>
    <row r="212" spans="2:9" ht="15.75" customHeight="1">
      <c r="B212" s="227" t="str">
        <f>Hulpblad!V4</f>
        <v xml:space="preserve"> </v>
      </c>
      <c r="C212" s="160">
        <f t="shared" si="10"/>
        <v>0</v>
      </c>
      <c r="D212"/>
      <c r="E212"/>
      <c r="F212"/>
      <c r="G212"/>
      <c r="H212"/>
    </row>
    <row r="213" spans="2:9" ht="15.75" customHeight="1">
      <c r="B213" s="227" t="str">
        <f>Hulpblad!V5</f>
        <v xml:space="preserve"> </v>
      </c>
      <c r="C213" s="160">
        <f t="shared" si="10"/>
        <v>0</v>
      </c>
      <c r="D213"/>
      <c r="E213"/>
      <c r="F213"/>
      <c r="G213"/>
      <c r="H213"/>
    </row>
    <row r="214" spans="2:9" ht="15.75" customHeight="1">
      <c r="B214" s="227" t="str">
        <f>Hulpblad!V6</f>
        <v xml:space="preserve"> </v>
      </c>
      <c r="C214" s="160">
        <f t="shared" si="10"/>
        <v>0</v>
      </c>
      <c r="D214"/>
      <c r="E214"/>
      <c r="F214"/>
      <c r="G214"/>
      <c r="H214"/>
    </row>
    <row r="215" spans="2:9" ht="15.75" customHeight="1">
      <c r="B215" s="227" t="str">
        <f>Hulpblad!V7</f>
        <v xml:space="preserve"> </v>
      </c>
      <c r="C215" s="160">
        <f t="shared" si="10"/>
        <v>0</v>
      </c>
      <c r="D215"/>
      <c r="E215"/>
      <c r="F215"/>
      <c r="G215"/>
      <c r="H215"/>
    </row>
    <row r="216" spans="2:9" ht="15.75" customHeight="1">
      <c r="B216" s="227" t="str">
        <f>Hulpblad!V8</f>
        <v xml:space="preserve"> </v>
      </c>
      <c r="C216" s="160">
        <f t="shared" si="10"/>
        <v>0</v>
      </c>
      <c r="D216"/>
      <c r="E216"/>
      <c r="F216"/>
      <c r="G216"/>
      <c r="H216"/>
    </row>
    <row r="217" spans="2:9" ht="15.75" customHeight="1">
      <c r="B217" s="227" t="str">
        <f>Hulpblad!V9</f>
        <v xml:space="preserve"> </v>
      </c>
      <c r="C217" s="160">
        <f t="shared" si="10"/>
        <v>0</v>
      </c>
      <c r="D217"/>
      <c r="E217"/>
      <c r="F217"/>
      <c r="G217"/>
      <c r="H217"/>
    </row>
    <row r="218" spans="2:9" ht="15.75" customHeight="1">
      <c r="B218" s="227" t="str">
        <f>Hulpblad!V10</f>
        <v xml:space="preserve"> </v>
      </c>
      <c r="C218" s="160">
        <f t="shared" si="10"/>
        <v>0</v>
      </c>
      <c r="D218"/>
      <c r="E218"/>
      <c r="F218"/>
      <c r="G218"/>
      <c r="H218"/>
    </row>
    <row r="219" spans="2:9" ht="15.75" customHeight="1" thickBot="1">
      <c r="B219" s="227" t="str">
        <f>Hulpblad!V11</f>
        <v xml:space="preserve"> </v>
      </c>
      <c r="C219" s="160">
        <f t="shared" si="10"/>
        <v>0</v>
      </c>
      <c r="D219"/>
      <c r="E219"/>
      <c r="F219"/>
      <c r="G219"/>
      <c r="H219"/>
    </row>
    <row r="220" spans="2:9" ht="16.5" thickTop="1">
      <c r="B220" s="228" t="s">
        <v>92</v>
      </c>
      <c r="C220" s="137">
        <f>SUM(C210:C219)</f>
        <v>0</v>
      </c>
      <c r="D220"/>
      <c r="E220"/>
      <c r="F220"/>
      <c r="G220"/>
      <c r="H220"/>
    </row>
    <row r="221" spans="2:9">
      <c r="B221" s="3"/>
      <c r="C221" s="1"/>
      <c r="D221" s="1"/>
      <c r="E221" s="1"/>
      <c r="F221" s="9"/>
      <c r="G221" s="10"/>
      <c r="H221"/>
    </row>
    <row r="222" spans="2:9" ht="16.5" thickBot="1">
      <c r="B222" s="33"/>
      <c r="C222" s="34"/>
      <c r="D222" s="34"/>
      <c r="E222" s="34"/>
      <c r="F222" s="35"/>
      <c r="G222" s="36"/>
      <c r="H222" s="36"/>
      <c r="I222" s="36"/>
    </row>
    <row r="223" spans="2:9" ht="7.5" customHeight="1" thickTop="1">
      <c r="B223" s="3"/>
      <c r="C223" s="1"/>
      <c r="D223" s="1"/>
      <c r="E223" s="1"/>
      <c r="F223" s="9"/>
      <c r="G223" s="10"/>
      <c r="H223"/>
    </row>
    <row r="224" spans="2:9" ht="23.25">
      <c r="B224" s="251" t="s">
        <v>112</v>
      </c>
      <c r="C224" s="251"/>
      <c r="D224" s="251"/>
      <c r="E224" s="251"/>
      <c r="F224" s="251"/>
      <c r="G224" s="251"/>
      <c r="H224" s="251"/>
    </row>
    <row r="225" spans="2:9">
      <c r="B225" s="3"/>
      <c r="C225" s="1"/>
      <c r="D225" s="1"/>
      <c r="E225" s="1"/>
      <c r="F225" s="9"/>
      <c r="G225" s="10"/>
      <c r="H225"/>
    </row>
    <row r="226" spans="2:9" ht="21">
      <c r="B226" s="37" t="s">
        <v>113</v>
      </c>
      <c r="C226" s="10"/>
      <c r="D226" s="10"/>
      <c r="E226" s="10"/>
      <c r="F226" s="9"/>
      <c r="G226" s="10"/>
      <c r="H226"/>
    </row>
    <row r="227" spans="2:9" ht="158.25" customHeight="1">
      <c r="B227" s="250" t="s">
        <v>120</v>
      </c>
      <c r="C227" s="250"/>
      <c r="D227" s="250"/>
      <c r="E227" s="250"/>
      <c r="F227" s="250"/>
      <c r="G227" s="250"/>
      <c r="H227" s="250"/>
      <c r="I227" s="250"/>
    </row>
    <row r="228" spans="2:9">
      <c r="B228" s="3"/>
      <c r="C228" s="10"/>
      <c r="D228" s="10"/>
      <c r="E228" s="10"/>
      <c r="F228" s="9"/>
      <c r="G228" s="10"/>
      <c r="H228"/>
    </row>
    <row r="229" spans="2:9" ht="15.6" customHeight="1" thickBot="1">
      <c r="B229" s="38" t="s">
        <v>74</v>
      </c>
      <c r="C229" s="39" t="s">
        <v>102</v>
      </c>
      <c r="D229" s="39" t="s">
        <v>60</v>
      </c>
      <c r="E229" s="115" t="s">
        <v>115</v>
      </c>
      <c r="F229" s="114"/>
      <c r="G229" s="114"/>
      <c r="H229" s="114"/>
      <c r="I229" s="114"/>
    </row>
    <row r="230" spans="2:9" ht="15.75" customHeight="1" thickTop="1">
      <c r="B230" s="44" t="s">
        <v>75</v>
      </c>
      <c r="C230" s="81"/>
      <c r="D230" s="132">
        <f>IFERROR(C230/$C$238,0)</f>
        <v>0</v>
      </c>
      <c r="E230" s="83"/>
      <c r="F230" s="84"/>
      <c r="G230" s="84"/>
      <c r="H230" s="84"/>
      <c r="I230" s="85"/>
    </row>
    <row r="231" spans="2:9" ht="31.5" customHeight="1">
      <c r="B231" s="206" t="s">
        <v>76</v>
      </c>
      <c r="C231" s="81"/>
      <c r="D231" s="132">
        <f>IFERROR(C231/$C$238,0)</f>
        <v>0</v>
      </c>
      <c r="E231" s="186"/>
      <c r="F231" s="188"/>
      <c r="G231" s="188"/>
      <c r="H231" s="188"/>
      <c r="I231" s="205"/>
    </row>
    <row r="232" spans="2:9" ht="15.75" customHeight="1">
      <c r="B232" s="44" t="s">
        <v>77</v>
      </c>
      <c r="C232" s="81"/>
      <c r="D232" s="132">
        <f t="shared" ref="D232:D236" si="11">IFERROR(C232/$C$238,0)</f>
        <v>0</v>
      </c>
      <c r="E232" s="86"/>
      <c r="F232" s="87"/>
      <c r="G232" s="87"/>
      <c r="H232" s="87"/>
      <c r="I232" s="88"/>
    </row>
    <row r="233" spans="2:9" ht="15.75" customHeight="1">
      <c r="B233" s="44" t="s">
        <v>78</v>
      </c>
      <c r="C233" s="81"/>
      <c r="D233" s="132">
        <f t="shared" si="11"/>
        <v>0</v>
      </c>
      <c r="E233" s="86"/>
      <c r="F233" s="87"/>
      <c r="G233" s="87"/>
      <c r="H233" s="87"/>
      <c r="I233" s="88"/>
    </row>
    <row r="234" spans="2:9" ht="15.75" customHeight="1">
      <c r="B234" s="44" t="s">
        <v>79</v>
      </c>
      <c r="C234" s="81"/>
      <c r="D234" s="132">
        <f t="shared" si="11"/>
        <v>0</v>
      </c>
      <c r="E234" s="86"/>
      <c r="F234" s="87"/>
      <c r="G234" s="87"/>
      <c r="H234" s="87"/>
      <c r="I234" s="88"/>
    </row>
    <row r="235" spans="2:9" ht="15.75" customHeight="1" thickBot="1">
      <c r="B235" s="45" t="s">
        <v>80</v>
      </c>
      <c r="C235" s="82"/>
      <c r="D235" s="133">
        <f t="shared" si="11"/>
        <v>0</v>
      </c>
      <c r="E235" s="89"/>
      <c r="F235" s="90"/>
      <c r="G235" s="90"/>
      <c r="H235" s="90"/>
      <c r="I235" s="91"/>
    </row>
    <row r="236" spans="2:9" ht="17.25" thickTop="1" thickBot="1">
      <c r="B236" s="59" t="s">
        <v>59</v>
      </c>
      <c r="C236" s="134">
        <f>SUM(C230:C235)</f>
        <v>0</v>
      </c>
      <c r="D236" s="135">
        <f t="shared" si="11"/>
        <v>0</v>
      </c>
      <c r="E236" s="60"/>
      <c r="F236" s="60"/>
      <c r="G236" s="60"/>
      <c r="H236" s="59"/>
      <c r="I236" s="61"/>
    </row>
    <row r="237" spans="2:9" ht="13.5" customHeight="1" thickTop="1">
      <c r="B237" s="10"/>
      <c r="C237" s="10"/>
      <c r="D237" s="10"/>
      <c r="E237" s="10"/>
      <c r="F237" s="9"/>
      <c r="G237" s="10"/>
      <c r="H237"/>
    </row>
    <row r="238" spans="2:9" ht="16.5" thickBot="1">
      <c r="B238" s="38" t="s">
        <v>81</v>
      </c>
      <c r="C238" s="136">
        <f>D27</f>
        <v>0</v>
      </c>
      <c r="D238" s="10"/>
      <c r="E238" s="10"/>
      <c r="F238" s="9"/>
      <c r="G238" s="10"/>
      <c r="H238"/>
    </row>
    <row r="239" spans="2:9" ht="16.5" thickTop="1">
      <c r="B239" s="3"/>
      <c r="C239" s="1"/>
      <c r="D239" s="1"/>
      <c r="E239" s="1"/>
      <c r="F239" s="9"/>
      <c r="G239" s="10"/>
      <c r="H239"/>
    </row>
    <row r="240" spans="2:9" ht="16.5" thickBot="1">
      <c r="B240" s="38" t="s">
        <v>116</v>
      </c>
      <c r="C240" s="136" t="str">
        <f>IF(ROUND(C236,2)-ROUND(C238,2)=0,"JA",C236-C238)</f>
        <v>JA</v>
      </c>
      <c r="D240" s="1"/>
      <c r="E240" s="1"/>
      <c r="F240" s="9"/>
      <c r="G240" s="10"/>
      <c r="H240"/>
    </row>
    <row r="241" spans="2:8" thickTop="1">
      <c r="B241" s="10"/>
      <c r="C241" s="10"/>
      <c r="D241" s="10"/>
      <c r="E241" s="10"/>
      <c r="F241" s="10"/>
      <c r="G241" s="10"/>
      <c r="H241" s="10"/>
    </row>
    <row r="242" spans="2:8" ht="15">
      <c r="B242" s="10"/>
      <c r="C242" s="10"/>
      <c r="D242" s="10"/>
      <c r="E242" s="10"/>
      <c r="F242" s="10"/>
      <c r="G242" s="10"/>
      <c r="H242" s="10"/>
    </row>
    <row r="243" spans="2:8" ht="15">
      <c r="B243" s="10"/>
      <c r="C243" s="10"/>
      <c r="D243" s="10"/>
      <c r="E243" s="10"/>
      <c r="F243" s="10"/>
      <c r="G243" s="10"/>
      <c r="H243" s="10"/>
    </row>
    <row r="244" spans="2:8" ht="15">
      <c r="B244" s="10"/>
      <c r="C244" s="10"/>
      <c r="D244" s="10"/>
      <c r="E244" s="10"/>
      <c r="F244" s="10"/>
      <c r="G244" s="10"/>
      <c r="H244" s="10"/>
    </row>
    <row r="245" spans="2:8" ht="15">
      <c r="B245" s="10"/>
      <c r="C245" s="10"/>
      <c r="D245" s="10"/>
      <c r="E245" s="10"/>
      <c r="F245" s="10"/>
      <c r="G245" s="10"/>
      <c r="H245" s="10"/>
    </row>
    <row r="246" spans="2:8" ht="15">
      <c r="B246" s="10"/>
      <c r="C246" s="10"/>
      <c r="D246" s="10"/>
      <c r="E246" s="10"/>
      <c r="F246" s="10"/>
      <c r="G246" s="10"/>
      <c r="H246" s="10"/>
    </row>
    <row r="247" spans="2:8" ht="15">
      <c r="B247" s="10"/>
      <c r="C247" s="10"/>
      <c r="D247" s="10"/>
      <c r="E247" s="10"/>
      <c r="F247" s="10"/>
      <c r="G247" s="10"/>
      <c r="H247" s="10"/>
    </row>
    <row r="248" spans="2:8" ht="15">
      <c r="B248" s="10"/>
      <c r="C248" s="10"/>
      <c r="D248" s="10"/>
      <c r="E248" s="10"/>
      <c r="F248" s="10"/>
      <c r="G248" s="10"/>
      <c r="H248" s="10"/>
    </row>
    <row r="249" spans="2:8" ht="15">
      <c r="B249" s="10"/>
      <c r="C249" s="10"/>
      <c r="D249" s="10"/>
      <c r="E249" s="10"/>
      <c r="F249" s="10"/>
      <c r="G249" s="10"/>
      <c r="H249" s="10"/>
    </row>
    <row r="250" spans="2:8" ht="15">
      <c r="B250" s="10"/>
      <c r="C250" s="10"/>
      <c r="D250" s="10"/>
      <c r="E250" s="10"/>
      <c r="F250" s="10"/>
      <c r="G250" s="10"/>
      <c r="H250" s="10"/>
    </row>
    <row r="251" spans="2:8" ht="15">
      <c r="B251" s="10"/>
      <c r="C251" s="10"/>
      <c r="D251" s="10"/>
      <c r="E251" s="10"/>
      <c r="F251" s="10"/>
      <c r="G251" s="10"/>
      <c r="H251" s="10"/>
    </row>
    <row r="252" spans="2:8" ht="15">
      <c r="B252" s="10"/>
      <c r="C252" s="10"/>
      <c r="D252" s="10"/>
      <c r="E252" s="10"/>
      <c r="F252" s="10"/>
      <c r="G252" s="10"/>
      <c r="H252" s="10"/>
    </row>
    <row r="253" spans="2:8" ht="15">
      <c r="B253" s="10"/>
      <c r="C253" s="10"/>
      <c r="D253" s="10"/>
      <c r="E253" s="10"/>
      <c r="F253" s="10"/>
      <c r="G253" s="10"/>
      <c r="H253" s="10"/>
    </row>
    <row r="254" spans="2:8" ht="15">
      <c r="B254" s="10"/>
      <c r="C254" s="10"/>
      <c r="D254" s="10"/>
      <c r="E254" s="10"/>
      <c r="F254" s="10"/>
      <c r="G254" s="10"/>
      <c r="H254" s="10"/>
    </row>
    <row r="255" spans="2:8" ht="15">
      <c r="B255" s="10"/>
      <c r="C255" s="10"/>
      <c r="D255" s="10"/>
      <c r="E255" s="10"/>
      <c r="F255" s="10"/>
      <c r="G255" s="10"/>
      <c r="H255" s="10"/>
    </row>
    <row r="256" spans="2:8" ht="15">
      <c r="B256" s="10"/>
      <c r="C256" s="10"/>
      <c r="D256" s="10"/>
      <c r="E256" s="10"/>
      <c r="F256" s="10"/>
      <c r="G256" s="10"/>
      <c r="H256" s="10"/>
    </row>
    <row r="257" spans="2:8" ht="15">
      <c r="B257" s="10"/>
      <c r="C257" s="10"/>
      <c r="D257" s="10"/>
      <c r="E257" s="10"/>
      <c r="F257" s="10"/>
      <c r="G257" s="10"/>
      <c r="H257" s="10"/>
    </row>
    <row r="258" spans="2:8" ht="15">
      <c r="B258" s="10"/>
      <c r="C258" s="10"/>
      <c r="D258" s="10"/>
      <c r="E258" s="10"/>
      <c r="F258" s="10"/>
      <c r="G258" s="10"/>
      <c r="H258" s="10"/>
    </row>
    <row r="259" spans="2:8" ht="15">
      <c r="B259" s="10"/>
      <c r="C259" s="10"/>
      <c r="D259" s="10"/>
      <c r="E259" s="10"/>
      <c r="F259" s="10"/>
      <c r="G259" s="10"/>
      <c r="H259" s="10"/>
    </row>
    <row r="260" spans="2:8" ht="15">
      <c r="B260" s="10"/>
      <c r="C260" s="10"/>
      <c r="D260" s="10"/>
      <c r="E260" s="10"/>
      <c r="F260" s="10"/>
      <c r="G260" s="10"/>
      <c r="H260" s="10"/>
    </row>
    <row r="261" spans="2:8" ht="15">
      <c r="B261" s="10"/>
      <c r="C261" s="10"/>
      <c r="D261" s="10"/>
      <c r="E261" s="10"/>
      <c r="F261" s="10"/>
      <c r="G261" s="10"/>
      <c r="H261" s="10"/>
    </row>
    <row r="262" spans="2:8" ht="15">
      <c r="B262" s="10"/>
      <c r="C262" s="10"/>
      <c r="D262" s="10"/>
      <c r="E262" s="10"/>
      <c r="F262" s="10"/>
      <c r="G262" s="10"/>
      <c r="H262" s="10"/>
    </row>
    <row r="263" spans="2:8" ht="15">
      <c r="B263" s="10"/>
      <c r="C263" s="10"/>
      <c r="D263" s="10"/>
      <c r="E263" s="10"/>
      <c r="F263" s="10"/>
      <c r="G263" s="10"/>
      <c r="H263" s="10"/>
    </row>
    <row r="264" spans="2:8" ht="15">
      <c r="B264" s="10"/>
      <c r="C264" s="10"/>
      <c r="D264" s="10"/>
      <c r="E264" s="10"/>
      <c r="F264" s="10"/>
      <c r="G264" s="10"/>
      <c r="H264" s="10"/>
    </row>
    <row r="265" spans="2:8" ht="15">
      <c r="B265" s="10"/>
      <c r="C265" s="10"/>
      <c r="D265" s="10"/>
      <c r="E265" s="10"/>
      <c r="F265" s="10"/>
      <c r="G265" s="10"/>
      <c r="H265" s="10"/>
    </row>
    <row r="266" spans="2:8" ht="15">
      <c r="B266" s="10"/>
      <c r="C266" s="10"/>
      <c r="D266" s="10"/>
      <c r="E266" s="10"/>
      <c r="F266" s="10"/>
      <c r="G266" s="10"/>
      <c r="H266" s="10"/>
    </row>
    <row r="267" spans="2:8" ht="15">
      <c r="B267" s="10"/>
      <c r="C267" s="10"/>
      <c r="D267" s="10"/>
      <c r="E267" s="10"/>
      <c r="F267" s="10"/>
      <c r="G267" s="10"/>
      <c r="H267" s="10"/>
    </row>
    <row r="268" spans="2:8" ht="15">
      <c r="B268" s="10"/>
      <c r="C268" s="10"/>
      <c r="D268" s="10"/>
      <c r="E268" s="10"/>
      <c r="F268" s="10"/>
      <c r="G268" s="10"/>
      <c r="H268" s="10"/>
    </row>
    <row r="269" spans="2:8" ht="15">
      <c r="B269" s="10"/>
      <c r="C269" s="10"/>
      <c r="D269" s="10"/>
      <c r="E269" s="10"/>
      <c r="F269" s="10"/>
      <c r="G269" s="10"/>
      <c r="H269" s="10"/>
    </row>
    <row r="270" spans="2:8" ht="15">
      <c r="B270" s="10"/>
      <c r="C270" s="10"/>
      <c r="D270" s="10"/>
      <c r="E270" s="10"/>
      <c r="F270" s="10"/>
      <c r="G270" s="10"/>
      <c r="H270" s="10"/>
    </row>
    <row r="271" spans="2:8" ht="15">
      <c r="B271" s="10"/>
      <c r="C271" s="10"/>
      <c r="D271" s="10"/>
      <c r="E271" s="10"/>
      <c r="F271" s="10"/>
      <c r="G271" s="10"/>
      <c r="H271" s="10"/>
    </row>
    <row r="272" spans="2:8" ht="15">
      <c r="B272" s="10"/>
      <c r="C272" s="10"/>
      <c r="D272" s="10"/>
      <c r="E272" s="10"/>
      <c r="F272" s="10"/>
      <c r="G272" s="10"/>
      <c r="H272" s="10"/>
    </row>
    <row r="273" spans="2:8" ht="15">
      <c r="B273" s="10"/>
      <c r="C273" s="10"/>
      <c r="D273" s="10"/>
      <c r="E273" s="10"/>
      <c r="F273" s="10"/>
      <c r="G273" s="10"/>
      <c r="H273" s="10"/>
    </row>
    <row r="274" spans="2:8" ht="15">
      <c r="B274" s="10"/>
      <c r="C274" s="10"/>
      <c r="D274" s="10"/>
      <c r="E274" s="10"/>
      <c r="F274" s="10"/>
      <c r="G274" s="10"/>
      <c r="H274" s="10"/>
    </row>
    <row r="275" spans="2:8" ht="15">
      <c r="B275" s="10"/>
      <c r="C275" s="10"/>
      <c r="D275" s="10"/>
      <c r="E275" s="10"/>
      <c r="F275" s="10"/>
      <c r="G275" s="10"/>
      <c r="H275" s="10"/>
    </row>
    <row r="276" spans="2:8" ht="15">
      <c r="B276" s="10"/>
      <c r="C276" s="10"/>
      <c r="D276" s="10"/>
      <c r="E276" s="10"/>
      <c r="F276" s="10"/>
      <c r="G276" s="10"/>
      <c r="H276" s="10"/>
    </row>
    <row r="277" spans="2:8" ht="15">
      <c r="B277" s="10"/>
      <c r="C277" s="10"/>
      <c r="D277" s="10"/>
      <c r="E277" s="10"/>
      <c r="F277" s="10"/>
      <c r="G277" s="10"/>
      <c r="H277" s="10"/>
    </row>
    <row r="278" spans="2:8" ht="15">
      <c r="B278" s="10"/>
      <c r="C278" s="10"/>
      <c r="D278" s="10"/>
      <c r="E278" s="10"/>
      <c r="F278" s="10"/>
      <c r="G278" s="10"/>
      <c r="H278" s="10"/>
    </row>
    <row r="279" spans="2:8" ht="15">
      <c r="B279" s="10"/>
      <c r="C279" s="10"/>
      <c r="D279" s="10"/>
      <c r="E279" s="10"/>
      <c r="F279" s="10"/>
      <c r="G279" s="10"/>
      <c r="H279" s="10"/>
    </row>
    <row r="280" spans="2:8" ht="15">
      <c r="B280" s="10"/>
      <c r="C280" s="10"/>
      <c r="D280" s="10"/>
      <c r="E280" s="10"/>
      <c r="F280" s="10"/>
      <c r="G280" s="10"/>
      <c r="H280" s="10"/>
    </row>
    <row r="281" spans="2:8" ht="15">
      <c r="B281" s="10"/>
      <c r="C281" s="10"/>
      <c r="D281" s="10"/>
      <c r="E281" s="10"/>
      <c r="F281" s="10"/>
      <c r="G281" s="10"/>
      <c r="H281" s="10"/>
    </row>
    <row r="282" spans="2:8" ht="15">
      <c r="B282" s="10"/>
      <c r="C282" s="10"/>
      <c r="D282" s="10"/>
      <c r="E282" s="10"/>
      <c r="F282" s="10"/>
      <c r="G282" s="10"/>
      <c r="H282" s="10"/>
    </row>
    <row r="283" spans="2:8" ht="15">
      <c r="B283" s="10"/>
      <c r="C283" s="10"/>
      <c r="D283" s="10"/>
      <c r="E283" s="10"/>
      <c r="F283" s="10"/>
      <c r="G283" s="10"/>
      <c r="H283" s="10"/>
    </row>
    <row r="284" spans="2:8" ht="15">
      <c r="B284" s="10"/>
      <c r="C284" s="10"/>
      <c r="D284" s="10"/>
      <c r="E284" s="10"/>
      <c r="F284" s="10"/>
      <c r="G284" s="10"/>
      <c r="H284" s="10"/>
    </row>
    <row r="285" spans="2:8" ht="15">
      <c r="B285" s="10"/>
      <c r="C285" s="10"/>
      <c r="D285" s="10"/>
      <c r="E285" s="10"/>
      <c r="F285" s="10"/>
      <c r="G285" s="10"/>
      <c r="H285" s="10"/>
    </row>
    <row r="286" spans="2:8" ht="15">
      <c r="B286" s="10"/>
      <c r="C286" s="10"/>
      <c r="D286" s="10"/>
      <c r="E286" s="10"/>
      <c r="F286" s="10"/>
      <c r="G286" s="10"/>
      <c r="H286" s="10"/>
    </row>
    <row r="287" spans="2:8" ht="15">
      <c r="B287" s="10"/>
      <c r="C287" s="10"/>
      <c r="D287" s="10"/>
      <c r="E287" s="10"/>
      <c r="F287" s="10"/>
      <c r="G287" s="10"/>
      <c r="H287" s="10"/>
    </row>
    <row r="288" spans="2:8" ht="15">
      <c r="B288" s="10"/>
      <c r="C288" s="10"/>
      <c r="D288" s="10"/>
      <c r="E288" s="10"/>
      <c r="F288" s="10"/>
      <c r="G288" s="10"/>
      <c r="H288" s="10"/>
    </row>
    <row r="289" spans="2:8" ht="15">
      <c r="B289" s="10"/>
      <c r="C289" s="10"/>
      <c r="D289" s="10"/>
      <c r="E289" s="10"/>
      <c r="F289" s="10"/>
      <c r="G289" s="10"/>
      <c r="H289" s="10"/>
    </row>
    <row r="290" spans="2:8" ht="15">
      <c r="B290" s="10"/>
      <c r="C290" s="10"/>
      <c r="D290" s="10"/>
      <c r="E290" s="10"/>
      <c r="F290" s="10"/>
      <c r="G290" s="10"/>
      <c r="H290" s="10"/>
    </row>
    <row r="291" spans="2:8" ht="15">
      <c r="B291" s="10"/>
      <c r="C291" s="10"/>
      <c r="D291" s="10"/>
      <c r="E291" s="10"/>
      <c r="F291" s="10"/>
      <c r="G291" s="10"/>
      <c r="H291" s="10"/>
    </row>
    <row r="292" spans="2:8" ht="15">
      <c r="B292" s="10"/>
      <c r="C292" s="10"/>
      <c r="D292" s="10"/>
      <c r="E292" s="10"/>
      <c r="F292" s="10"/>
      <c r="G292" s="10"/>
      <c r="H292" s="10"/>
    </row>
    <row r="293" spans="2:8" ht="15">
      <c r="B293" s="10"/>
      <c r="C293" s="10"/>
      <c r="D293" s="10"/>
      <c r="E293" s="10"/>
      <c r="F293" s="10"/>
      <c r="G293" s="10"/>
      <c r="H293" s="10"/>
    </row>
    <row r="294" spans="2:8" ht="15">
      <c r="B294" s="10"/>
      <c r="C294" s="10"/>
      <c r="D294" s="10"/>
      <c r="E294" s="10"/>
      <c r="F294" s="10"/>
      <c r="G294" s="10"/>
      <c r="H294" s="10"/>
    </row>
    <row r="295" spans="2:8" ht="15">
      <c r="B295" s="10"/>
      <c r="C295" s="10"/>
      <c r="D295" s="10"/>
      <c r="E295" s="10"/>
      <c r="F295" s="10"/>
      <c r="G295" s="10"/>
      <c r="H295" s="10"/>
    </row>
    <row r="296" spans="2:8" ht="15">
      <c r="B296" s="10"/>
      <c r="C296" s="10"/>
      <c r="D296" s="10"/>
      <c r="E296" s="10"/>
      <c r="F296" s="10"/>
      <c r="G296" s="10"/>
      <c r="H296" s="10"/>
    </row>
    <row r="297" spans="2:8" ht="15">
      <c r="B297" s="10"/>
      <c r="C297" s="10"/>
      <c r="D297" s="10"/>
      <c r="E297" s="10"/>
      <c r="F297" s="10"/>
      <c r="G297" s="10"/>
      <c r="H297" s="10"/>
    </row>
    <row r="298" spans="2:8" ht="15">
      <c r="B298" s="10"/>
      <c r="C298" s="10"/>
      <c r="D298" s="10"/>
      <c r="E298" s="10"/>
      <c r="F298" s="10"/>
      <c r="G298" s="10"/>
      <c r="H298" s="10"/>
    </row>
    <row r="299" spans="2:8" ht="15">
      <c r="B299" s="10"/>
      <c r="C299" s="10"/>
      <c r="D299" s="10"/>
      <c r="E299" s="10"/>
      <c r="F299" s="10"/>
      <c r="G299" s="10"/>
      <c r="H299" s="10"/>
    </row>
    <row r="300" spans="2:8" ht="15">
      <c r="B300" s="10"/>
      <c r="C300" s="10"/>
      <c r="D300" s="10"/>
      <c r="E300" s="10"/>
      <c r="F300" s="10"/>
      <c r="G300" s="10"/>
      <c r="H300" s="10"/>
    </row>
    <row r="301" spans="2:8" ht="15">
      <c r="B301" s="10"/>
      <c r="C301" s="10"/>
      <c r="D301" s="10"/>
      <c r="E301" s="10"/>
      <c r="F301" s="10"/>
      <c r="G301" s="10"/>
      <c r="H301" s="10"/>
    </row>
    <row r="302" spans="2:8" ht="15">
      <c r="B302" s="10"/>
      <c r="C302" s="10"/>
      <c r="D302" s="10"/>
      <c r="E302" s="10"/>
      <c r="F302" s="10"/>
      <c r="G302" s="10"/>
      <c r="H302" s="10"/>
    </row>
    <row r="303" spans="2:8" ht="15">
      <c r="B303" s="10"/>
      <c r="C303" s="10"/>
      <c r="D303" s="10"/>
      <c r="E303" s="10"/>
      <c r="F303" s="10"/>
      <c r="G303" s="10"/>
      <c r="H303" s="10"/>
    </row>
    <row r="304" spans="2:8" ht="15">
      <c r="B304" s="10"/>
      <c r="C304" s="10"/>
      <c r="D304" s="10"/>
      <c r="E304" s="10"/>
      <c r="F304" s="10"/>
      <c r="G304" s="10"/>
      <c r="H304" s="10"/>
    </row>
    <row r="305" spans="2:8" ht="15">
      <c r="B305" s="10"/>
      <c r="C305" s="10"/>
      <c r="D305" s="10"/>
      <c r="E305" s="10"/>
      <c r="F305" s="10"/>
      <c r="G305" s="10"/>
      <c r="H305" s="10"/>
    </row>
    <row r="306" spans="2:8" ht="15">
      <c r="B306" s="10"/>
      <c r="C306" s="10"/>
      <c r="D306" s="10"/>
      <c r="E306" s="10"/>
      <c r="F306" s="10"/>
      <c r="G306" s="10"/>
      <c r="H306" s="10"/>
    </row>
    <row r="307" spans="2:8" ht="15">
      <c r="B307" s="10"/>
      <c r="C307" s="10"/>
      <c r="D307" s="10"/>
      <c r="E307" s="10"/>
      <c r="F307" s="10"/>
      <c r="G307" s="10"/>
      <c r="H307" s="10"/>
    </row>
    <row r="308" spans="2:8" ht="15">
      <c r="B308" s="10"/>
      <c r="C308" s="10"/>
      <c r="D308" s="10"/>
      <c r="E308" s="10"/>
      <c r="F308" s="10"/>
      <c r="G308" s="10"/>
      <c r="H308" s="10"/>
    </row>
    <row r="309" spans="2:8" ht="15">
      <c r="B309" s="10"/>
      <c r="C309" s="10"/>
      <c r="D309" s="10"/>
      <c r="E309" s="10"/>
      <c r="F309" s="10"/>
      <c r="G309" s="10"/>
      <c r="H309" s="10"/>
    </row>
    <row r="310" spans="2:8" ht="15">
      <c r="B310" s="10"/>
      <c r="C310" s="10"/>
      <c r="D310" s="10"/>
      <c r="E310" s="10"/>
      <c r="F310" s="10"/>
      <c r="G310" s="10"/>
      <c r="H310" s="10"/>
    </row>
    <row r="311" spans="2:8" ht="15">
      <c r="B311" s="10"/>
      <c r="C311" s="10"/>
      <c r="D311" s="10"/>
      <c r="E311" s="10"/>
      <c r="F311" s="10"/>
      <c r="G311" s="10"/>
      <c r="H311" s="10"/>
    </row>
    <row r="312" spans="2:8" ht="15">
      <c r="B312" s="10"/>
      <c r="C312" s="10"/>
      <c r="D312" s="10"/>
      <c r="E312" s="10"/>
      <c r="F312" s="10"/>
      <c r="G312" s="10"/>
      <c r="H312" s="10"/>
    </row>
    <row r="313" spans="2:8" ht="15">
      <c r="B313" s="10"/>
      <c r="C313" s="10"/>
      <c r="D313" s="10"/>
      <c r="E313" s="10"/>
      <c r="F313" s="10"/>
      <c r="G313" s="10"/>
      <c r="H313" s="10"/>
    </row>
    <row r="314" spans="2:8" ht="15">
      <c r="B314" s="10"/>
      <c r="C314" s="10"/>
      <c r="D314" s="10"/>
      <c r="E314" s="10"/>
      <c r="F314" s="10"/>
      <c r="G314" s="10"/>
      <c r="H314" s="10"/>
    </row>
    <row r="315" spans="2:8" ht="15">
      <c r="B315" s="10"/>
      <c r="C315" s="10"/>
      <c r="D315" s="10"/>
      <c r="E315" s="10"/>
      <c r="F315" s="10"/>
      <c r="G315" s="10"/>
      <c r="H315" s="10"/>
    </row>
    <row r="316" spans="2:8" ht="15">
      <c r="B316" s="10"/>
      <c r="C316" s="10"/>
      <c r="D316" s="10"/>
      <c r="E316" s="10"/>
      <c r="F316" s="10"/>
      <c r="G316" s="10"/>
      <c r="H316" s="10"/>
    </row>
    <row r="317" spans="2:8" ht="15">
      <c r="B317" s="10"/>
      <c r="C317" s="10"/>
      <c r="D317" s="10"/>
      <c r="E317" s="10"/>
      <c r="F317" s="10"/>
      <c r="G317" s="10"/>
      <c r="H317" s="10"/>
    </row>
    <row r="318" spans="2:8" ht="15">
      <c r="B318" s="10"/>
      <c r="C318" s="10"/>
      <c r="D318" s="10"/>
      <c r="E318" s="10"/>
      <c r="F318" s="10"/>
      <c r="G318" s="10"/>
      <c r="H318" s="10"/>
    </row>
    <row r="319" spans="2:8" ht="15">
      <c r="B319" s="10"/>
      <c r="C319" s="10"/>
      <c r="D319" s="10"/>
      <c r="E319" s="10"/>
      <c r="F319" s="10"/>
      <c r="G319" s="10"/>
      <c r="H319" s="10"/>
    </row>
    <row r="320" spans="2:8" ht="15">
      <c r="B320" s="10"/>
      <c r="C320" s="10"/>
      <c r="D320" s="10"/>
      <c r="E320" s="10"/>
      <c r="F320" s="10"/>
      <c r="G320" s="10"/>
      <c r="H320" s="10"/>
    </row>
    <row r="321" spans="2:8" ht="15">
      <c r="B321" s="10"/>
      <c r="C321" s="10"/>
      <c r="D321" s="10"/>
      <c r="E321" s="10"/>
      <c r="F321" s="10"/>
      <c r="G321" s="10"/>
      <c r="H321" s="10"/>
    </row>
    <row r="322" spans="2:8" ht="15">
      <c r="B322" s="10"/>
      <c r="C322" s="10"/>
      <c r="D322" s="10"/>
      <c r="E322" s="10"/>
      <c r="F322" s="10"/>
      <c r="G322" s="10"/>
      <c r="H322" s="10"/>
    </row>
    <row r="323" spans="2:8" ht="15">
      <c r="B323" s="10"/>
      <c r="C323" s="10"/>
      <c r="D323" s="10"/>
      <c r="E323" s="10"/>
      <c r="F323" s="10"/>
      <c r="G323" s="10"/>
      <c r="H323" s="10"/>
    </row>
    <row r="324" spans="2:8" ht="15">
      <c r="B324" s="10"/>
      <c r="C324" s="10"/>
      <c r="D324" s="10"/>
      <c r="E324" s="10"/>
      <c r="F324" s="10"/>
      <c r="G324" s="10"/>
      <c r="H324" s="10"/>
    </row>
    <row r="325" spans="2:8" ht="15">
      <c r="B325" s="10"/>
      <c r="C325" s="10"/>
      <c r="D325" s="10"/>
      <c r="E325" s="10"/>
      <c r="F325" s="10"/>
      <c r="G325" s="10"/>
      <c r="H325" s="10"/>
    </row>
    <row r="326" spans="2:8" ht="15">
      <c r="B326" s="10"/>
      <c r="C326" s="10"/>
      <c r="D326" s="10"/>
      <c r="E326" s="10"/>
      <c r="F326" s="10"/>
      <c r="G326" s="10"/>
      <c r="H326" s="10"/>
    </row>
    <row r="327" spans="2:8" ht="15">
      <c r="B327" s="10"/>
      <c r="C327" s="10"/>
      <c r="D327" s="10"/>
      <c r="E327" s="10"/>
      <c r="F327" s="10"/>
      <c r="G327" s="10"/>
      <c r="H327" s="10"/>
    </row>
    <row r="328" spans="2:8" ht="15">
      <c r="B328" s="10"/>
      <c r="C328" s="10"/>
      <c r="D328" s="10"/>
      <c r="E328" s="10"/>
      <c r="F328" s="10"/>
      <c r="G328" s="10"/>
      <c r="H328" s="10"/>
    </row>
    <row r="329" spans="2:8" ht="15">
      <c r="B329" s="10"/>
      <c r="C329" s="10"/>
      <c r="D329" s="10"/>
      <c r="E329" s="10"/>
      <c r="F329" s="10"/>
      <c r="G329" s="10"/>
      <c r="H329" s="10"/>
    </row>
    <row r="330" spans="2:8" ht="15">
      <c r="B330" s="10"/>
      <c r="C330" s="10"/>
      <c r="D330" s="10"/>
      <c r="E330" s="10"/>
      <c r="F330" s="10"/>
      <c r="G330" s="10"/>
      <c r="H330" s="10"/>
    </row>
    <row r="331" spans="2:8" ht="15">
      <c r="B331" s="10"/>
      <c r="C331" s="10"/>
      <c r="D331" s="10"/>
      <c r="E331" s="10"/>
      <c r="F331" s="10"/>
      <c r="G331" s="10"/>
      <c r="H331" s="10"/>
    </row>
    <row r="332" spans="2:8" ht="15">
      <c r="B332" s="10"/>
      <c r="C332" s="10"/>
      <c r="D332" s="10"/>
      <c r="E332" s="10"/>
      <c r="F332" s="10"/>
      <c r="G332" s="10"/>
      <c r="H332" s="10"/>
    </row>
    <row r="333" spans="2:8" ht="15">
      <c r="B333" s="10"/>
      <c r="C333" s="10"/>
      <c r="D333" s="10"/>
      <c r="E333" s="10"/>
      <c r="F333" s="10"/>
      <c r="G333" s="10"/>
      <c r="H333" s="10"/>
    </row>
    <row r="334" spans="2:8" ht="15">
      <c r="B334" s="10"/>
      <c r="C334" s="10"/>
      <c r="D334" s="10"/>
      <c r="E334" s="10"/>
      <c r="F334" s="10"/>
      <c r="G334" s="10"/>
      <c r="H334" s="10"/>
    </row>
    <row r="335" spans="2:8" ht="15">
      <c r="B335" s="10"/>
      <c r="C335" s="10"/>
      <c r="D335" s="10"/>
      <c r="E335" s="10"/>
      <c r="F335" s="10"/>
      <c r="G335" s="10"/>
      <c r="H335" s="10"/>
    </row>
    <row r="336" spans="2:8" ht="15">
      <c r="B336" s="10"/>
      <c r="C336" s="10"/>
      <c r="D336" s="10"/>
      <c r="E336" s="10"/>
      <c r="F336" s="10"/>
      <c r="G336" s="10"/>
      <c r="H336" s="10"/>
    </row>
    <row r="337" spans="2:8" ht="15">
      <c r="B337" s="10"/>
      <c r="C337" s="10"/>
      <c r="D337" s="10"/>
      <c r="E337" s="10"/>
      <c r="F337" s="10"/>
      <c r="G337" s="10"/>
      <c r="H337" s="10"/>
    </row>
    <row r="338" spans="2:8" ht="15">
      <c r="B338" s="10"/>
      <c r="C338" s="10"/>
      <c r="D338" s="10"/>
      <c r="E338" s="10"/>
      <c r="F338" s="10"/>
      <c r="G338" s="10"/>
      <c r="H338" s="10"/>
    </row>
    <row r="339" spans="2:8" ht="15">
      <c r="B339" s="10"/>
      <c r="C339" s="10"/>
      <c r="D339" s="10"/>
      <c r="E339" s="10"/>
      <c r="F339" s="10"/>
      <c r="G339" s="10"/>
      <c r="H339" s="10"/>
    </row>
    <row r="340" spans="2:8" ht="15">
      <c r="B340" s="10"/>
      <c r="C340" s="10"/>
      <c r="D340" s="10"/>
      <c r="E340" s="10"/>
      <c r="F340" s="10"/>
      <c r="G340" s="10"/>
      <c r="H340" s="10"/>
    </row>
    <row r="341" spans="2:8" ht="15">
      <c r="B341" s="10"/>
      <c r="C341" s="10"/>
      <c r="D341" s="10"/>
      <c r="E341" s="10"/>
      <c r="F341" s="10"/>
      <c r="G341" s="10"/>
      <c r="H341" s="10"/>
    </row>
    <row r="342" spans="2:8" ht="15">
      <c r="B342" s="10"/>
      <c r="C342" s="10"/>
      <c r="D342" s="10"/>
      <c r="E342" s="10"/>
      <c r="F342" s="10"/>
      <c r="G342" s="10"/>
      <c r="H342" s="10"/>
    </row>
    <row r="343" spans="2:8" ht="15">
      <c r="B343" s="10"/>
      <c r="C343" s="10"/>
      <c r="D343" s="10"/>
      <c r="E343" s="10"/>
      <c r="F343" s="10"/>
      <c r="G343" s="10"/>
      <c r="H343" s="10"/>
    </row>
    <row r="344" spans="2:8" ht="15">
      <c r="B344" s="10"/>
      <c r="C344" s="10"/>
      <c r="D344" s="10"/>
      <c r="E344" s="10"/>
      <c r="F344" s="10"/>
      <c r="G344" s="10"/>
      <c r="H344" s="10"/>
    </row>
    <row r="345" spans="2:8" ht="15">
      <c r="B345" s="10"/>
      <c r="C345" s="10"/>
      <c r="D345" s="10"/>
      <c r="E345" s="10"/>
      <c r="F345" s="10"/>
      <c r="G345" s="10"/>
      <c r="H345" s="10"/>
    </row>
    <row r="346" spans="2:8" ht="15">
      <c r="B346" s="10"/>
      <c r="C346" s="10"/>
      <c r="D346" s="10"/>
      <c r="E346" s="10"/>
      <c r="F346" s="10"/>
      <c r="G346" s="10"/>
      <c r="H346" s="10"/>
    </row>
    <row r="347" spans="2:8" ht="15">
      <c r="B347" s="10"/>
      <c r="C347" s="10"/>
      <c r="D347" s="10"/>
      <c r="E347" s="10"/>
      <c r="F347" s="10"/>
      <c r="G347" s="10"/>
      <c r="H347" s="10"/>
    </row>
    <row r="348" spans="2:8" ht="15">
      <c r="B348" s="10"/>
      <c r="C348" s="10"/>
      <c r="D348" s="10"/>
      <c r="E348" s="10"/>
      <c r="F348" s="10"/>
      <c r="G348" s="10"/>
      <c r="H348" s="10"/>
    </row>
    <row r="349" spans="2:8" ht="15">
      <c r="B349" s="10"/>
      <c r="C349" s="10"/>
      <c r="D349" s="10"/>
      <c r="E349" s="10"/>
      <c r="F349" s="10"/>
      <c r="G349" s="10"/>
      <c r="H349" s="10"/>
    </row>
    <row r="350" spans="2:8" ht="15">
      <c r="B350" s="10"/>
      <c r="C350" s="10"/>
      <c r="D350" s="10"/>
      <c r="E350" s="10"/>
      <c r="F350" s="10"/>
      <c r="G350" s="10"/>
      <c r="H350" s="10"/>
    </row>
    <row r="351" spans="2:8" ht="15">
      <c r="B351" s="10"/>
      <c r="C351" s="10"/>
      <c r="D351" s="10"/>
      <c r="E351" s="10"/>
      <c r="F351" s="10"/>
      <c r="G351" s="10"/>
      <c r="H351" s="10"/>
    </row>
    <row r="352" spans="2:8" ht="15">
      <c r="B352" s="10"/>
      <c r="C352" s="10"/>
      <c r="D352" s="10"/>
      <c r="E352" s="10"/>
      <c r="F352" s="10"/>
      <c r="G352" s="10"/>
      <c r="H352" s="10"/>
    </row>
    <row r="353" spans="2:8" ht="15">
      <c r="B353" s="10"/>
      <c r="C353" s="10"/>
      <c r="D353" s="10"/>
      <c r="E353" s="10"/>
      <c r="F353" s="10"/>
      <c r="G353" s="10"/>
      <c r="H353" s="10"/>
    </row>
    <row r="354" spans="2:8" ht="15">
      <c r="B354" s="10"/>
      <c r="C354" s="10"/>
      <c r="D354" s="10"/>
      <c r="E354" s="10"/>
      <c r="F354" s="10"/>
      <c r="G354" s="10"/>
      <c r="H354" s="10"/>
    </row>
    <row r="355" spans="2:8" ht="15">
      <c r="B355" s="10"/>
      <c r="C355" s="10"/>
      <c r="D355" s="10"/>
      <c r="E355" s="10"/>
      <c r="F355" s="10"/>
      <c r="G355" s="10"/>
      <c r="H355" s="10"/>
    </row>
    <row r="356" spans="2:8" ht="15">
      <c r="B356" s="10"/>
      <c r="C356" s="10"/>
      <c r="D356" s="10"/>
      <c r="E356" s="10"/>
      <c r="F356" s="10"/>
      <c r="G356" s="10"/>
      <c r="H356" s="10"/>
    </row>
    <row r="357" spans="2:8" ht="15">
      <c r="B357" s="10"/>
      <c r="C357" s="10"/>
      <c r="D357" s="10"/>
      <c r="E357" s="10"/>
      <c r="F357" s="10"/>
      <c r="G357" s="10"/>
      <c r="H357" s="10"/>
    </row>
    <row r="358" spans="2:8" ht="15">
      <c r="B358" s="10"/>
      <c r="C358" s="10"/>
      <c r="D358" s="10"/>
      <c r="E358" s="10"/>
      <c r="F358" s="10"/>
      <c r="G358" s="10"/>
      <c r="H358" s="10"/>
    </row>
    <row r="359" spans="2:8" ht="15">
      <c r="B359" s="10"/>
      <c r="C359" s="10"/>
      <c r="D359" s="10"/>
      <c r="E359" s="10"/>
      <c r="F359" s="10"/>
      <c r="G359" s="10"/>
      <c r="H359" s="10"/>
    </row>
    <row r="360" spans="2:8" ht="15">
      <c r="B360" s="10"/>
      <c r="C360" s="10"/>
      <c r="D360" s="10"/>
      <c r="E360" s="10"/>
      <c r="F360" s="10"/>
      <c r="G360" s="10"/>
      <c r="H360" s="10"/>
    </row>
    <row r="361" spans="2:8" ht="15">
      <c r="B361" s="10"/>
      <c r="C361" s="10"/>
      <c r="D361" s="10"/>
      <c r="E361" s="10"/>
      <c r="F361" s="10"/>
      <c r="G361" s="10"/>
      <c r="H361" s="10"/>
    </row>
    <row r="362" spans="2:8" ht="15">
      <c r="B362" s="10"/>
      <c r="C362" s="10"/>
      <c r="D362" s="10"/>
      <c r="E362" s="10"/>
      <c r="F362" s="10"/>
      <c r="G362" s="10"/>
      <c r="H362" s="10"/>
    </row>
    <row r="363" spans="2:8" ht="15">
      <c r="B363" s="10"/>
      <c r="C363" s="10"/>
      <c r="D363" s="10"/>
      <c r="E363" s="10"/>
      <c r="F363" s="10"/>
      <c r="G363" s="10"/>
      <c r="H363" s="10"/>
    </row>
    <row r="364" spans="2:8" ht="15">
      <c r="B364" s="10"/>
      <c r="C364" s="10"/>
      <c r="D364" s="10"/>
      <c r="E364" s="10"/>
      <c r="F364" s="10"/>
      <c r="G364" s="10"/>
      <c r="H364" s="10"/>
    </row>
    <row r="365" spans="2:8" ht="15">
      <c r="B365" s="10"/>
      <c r="C365" s="10"/>
      <c r="D365" s="10"/>
      <c r="E365" s="10"/>
      <c r="F365" s="10"/>
      <c r="G365" s="10"/>
      <c r="H365" s="10"/>
    </row>
    <row r="366" spans="2:8" ht="15">
      <c r="B366" s="10"/>
      <c r="C366" s="10"/>
      <c r="D366" s="10"/>
      <c r="E366" s="10"/>
      <c r="F366" s="10"/>
      <c r="G366" s="10"/>
      <c r="H366" s="10"/>
    </row>
    <row r="367" spans="2:8" ht="15">
      <c r="B367" s="10"/>
      <c r="C367" s="10"/>
      <c r="D367" s="10"/>
      <c r="E367" s="10"/>
      <c r="F367" s="10"/>
      <c r="G367" s="10"/>
      <c r="H367" s="10"/>
    </row>
    <row r="368" spans="2:8" ht="15">
      <c r="B368" s="10"/>
      <c r="C368" s="10"/>
      <c r="D368" s="10"/>
      <c r="E368" s="10"/>
      <c r="F368" s="10"/>
      <c r="G368" s="10"/>
      <c r="H368" s="10"/>
    </row>
    <row r="369" spans="2:8" ht="15">
      <c r="B369" s="10"/>
      <c r="C369" s="10"/>
      <c r="D369" s="10"/>
      <c r="E369" s="10"/>
      <c r="F369" s="10"/>
      <c r="G369" s="10"/>
      <c r="H369" s="10"/>
    </row>
    <row r="370" spans="2:8" ht="15">
      <c r="B370" s="10"/>
      <c r="C370" s="10"/>
      <c r="D370" s="10"/>
      <c r="E370" s="10"/>
      <c r="F370" s="10"/>
      <c r="G370" s="10"/>
      <c r="H370" s="10"/>
    </row>
    <row r="371" spans="2:8" ht="15">
      <c r="B371" s="10"/>
      <c r="C371" s="10"/>
      <c r="D371" s="10"/>
      <c r="E371" s="10"/>
      <c r="F371" s="10"/>
      <c r="G371" s="10"/>
      <c r="H371" s="10"/>
    </row>
    <row r="372" spans="2:8" ht="15">
      <c r="B372" s="10"/>
      <c r="C372" s="10"/>
      <c r="D372" s="10"/>
      <c r="E372" s="10"/>
      <c r="F372" s="10"/>
      <c r="G372" s="10"/>
      <c r="H372" s="10"/>
    </row>
    <row r="373" spans="2:8" ht="15">
      <c r="B373" s="10"/>
      <c r="C373" s="10"/>
      <c r="D373" s="10"/>
      <c r="E373" s="10"/>
      <c r="F373" s="10"/>
      <c r="G373" s="10"/>
      <c r="H373" s="10"/>
    </row>
    <row r="374" spans="2:8" ht="15">
      <c r="B374" s="10"/>
      <c r="C374" s="10"/>
      <c r="D374" s="10"/>
      <c r="E374" s="10"/>
      <c r="F374" s="10"/>
      <c r="G374" s="10"/>
      <c r="H374" s="10"/>
    </row>
    <row r="375" spans="2:8" ht="15">
      <c r="B375" s="10"/>
      <c r="C375" s="10"/>
      <c r="D375" s="10"/>
      <c r="E375" s="10"/>
      <c r="F375" s="10"/>
      <c r="G375" s="10"/>
      <c r="H375" s="10"/>
    </row>
    <row r="376" spans="2:8" ht="15">
      <c r="B376" s="10"/>
      <c r="C376" s="10"/>
      <c r="D376" s="10"/>
      <c r="E376" s="10"/>
      <c r="F376" s="10"/>
      <c r="G376" s="10"/>
      <c r="H376" s="10"/>
    </row>
    <row r="377" spans="2:8" ht="15">
      <c r="B377" s="10"/>
      <c r="C377" s="10"/>
      <c r="D377" s="10"/>
      <c r="E377" s="10"/>
      <c r="F377" s="10"/>
      <c r="G377" s="10"/>
      <c r="H377" s="10"/>
    </row>
    <row r="378" spans="2:8" ht="15">
      <c r="B378" s="10"/>
      <c r="C378" s="10"/>
      <c r="D378" s="10"/>
      <c r="E378" s="10"/>
      <c r="F378" s="10"/>
      <c r="G378" s="10"/>
      <c r="H378" s="10"/>
    </row>
    <row r="379" spans="2:8" ht="15">
      <c r="B379" s="10"/>
      <c r="C379" s="10"/>
      <c r="D379" s="10"/>
      <c r="E379" s="10"/>
      <c r="F379" s="10"/>
      <c r="G379" s="10"/>
      <c r="H379" s="10"/>
    </row>
    <row r="380" spans="2:8" ht="15">
      <c r="B380" s="10"/>
      <c r="C380" s="10"/>
      <c r="D380" s="10"/>
      <c r="E380" s="10"/>
      <c r="F380" s="10"/>
      <c r="G380" s="10"/>
      <c r="H380" s="10"/>
    </row>
    <row r="381" spans="2:8" ht="15">
      <c r="B381" s="10"/>
      <c r="C381" s="10"/>
      <c r="D381" s="10"/>
      <c r="E381" s="10"/>
      <c r="F381" s="10"/>
      <c r="G381" s="10"/>
      <c r="H381" s="10"/>
    </row>
    <row r="382" spans="2:8" ht="15">
      <c r="B382" s="10"/>
      <c r="C382" s="10"/>
      <c r="D382" s="10"/>
      <c r="E382" s="10"/>
      <c r="F382" s="10"/>
      <c r="G382" s="10"/>
      <c r="H382" s="10"/>
    </row>
    <row r="383" spans="2:8" ht="15">
      <c r="B383" s="10"/>
      <c r="C383" s="10"/>
      <c r="D383" s="10"/>
      <c r="E383" s="10"/>
      <c r="F383" s="10"/>
      <c r="G383" s="10"/>
      <c r="H383" s="10"/>
    </row>
    <row r="384" spans="2:8" ht="15">
      <c r="B384" s="10"/>
      <c r="C384" s="10"/>
      <c r="D384" s="10"/>
      <c r="E384" s="10"/>
      <c r="F384" s="10"/>
      <c r="G384" s="10"/>
      <c r="H384" s="10"/>
    </row>
    <row r="385" spans="2:8" ht="15">
      <c r="B385" s="10"/>
      <c r="C385" s="10"/>
      <c r="D385" s="10"/>
      <c r="E385" s="10"/>
      <c r="F385" s="10"/>
      <c r="G385" s="10"/>
      <c r="H385" s="10"/>
    </row>
    <row r="386" spans="2:8" ht="15">
      <c r="B386" s="10"/>
      <c r="C386" s="10"/>
      <c r="D386" s="10"/>
      <c r="E386" s="10"/>
      <c r="F386" s="10"/>
      <c r="G386" s="10"/>
      <c r="H386" s="10"/>
    </row>
    <row r="387" spans="2:8" ht="15">
      <c r="B387" s="10"/>
      <c r="C387" s="10"/>
      <c r="D387" s="10"/>
      <c r="E387" s="10"/>
      <c r="F387" s="10"/>
      <c r="G387" s="10"/>
      <c r="H387" s="10"/>
    </row>
    <row r="388" spans="2:8" ht="15">
      <c r="B388" s="10"/>
      <c r="C388" s="10"/>
      <c r="D388" s="10"/>
      <c r="E388" s="10"/>
      <c r="F388" s="10"/>
      <c r="G388" s="10"/>
      <c r="H388" s="10"/>
    </row>
    <row r="389" spans="2:8" ht="15">
      <c r="B389" s="10"/>
      <c r="C389" s="10"/>
      <c r="D389" s="10"/>
      <c r="E389" s="10"/>
      <c r="F389" s="10"/>
      <c r="G389" s="10"/>
      <c r="H389" s="10"/>
    </row>
    <row r="390" spans="2:8" ht="15">
      <c r="B390" s="10"/>
      <c r="C390" s="10"/>
      <c r="D390" s="10"/>
      <c r="E390" s="10"/>
      <c r="F390" s="10"/>
      <c r="G390" s="10"/>
      <c r="H390" s="10"/>
    </row>
    <row r="391" spans="2:8" ht="15">
      <c r="B391" s="10"/>
      <c r="C391" s="10"/>
      <c r="D391" s="10"/>
      <c r="E391" s="10"/>
      <c r="F391" s="10"/>
      <c r="G391" s="10"/>
      <c r="H391" s="10"/>
    </row>
    <row r="392" spans="2:8" ht="15">
      <c r="B392" s="10"/>
      <c r="C392" s="10"/>
      <c r="D392" s="10"/>
      <c r="E392" s="10"/>
      <c r="F392" s="10"/>
      <c r="G392" s="10"/>
      <c r="H392" s="10"/>
    </row>
    <row r="393" spans="2:8" ht="15">
      <c r="B393" s="10"/>
      <c r="C393" s="10"/>
      <c r="D393" s="10"/>
      <c r="E393" s="10"/>
      <c r="F393" s="10"/>
      <c r="G393" s="10"/>
      <c r="H393" s="10"/>
    </row>
    <row r="394" spans="2:8" ht="15">
      <c r="B394" s="10"/>
      <c r="C394" s="10"/>
      <c r="D394" s="10"/>
      <c r="E394" s="10"/>
      <c r="F394" s="10"/>
      <c r="G394" s="10"/>
      <c r="H394" s="10"/>
    </row>
    <row r="395" spans="2:8" ht="15">
      <c r="B395" s="10"/>
      <c r="C395" s="10"/>
      <c r="D395" s="10"/>
      <c r="E395" s="10"/>
      <c r="F395" s="10"/>
      <c r="G395" s="10"/>
      <c r="H395" s="10"/>
    </row>
    <row r="396" spans="2:8" ht="15">
      <c r="B396" s="10"/>
      <c r="C396" s="10"/>
      <c r="D396" s="10"/>
      <c r="E396" s="10"/>
      <c r="F396" s="10"/>
      <c r="G396" s="10"/>
      <c r="H396" s="10"/>
    </row>
    <row r="397" spans="2:8" ht="15">
      <c r="B397" s="10"/>
      <c r="C397" s="10"/>
      <c r="D397" s="10"/>
      <c r="E397" s="10"/>
      <c r="F397" s="10"/>
      <c r="G397" s="10"/>
      <c r="H397" s="10"/>
    </row>
    <row r="398" spans="2:8" ht="15">
      <c r="B398" s="10"/>
      <c r="C398" s="10"/>
      <c r="D398" s="10"/>
      <c r="E398" s="10"/>
      <c r="F398" s="10"/>
      <c r="G398" s="10"/>
      <c r="H398" s="10"/>
    </row>
    <row r="399" spans="2:8" ht="15">
      <c r="B399" s="10"/>
      <c r="C399" s="10"/>
      <c r="D399" s="10"/>
      <c r="E399" s="10"/>
      <c r="F399" s="10"/>
      <c r="G399" s="10"/>
      <c r="H399" s="10"/>
    </row>
    <row r="400" spans="2:8" ht="15">
      <c r="B400" s="10"/>
      <c r="C400" s="10"/>
      <c r="D400" s="10"/>
      <c r="E400" s="10"/>
      <c r="F400" s="10"/>
      <c r="G400" s="10"/>
      <c r="H400" s="10"/>
    </row>
    <row r="401" spans="2:8" ht="15">
      <c r="B401" s="10"/>
      <c r="C401" s="10"/>
      <c r="D401" s="10"/>
      <c r="E401" s="10"/>
      <c r="F401" s="10"/>
      <c r="G401" s="10"/>
      <c r="H401" s="10"/>
    </row>
    <row r="402" spans="2:8" ht="15">
      <c r="B402" s="10"/>
      <c r="C402" s="10"/>
      <c r="D402" s="10"/>
      <c r="E402" s="10"/>
      <c r="F402" s="10"/>
      <c r="G402" s="10"/>
      <c r="H402" s="10"/>
    </row>
    <row r="403" spans="2:8" ht="15">
      <c r="B403" s="10"/>
      <c r="C403" s="10"/>
      <c r="D403" s="10"/>
      <c r="E403" s="10"/>
      <c r="F403" s="10"/>
      <c r="G403" s="10"/>
      <c r="H403" s="10"/>
    </row>
    <row r="404" spans="2:8" ht="15">
      <c r="B404" s="10"/>
      <c r="C404" s="10"/>
      <c r="D404" s="10"/>
      <c r="E404" s="10"/>
      <c r="F404" s="10"/>
      <c r="G404" s="10"/>
      <c r="H404" s="10"/>
    </row>
    <row r="405" spans="2:8" ht="15">
      <c r="B405" s="10"/>
      <c r="C405" s="10"/>
      <c r="D405" s="10"/>
      <c r="E405" s="10"/>
      <c r="F405" s="10"/>
      <c r="G405" s="10"/>
      <c r="H405" s="10"/>
    </row>
    <row r="406" spans="2:8" ht="15">
      <c r="B406" s="10"/>
      <c r="C406" s="10"/>
      <c r="D406" s="10"/>
      <c r="E406" s="10"/>
      <c r="F406" s="10"/>
      <c r="G406" s="10"/>
      <c r="H406" s="10"/>
    </row>
    <row r="407" spans="2:8" ht="15">
      <c r="B407" s="10"/>
      <c r="C407" s="10"/>
      <c r="D407" s="10"/>
      <c r="E407" s="10"/>
      <c r="F407" s="10"/>
      <c r="G407" s="10"/>
      <c r="H407" s="10"/>
    </row>
    <row r="408" spans="2:8" ht="15">
      <c r="B408" s="10"/>
      <c r="C408" s="10"/>
      <c r="D408" s="10"/>
      <c r="E408" s="10"/>
      <c r="F408" s="10"/>
      <c r="G408" s="10"/>
      <c r="H408" s="10"/>
    </row>
    <row r="409" spans="2:8" ht="15">
      <c r="B409" s="10"/>
      <c r="C409" s="10"/>
      <c r="D409" s="10"/>
      <c r="E409" s="10"/>
      <c r="F409" s="10"/>
      <c r="G409" s="10"/>
      <c r="H409" s="10"/>
    </row>
    <row r="410" spans="2:8" ht="15">
      <c r="B410" s="10"/>
      <c r="C410" s="10"/>
      <c r="D410" s="10"/>
      <c r="E410" s="10"/>
      <c r="F410" s="10"/>
      <c r="G410" s="10"/>
      <c r="H410" s="10"/>
    </row>
    <row r="411" spans="2:8" ht="15">
      <c r="B411" s="10"/>
      <c r="C411" s="10"/>
      <c r="D411" s="10"/>
      <c r="E411" s="10"/>
      <c r="F411" s="10"/>
      <c r="G411" s="10"/>
      <c r="H411" s="10"/>
    </row>
    <row r="412" spans="2:8" ht="15">
      <c r="B412" s="10"/>
      <c r="C412" s="10"/>
      <c r="D412" s="10"/>
      <c r="E412" s="10"/>
      <c r="F412" s="10"/>
      <c r="G412" s="10"/>
      <c r="H412" s="10"/>
    </row>
    <row r="413" spans="2:8" ht="15">
      <c r="B413" s="10"/>
      <c r="C413" s="10"/>
      <c r="D413" s="10"/>
      <c r="E413" s="10"/>
      <c r="F413" s="10"/>
      <c r="G413" s="10"/>
      <c r="H413" s="10"/>
    </row>
    <row r="414" spans="2:8" ht="15">
      <c r="B414" s="10"/>
      <c r="C414" s="10"/>
      <c r="D414" s="10"/>
      <c r="E414" s="10"/>
      <c r="F414" s="10"/>
      <c r="G414" s="10"/>
      <c r="H414" s="10"/>
    </row>
    <row r="415" spans="2:8" ht="15">
      <c r="B415" s="10"/>
      <c r="C415" s="10"/>
      <c r="D415" s="10"/>
      <c r="E415" s="10"/>
      <c r="F415" s="10"/>
      <c r="G415" s="10"/>
      <c r="H415" s="10"/>
    </row>
    <row r="416" spans="2:8" ht="15">
      <c r="B416" s="10"/>
      <c r="C416" s="10"/>
      <c r="D416" s="10"/>
      <c r="E416" s="10"/>
      <c r="F416" s="10"/>
      <c r="G416" s="10"/>
      <c r="H416" s="10"/>
    </row>
    <row r="417" spans="2:8" ht="15">
      <c r="B417" s="10"/>
      <c r="C417" s="10"/>
      <c r="D417" s="10"/>
      <c r="E417" s="10"/>
      <c r="F417" s="10"/>
      <c r="G417" s="10"/>
      <c r="H417" s="10"/>
    </row>
    <row r="418" spans="2:8" ht="15">
      <c r="B418" s="10"/>
      <c r="C418" s="10"/>
      <c r="D418" s="10"/>
      <c r="E418" s="10"/>
      <c r="F418" s="10"/>
      <c r="G418" s="10"/>
      <c r="H418" s="10"/>
    </row>
    <row r="419" spans="2:8" ht="15">
      <c r="B419" s="10"/>
      <c r="C419" s="10"/>
      <c r="D419" s="10"/>
      <c r="E419" s="10"/>
      <c r="F419" s="10"/>
      <c r="G419" s="10"/>
      <c r="H419" s="10"/>
    </row>
    <row r="420" spans="2:8" ht="15">
      <c r="B420" s="10"/>
      <c r="C420" s="10"/>
      <c r="D420" s="10"/>
      <c r="E420" s="10"/>
      <c r="F420" s="10"/>
      <c r="G420" s="10"/>
      <c r="H420" s="10"/>
    </row>
    <row r="421" spans="2:8" ht="15">
      <c r="B421" s="10"/>
      <c r="C421" s="10"/>
      <c r="D421" s="10"/>
      <c r="E421" s="10"/>
      <c r="F421" s="10"/>
      <c r="G421" s="10"/>
      <c r="H421" s="10"/>
    </row>
    <row r="422" spans="2:8" ht="15">
      <c r="B422" s="10"/>
      <c r="C422" s="10"/>
      <c r="D422" s="10"/>
      <c r="E422" s="10"/>
      <c r="F422" s="10"/>
      <c r="G422" s="10"/>
      <c r="H422" s="10"/>
    </row>
    <row r="423" spans="2:8" ht="15">
      <c r="B423" s="10"/>
      <c r="C423" s="10"/>
      <c r="D423" s="10"/>
      <c r="E423" s="10"/>
      <c r="F423" s="10"/>
      <c r="G423" s="10"/>
      <c r="H423" s="10"/>
    </row>
    <row r="424" spans="2:8" ht="15">
      <c r="B424" s="10"/>
      <c r="C424" s="10"/>
      <c r="D424" s="10"/>
      <c r="E424" s="10"/>
      <c r="F424" s="10"/>
      <c r="G424" s="10"/>
      <c r="H424" s="10"/>
    </row>
    <row r="425" spans="2:8" ht="15">
      <c r="B425" s="10"/>
      <c r="C425" s="10"/>
      <c r="D425" s="10"/>
      <c r="E425" s="10"/>
      <c r="F425" s="10"/>
      <c r="G425" s="10"/>
      <c r="H425" s="10"/>
    </row>
    <row r="426" spans="2:8" ht="15">
      <c r="B426" s="10"/>
      <c r="C426" s="10"/>
      <c r="D426" s="10"/>
      <c r="E426" s="10"/>
      <c r="F426" s="10"/>
      <c r="G426" s="10"/>
      <c r="H426" s="10"/>
    </row>
    <row r="427" spans="2:8" ht="15">
      <c r="B427" s="10"/>
      <c r="C427" s="10"/>
      <c r="D427" s="10"/>
      <c r="E427" s="10"/>
      <c r="F427" s="10"/>
      <c r="G427" s="10"/>
      <c r="H427" s="10"/>
    </row>
    <row r="428" spans="2:8">
      <c r="B428" s="10"/>
      <c r="C428" s="10"/>
      <c r="D428" s="10"/>
      <c r="E428" s="10"/>
      <c r="F428" s="10"/>
      <c r="G428" s="10"/>
      <c r="H428" s="1"/>
    </row>
    <row r="429" spans="2:8">
      <c r="B429" s="1"/>
      <c r="C429" s="1"/>
      <c r="D429" s="1"/>
      <c r="E429" s="1"/>
      <c r="F429" s="1"/>
      <c r="G429" s="1"/>
      <c r="H429" s="1"/>
    </row>
    <row r="430" spans="2:8">
      <c r="B430" s="1"/>
      <c r="C430" s="1"/>
      <c r="D430" s="1"/>
      <c r="E430" s="1"/>
      <c r="F430" s="1"/>
      <c r="G430" s="1"/>
      <c r="H430" s="1"/>
    </row>
    <row r="431" spans="2:8">
      <c r="B431" s="1"/>
      <c r="C431" s="1"/>
      <c r="D431" s="1"/>
      <c r="E431" s="1"/>
      <c r="F431" s="1"/>
      <c r="G431" s="1"/>
      <c r="H431" s="1"/>
    </row>
    <row r="432" spans="2:8">
      <c r="B432" s="1"/>
      <c r="C432" s="1"/>
      <c r="D432" s="1"/>
      <c r="E432" s="1"/>
      <c r="F432" s="1"/>
      <c r="G432" s="1"/>
      <c r="H432" s="1"/>
    </row>
    <row r="433" spans="2:8">
      <c r="B433" s="1"/>
      <c r="C433" s="1"/>
      <c r="D433" s="1"/>
      <c r="E433" s="1"/>
      <c r="F433" s="1"/>
      <c r="G433" s="1"/>
      <c r="H433" s="1"/>
    </row>
    <row r="434" spans="2:8">
      <c r="B434" s="1"/>
      <c r="C434" s="1"/>
      <c r="D434" s="1"/>
      <c r="E434" s="1"/>
      <c r="F434" s="1"/>
      <c r="G434" s="1"/>
      <c r="H434" s="1"/>
    </row>
    <row r="435" spans="2:8">
      <c r="B435" s="1"/>
      <c r="C435" s="1"/>
      <c r="D435" s="1"/>
      <c r="E435" s="1"/>
      <c r="F435" s="1"/>
      <c r="G435" s="1"/>
      <c r="H435" s="1"/>
    </row>
    <row r="436" spans="2:8">
      <c r="B436" s="1"/>
      <c r="C436" s="1"/>
      <c r="D436" s="1"/>
      <c r="E436" s="1"/>
      <c r="F436" s="1"/>
      <c r="G436" s="1"/>
      <c r="H436" s="1"/>
    </row>
    <row r="437" spans="2:8">
      <c r="B437" s="1"/>
      <c r="C437" s="1"/>
      <c r="D437" s="1"/>
      <c r="E437" s="1"/>
      <c r="F437" s="1"/>
      <c r="G437" s="1"/>
      <c r="H437" s="1"/>
    </row>
    <row r="438" spans="2:8">
      <c r="B438" s="1"/>
      <c r="C438" s="1"/>
      <c r="D438" s="1"/>
      <c r="E438" s="1"/>
      <c r="F438" s="1"/>
      <c r="G438" s="1"/>
      <c r="H438" s="1"/>
    </row>
    <row r="439" spans="2:8">
      <c r="B439" s="1"/>
      <c r="C439" s="1"/>
      <c r="D439" s="1"/>
      <c r="E439" s="1"/>
      <c r="F439" s="1"/>
      <c r="G439" s="1"/>
      <c r="H439" s="1"/>
    </row>
    <row r="440" spans="2:8">
      <c r="B440" s="1"/>
      <c r="C440" s="1"/>
      <c r="D440" s="1"/>
      <c r="E440" s="1"/>
      <c r="F440" s="1"/>
      <c r="G440" s="1"/>
      <c r="H440" s="1"/>
    </row>
    <row r="441" spans="2:8">
      <c r="B441" s="1"/>
      <c r="C441" s="1"/>
      <c r="D441" s="1"/>
      <c r="E441" s="1"/>
      <c r="F441" s="1"/>
      <c r="G441" s="1"/>
      <c r="H441" s="1"/>
    </row>
    <row r="442" spans="2:8">
      <c r="B442" s="1"/>
      <c r="C442" s="1"/>
      <c r="D442" s="1"/>
      <c r="E442" s="1"/>
      <c r="F442" s="1"/>
      <c r="G442" s="1"/>
      <c r="H442" s="1"/>
    </row>
    <row r="443" spans="2:8">
      <c r="B443" s="1"/>
      <c r="C443" s="1"/>
      <c r="D443" s="1"/>
      <c r="E443" s="1"/>
      <c r="F443" s="1"/>
      <c r="G443" s="1"/>
      <c r="H443" s="1"/>
    </row>
    <row r="444" spans="2:8">
      <c r="B444" s="1"/>
      <c r="C444" s="1"/>
      <c r="D444" s="1"/>
      <c r="E444" s="1"/>
      <c r="F444" s="1"/>
      <c r="G444" s="1"/>
      <c r="H444" s="1"/>
    </row>
    <row r="445" spans="2:8">
      <c r="B445" s="1"/>
      <c r="C445" s="1"/>
      <c r="D445" s="1"/>
      <c r="E445" s="1"/>
      <c r="F445" s="1"/>
      <c r="G445" s="1"/>
      <c r="H445" s="1"/>
    </row>
    <row r="446" spans="2:8">
      <c r="B446" s="1"/>
      <c r="C446" s="1"/>
      <c r="D446" s="1"/>
      <c r="E446" s="1"/>
      <c r="F446" s="1"/>
      <c r="G446" s="1"/>
      <c r="H446" s="1"/>
    </row>
    <row r="447" spans="2:8">
      <c r="B447" s="1"/>
      <c r="C447" s="1"/>
      <c r="D447" s="1"/>
      <c r="E447" s="1"/>
      <c r="F447" s="1"/>
      <c r="G447" s="1"/>
      <c r="H447" s="1"/>
    </row>
    <row r="448" spans="2:8">
      <c r="B448" s="1"/>
      <c r="C448" s="1"/>
      <c r="D448" s="1"/>
      <c r="E448" s="1"/>
      <c r="F448" s="1"/>
      <c r="G448" s="1"/>
      <c r="H448" s="1"/>
    </row>
    <row r="449" spans="2:8">
      <c r="B449" s="1"/>
      <c r="C449" s="1"/>
      <c r="D449" s="1"/>
      <c r="E449" s="1"/>
      <c r="F449" s="1"/>
      <c r="G449" s="1"/>
      <c r="H449" s="1"/>
    </row>
    <row r="450" spans="2:8">
      <c r="B450" s="1"/>
      <c r="C450" s="1"/>
      <c r="D450" s="1"/>
      <c r="E450" s="1"/>
      <c r="F450" s="1"/>
      <c r="G450" s="1"/>
      <c r="H450" s="1"/>
    </row>
    <row r="451" spans="2:8">
      <c r="B451" s="1"/>
      <c r="C451" s="1"/>
      <c r="D451" s="1"/>
      <c r="E451" s="1"/>
      <c r="F451" s="1"/>
      <c r="G451" s="1"/>
      <c r="H451" s="1"/>
    </row>
    <row r="452" spans="2:8">
      <c r="B452" s="1"/>
      <c r="C452" s="1"/>
      <c r="D452" s="1"/>
      <c r="E452" s="1"/>
      <c r="F452" s="1"/>
      <c r="G452" s="1"/>
      <c r="H452" s="1"/>
    </row>
    <row r="453" spans="2:8">
      <c r="B453" s="1"/>
      <c r="C453" s="1"/>
      <c r="D453" s="1"/>
      <c r="E453" s="1"/>
      <c r="F453" s="1"/>
      <c r="G453" s="1"/>
      <c r="H453" s="1"/>
    </row>
    <row r="454" spans="2:8">
      <c r="B454" s="1"/>
      <c r="C454" s="1"/>
      <c r="D454" s="1"/>
      <c r="E454" s="1"/>
      <c r="F454" s="1"/>
      <c r="G454" s="1"/>
      <c r="H454" s="1"/>
    </row>
    <row r="455" spans="2:8">
      <c r="B455" s="1"/>
      <c r="C455" s="1"/>
      <c r="D455" s="1"/>
      <c r="E455" s="1"/>
      <c r="F455" s="1"/>
      <c r="G455" s="1"/>
      <c r="H455" s="1"/>
    </row>
    <row r="456" spans="2:8">
      <c r="B456" s="1"/>
      <c r="C456" s="1"/>
      <c r="D456" s="1"/>
      <c r="E456" s="1"/>
      <c r="F456" s="1"/>
      <c r="G456" s="1"/>
      <c r="H456" s="1"/>
    </row>
    <row r="457" spans="2:8">
      <c r="B457" s="1"/>
      <c r="C457" s="1"/>
      <c r="D457" s="1"/>
      <c r="E457" s="1"/>
      <c r="F457" s="1"/>
      <c r="G457" s="1"/>
      <c r="H457" s="1"/>
    </row>
    <row r="458" spans="2:8">
      <c r="B458" s="1"/>
      <c r="C458" s="1"/>
      <c r="D458" s="1"/>
      <c r="E458" s="1"/>
      <c r="F458" s="1"/>
      <c r="G458" s="1"/>
      <c r="H458" s="1"/>
    </row>
    <row r="459" spans="2:8">
      <c r="B459" s="1"/>
      <c r="C459" s="1"/>
      <c r="D459" s="1"/>
      <c r="E459" s="1"/>
      <c r="F459" s="1"/>
      <c r="G459" s="1"/>
      <c r="H459" s="1"/>
    </row>
    <row r="460" spans="2:8">
      <c r="B460" s="1"/>
      <c r="C460" s="1"/>
      <c r="D460" s="1"/>
      <c r="E460" s="1"/>
      <c r="F460" s="1"/>
      <c r="G460" s="1"/>
      <c r="H460" s="1"/>
    </row>
    <row r="461" spans="2:8">
      <c r="B461" s="1"/>
      <c r="C461" s="1"/>
      <c r="D461" s="1"/>
      <c r="E461" s="1"/>
      <c r="F461" s="1"/>
      <c r="G461" s="1"/>
      <c r="H461" s="1"/>
    </row>
    <row r="462" spans="2:8">
      <c r="B462" s="1"/>
      <c r="C462" s="1"/>
      <c r="D462" s="1"/>
      <c r="E462" s="1"/>
      <c r="F462" s="1"/>
      <c r="G462" s="1"/>
      <c r="H462" s="1"/>
    </row>
    <row r="463" spans="2:8">
      <c r="B463" s="1"/>
      <c r="C463" s="1"/>
      <c r="D463" s="1"/>
      <c r="E463" s="1"/>
      <c r="F463" s="1"/>
      <c r="G463" s="1"/>
      <c r="H463" s="1"/>
    </row>
    <row r="464" spans="2:8">
      <c r="B464" s="1"/>
      <c r="C464" s="1"/>
      <c r="D464" s="1"/>
      <c r="E464" s="1"/>
      <c r="F464" s="1"/>
      <c r="G464" s="1"/>
      <c r="H464" s="1"/>
    </row>
    <row r="465" spans="2:8">
      <c r="B465" s="1"/>
      <c r="C465" s="1"/>
      <c r="D465" s="1"/>
      <c r="E465" s="1"/>
      <c r="F465" s="1"/>
      <c r="G465" s="1"/>
      <c r="H465" s="1"/>
    </row>
    <row r="466" spans="2:8">
      <c r="B466" s="1"/>
      <c r="C466" s="1"/>
      <c r="D466" s="1"/>
      <c r="E466" s="1"/>
      <c r="F466" s="1"/>
      <c r="G466" s="1"/>
      <c r="H466" s="1"/>
    </row>
    <row r="467" spans="2:8">
      <c r="B467" s="1"/>
      <c r="C467" s="1"/>
      <c r="D467" s="1"/>
      <c r="E467" s="1"/>
      <c r="F467" s="1"/>
      <c r="G467" s="1"/>
      <c r="H467" s="1"/>
    </row>
    <row r="468" spans="2:8">
      <c r="B468" s="1"/>
      <c r="C468" s="1"/>
      <c r="D468" s="1"/>
      <c r="E468" s="1"/>
      <c r="F468" s="1"/>
      <c r="G468" s="1"/>
      <c r="H468" s="1"/>
    </row>
    <row r="469" spans="2:8">
      <c r="B469" s="1"/>
      <c r="C469" s="1"/>
      <c r="D469" s="1"/>
      <c r="E469" s="1"/>
      <c r="F469" s="1"/>
      <c r="G469" s="1"/>
      <c r="H469" s="1"/>
    </row>
    <row r="470" spans="2:8">
      <c r="B470" s="1"/>
      <c r="C470" s="1"/>
      <c r="D470" s="1"/>
      <c r="E470" s="1"/>
      <c r="F470" s="1"/>
      <c r="G470" s="1"/>
      <c r="H470" s="1"/>
    </row>
    <row r="471" spans="2:8">
      <c r="B471" s="1"/>
      <c r="C471" s="1"/>
      <c r="D471" s="1"/>
      <c r="E471" s="1"/>
      <c r="F471" s="1"/>
      <c r="G471" s="1"/>
      <c r="H471" s="1"/>
    </row>
    <row r="472" spans="2:8">
      <c r="B472" s="1"/>
      <c r="C472" s="1"/>
      <c r="D472" s="1"/>
      <c r="E472" s="1"/>
      <c r="F472" s="1"/>
      <c r="G472" s="1"/>
      <c r="H472" s="1"/>
    </row>
    <row r="473" spans="2:8">
      <c r="B473" s="1"/>
      <c r="C473" s="1"/>
      <c r="D473" s="1"/>
      <c r="E473" s="1"/>
      <c r="F473" s="1"/>
      <c r="G473" s="1"/>
      <c r="H473" s="1"/>
    </row>
    <row r="474" spans="2:8">
      <c r="B474" s="1"/>
      <c r="C474" s="1"/>
      <c r="D474" s="1"/>
      <c r="E474" s="1"/>
      <c r="F474" s="1"/>
      <c r="G474" s="1"/>
      <c r="H474" s="1"/>
    </row>
    <row r="475" spans="2:8">
      <c r="B475" s="1"/>
      <c r="C475" s="1"/>
      <c r="D475" s="1"/>
      <c r="E475" s="1"/>
      <c r="F475" s="1"/>
      <c r="G475" s="1"/>
      <c r="H475" s="1"/>
    </row>
    <row r="476" spans="2:8">
      <c r="B476" s="1"/>
      <c r="C476" s="1"/>
      <c r="D476" s="1"/>
      <c r="E476" s="1"/>
      <c r="F476" s="1"/>
      <c r="G476" s="1"/>
      <c r="H476" s="1"/>
    </row>
    <row r="477" spans="2:8">
      <c r="B477" s="1"/>
      <c r="C477" s="1"/>
      <c r="D477" s="1"/>
      <c r="E477" s="1"/>
      <c r="F477" s="1"/>
      <c r="G477" s="1"/>
      <c r="H477" s="1"/>
    </row>
    <row r="478" spans="2:8">
      <c r="B478" s="1"/>
      <c r="C478" s="1"/>
      <c r="D478" s="1"/>
      <c r="E478" s="1"/>
      <c r="F478" s="1"/>
      <c r="G478" s="1"/>
      <c r="H478" s="1"/>
    </row>
    <row r="479" spans="2:8">
      <c r="B479" s="1"/>
      <c r="C479" s="1"/>
      <c r="D479" s="1"/>
      <c r="E479" s="1"/>
      <c r="F479" s="1"/>
      <c r="G479" s="1"/>
      <c r="H479" s="1"/>
    </row>
    <row r="480" spans="2:8">
      <c r="B480" s="1"/>
      <c r="C480" s="1"/>
      <c r="D480" s="1"/>
      <c r="E480" s="1"/>
      <c r="F480" s="1"/>
      <c r="G480" s="1"/>
      <c r="H480" s="1"/>
    </row>
    <row r="481" spans="2:8">
      <c r="B481" s="1"/>
      <c r="C481" s="1"/>
      <c r="D481" s="1"/>
      <c r="E481" s="1"/>
      <c r="F481" s="1"/>
      <c r="G481" s="1"/>
      <c r="H481" s="1"/>
    </row>
    <row r="482" spans="2:8">
      <c r="B482" s="1"/>
      <c r="C482" s="1"/>
      <c r="D482" s="1"/>
      <c r="E482" s="1"/>
      <c r="F482" s="1"/>
      <c r="G482" s="1"/>
      <c r="H482" s="1"/>
    </row>
    <row r="483" spans="2:8">
      <c r="B483" s="1"/>
      <c r="C483" s="1"/>
      <c r="D483" s="1"/>
      <c r="E483" s="1"/>
      <c r="F483" s="1"/>
      <c r="G483" s="1"/>
      <c r="H483" s="1"/>
    </row>
    <row r="484" spans="2:8">
      <c r="B484" s="1"/>
      <c r="C484" s="1"/>
      <c r="D484" s="1"/>
      <c r="E484" s="1"/>
      <c r="F484" s="1"/>
      <c r="G484" s="1"/>
      <c r="H484" s="1"/>
    </row>
    <row r="485" spans="2:8">
      <c r="B485" s="1"/>
      <c r="C485" s="1"/>
      <c r="D485" s="1"/>
      <c r="E485" s="1"/>
      <c r="F485" s="1"/>
      <c r="G485" s="1"/>
      <c r="H485" s="1"/>
    </row>
    <row r="486" spans="2:8">
      <c r="B486" s="1"/>
      <c r="C486" s="1"/>
      <c r="D486" s="1"/>
      <c r="E486" s="1"/>
      <c r="F486" s="1"/>
      <c r="G486" s="1"/>
      <c r="H486" s="1"/>
    </row>
    <row r="487" spans="2:8">
      <c r="B487" s="1"/>
      <c r="C487" s="1"/>
      <c r="D487" s="1"/>
      <c r="E487" s="1"/>
      <c r="F487" s="1"/>
      <c r="G487" s="1"/>
      <c r="H487" s="1"/>
    </row>
    <row r="488" spans="2:8">
      <c r="B488" s="1"/>
      <c r="C488" s="1"/>
      <c r="D488" s="1"/>
      <c r="E488" s="1"/>
      <c r="F488" s="1"/>
      <c r="G488" s="1"/>
      <c r="H488" s="1"/>
    </row>
    <row r="489" spans="2:8">
      <c r="B489" s="1"/>
      <c r="C489" s="1"/>
      <c r="D489" s="1"/>
      <c r="E489" s="1"/>
      <c r="F489" s="1"/>
      <c r="G489" s="1"/>
      <c r="H489" s="1"/>
    </row>
    <row r="490" spans="2:8">
      <c r="B490" s="1"/>
      <c r="C490" s="1"/>
      <c r="D490" s="1"/>
      <c r="E490" s="1"/>
      <c r="F490" s="1"/>
      <c r="G490" s="1"/>
      <c r="H490" s="1"/>
    </row>
    <row r="491" spans="2:8">
      <c r="B491" s="1"/>
      <c r="C491" s="1"/>
      <c r="D491" s="1"/>
      <c r="E491" s="1"/>
      <c r="F491" s="1"/>
      <c r="G491" s="1"/>
      <c r="H491" s="1"/>
    </row>
    <row r="492" spans="2:8">
      <c r="B492" s="1"/>
      <c r="C492" s="1"/>
      <c r="D492" s="1"/>
      <c r="E492" s="1"/>
      <c r="F492" s="1"/>
      <c r="G492" s="1"/>
      <c r="H492" s="1"/>
    </row>
    <row r="493" spans="2:8">
      <c r="B493" s="1"/>
      <c r="C493" s="1"/>
      <c r="D493" s="1"/>
      <c r="E493" s="1"/>
      <c r="F493" s="1"/>
      <c r="G493" s="1"/>
      <c r="H493" s="1"/>
    </row>
    <row r="494" spans="2:8">
      <c r="B494" s="1"/>
      <c r="C494" s="1"/>
      <c r="D494" s="1"/>
      <c r="E494" s="1"/>
      <c r="F494" s="1"/>
      <c r="G494" s="1"/>
      <c r="H494" s="1"/>
    </row>
    <row r="495" spans="2:8">
      <c r="B495" s="1"/>
      <c r="C495" s="1"/>
      <c r="D495" s="1"/>
      <c r="E495" s="1"/>
      <c r="F495" s="1"/>
      <c r="G495" s="1"/>
      <c r="H495" s="1"/>
    </row>
    <row r="496" spans="2:8">
      <c r="B496" s="1"/>
      <c r="C496" s="1"/>
      <c r="D496" s="1"/>
      <c r="E496" s="1"/>
      <c r="F496" s="1"/>
      <c r="G496" s="1"/>
      <c r="H496" s="1"/>
    </row>
    <row r="497" spans="2:8">
      <c r="B497" s="1"/>
      <c r="C497" s="1"/>
      <c r="D497" s="1"/>
      <c r="E497" s="1"/>
      <c r="F497" s="1"/>
      <c r="G497" s="1"/>
      <c r="H497" s="1"/>
    </row>
    <row r="498" spans="2:8">
      <c r="B498" s="1"/>
      <c r="C498" s="1"/>
      <c r="D498" s="1"/>
      <c r="E498" s="1"/>
      <c r="F498" s="1"/>
      <c r="G498" s="1"/>
      <c r="H498" s="1"/>
    </row>
    <row r="499" spans="2:8">
      <c r="B499" s="1"/>
      <c r="C499" s="1"/>
      <c r="D499" s="1"/>
      <c r="E499" s="1"/>
      <c r="F499" s="1"/>
      <c r="G499" s="1"/>
      <c r="H499" s="1"/>
    </row>
    <row r="500" spans="2:8">
      <c r="B500" s="1"/>
      <c r="C500" s="1"/>
      <c r="D500" s="1"/>
      <c r="E500" s="1"/>
      <c r="F500" s="1"/>
      <c r="G500" s="1"/>
      <c r="H500" s="1"/>
    </row>
    <row r="501" spans="2:8">
      <c r="B501" s="1"/>
      <c r="C501" s="1"/>
      <c r="D501" s="1"/>
      <c r="E501" s="1"/>
      <c r="F501" s="1"/>
      <c r="G501" s="1"/>
      <c r="H501" s="1"/>
    </row>
    <row r="502" spans="2:8">
      <c r="B502" s="1"/>
      <c r="C502" s="1"/>
      <c r="D502" s="1"/>
      <c r="E502" s="1"/>
      <c r="F502" s="1"/>
      <c r="G502" s="1"/>
      <c r="H502" s="1"/>
    </row>
    <row r="503" spans="2:8">
      <c r="B503" s="1"/>
      <c r="C503" s="1"/>
      <c r="D503" s="1"/>
      <c r="E503" s="1"/>
      <c r="F503" s="1"/>
      <c r="G503" s="1"/>
      <c r="H503" s="1"/>
    </row>
    <row r="504" spans="2:8">
      <c r="B504" s="1"/>
      <c r="C504" s="1"/>
      <c r="D504" s="1"/>
      <c r="E504" s="1"/>
      <c r="F504" s="1"/>
      <c r="G504" s="1"/>
      <c r="H504" s="1"/>
    </row>
    <row r="505" spans="2:8">
      <c r="B505" s="1"/>
      <c r="C505" s="1"/>
      <c r="D505" s="1"/>
      <c r="E505" s="1"/>
      <c r="F505" s="1"/>
      <c r="G505" s="1"/>
      <c r="H505" s="1"/>
    </row>
    <row r="506" spans="2:8">
      <c r="B506" s="1"/>
      <c r="C506" s="1"/>
      <c r="D506" s="1"/>
      <c r="E506" s="1"/>
      <c r="F506" s="1"/>
      <c r="G506" s="1"/>
      <c r="H506" s="1"/>
    </row>
    <row r="507" spans="2:8">
      <c r="B507" s="1"/>
      <c r="C507" s="1"/>
      <c r="D507" s="1"/>
      <c r="E507" s="1"/>
      <c r="F507" s="1"/>
      <c r="G507" s="1"/>
      <c r="H507" s="1"/>
    </row>
    <row r="508" spans="2:8">
      <c r="B508" s="1"/>
      <c r="C508" s="1"/>
      <c r="D508" s="1"/>
      <c r="E508" s="1"/>
      <c r="F508" s="1"/>
      <c r="G508" s="1"/>
      <c r="H508" s="1"/>
    </row>
    <row r="509" spans="2:8">
      <c r="B509" s="1"/>
      <c r="C509" s="1"/>
      <c r="D509" s="1"/>
      <c r="E509" s="1"/>
      <c r="F509" s="1"/>
      <c r="G509" s="1"/>
      <c r="H509" s="1"/>
    </row>
    <row r="510" spans="2:8">
      <c r="B510" s="1"/>
      <c r="C510" s="1"/>
      <c r="D510" s="1"/>
      <c r="E510" s="1"/>
      <c r="F510" s="1"/>
      <c r="G510" s="1"/>
      <c r="H510" s="1"/>
    </row>
    <row r="511" spans="2:8">
      <c r="B511" s="1"/>
      <c r="C511" s="1"/>
      <c r="D511" s="1"/>
      <c r="E511" s="1"/>
      <c r="F511" s="1"/>
      <c r="G511" s="1"/>
      <c r="H511" s="1"/>
    </row>
    <row r="512" spans="2:8">
      <c r="B512" s="1"/>
      <c r="C512" s="1"/>
      <c r="D512" s="1"/>
      <c r="E512" s="1"/>
      <c r="F512" s="1"/>
      <c r="G512" s="1"/>
      <c r="H512" s="1"/>
    </row>
    <row r="513" spans="2:8">
      <c r="B513" s="1"/>
      <c r="C513" s="1"/>
      <c r="D513" s="1"/>
      <c r="E513" s="1"/>
      <c r="F513" s="1"/>
      <c r="G513" s="1"/>
      <c r="H513" s="1"/>
    </row>
    <row r="514" spans="2:8">
      <c r="B514" s="1"/>
      <c r="C514" s="1"/>
      <c r="D514" s="1"/>
      <c r="E514" s="1"/>
      <c r="F514" s="1"/>
      <c r="G514" s="1"/>
      <c r="H514" s="1"/>
    </row>
    <row r="515" spans="2:8">
      <c r="B515" s="1"/>
      <c r="C515" s="1"/>
      <c r="D515" s="1"/>
      <c r="E515" s="1"/>
      <c r="F515" s="1"/>
      <c r="G515" s="1"/>
      <c r="H515" s="1"/>
    </row>
    <row r="516" spans="2:8">
      <c r="B516" s="1"/>
      <c r="C516" s="1"/>
      <c r="D516" s="1"/>
      <c r="E516" s="1"/>
      <c r="F516" s="1"/>
      <c r="G516" s="1"/>
      <c r="H516" s="1"/>
    </row>
    <row r="517" spans="2:8">
      <c r="B517" s="1"/>
      <c r="C517" s="1"/>
      <c r="D517" s="1"/>
      <c r="E517" s="1"/>
      <c r="F517" s="1"/>
      <c r="G517" s="1"/>
      <c r="H517" s="1"/>
    </row>
    <row r="518" spans="2:8">
      <c r="B518" s="1"/>
      <c r="C518" s="1"/>
      <c r="D518" s="1"/>
      <c r="E518" s="1"/>
      <c r="F518" s="1"/>
      <c r="G518" s="1"/>
      <c r="H518" s="1"/>
    </row>
    <row r="519" spans="2:8">
      <c r="B519" s="1"/>
      <c r="C519" s="1"/>
      <c r="D519" s="1"/>
      <c r="E519" s="1"/>
      <c r="F519" s="1"/>
      <c r="G519" s="1"/>
      <c r="H519" s="1"/>
    </row>
    <row r="520" spans="2:8">
      <c r="B520" s="1"/>
      <c r="C520" s="1"/>
      <c r="D520" s="1"/>
      <c r="E520" s="1"/>
      <c r="F520" s="1"/>
      <c r="G520" s="1"/>
      <c r="H520" s="1"/>
    </row>
    <row r="521" spans="2:8">
      <c r="B521" s="1"/>
      <c r="C521" s="1"/>
      <c r="D521" s="1"/>
      <c r="E521" s="1"/>
      <c r="F521" s="1"/>
      <c r="G521" s="1"/>
      <c r="H521" s="1"/>
    </row>
    <row r="522" spans="2:8">
      <c r="B522" s="1"/>
      <c r="C522" s="1"/>
      <c r="D522" s="1"/>
      <c r="E522" s="1"/>
      <c r="F522" s="1"/>
      <c r="G522" s="1"/>
      <c r="H522" s="1"/>
    </row>
    <row r="523" spans="2:8">
      <c r="B523" s="1"/>
      <c r="C523" s="1"/>
      <c r="D523" s="1"/>
      <c r="E523" s="1"/>
      <c r="F523" s="1"/>
      <c r="G523" s="1"/>
      <c r="H523" s="1"/>
    </row>
    <row r="524" spans="2:8">
      <c r="B524" s="1"/>
      <c r="C524" s="1"/>
      <c r="D524" s="1"/>
      <c r="E524" s="1"/>
      <c r="F524" s="1"/>
      <c r="G524" s="1"/>
      <c r="H524" s="1"/>
    </row>
    <row r="525" spans="2:8">
      <c r="B525" s="1"/>
      <c r="C525" s="1"/>
      <c r="D525" s="1"/>
      <c r="E525" s="1"/>
      <c r="F525" s="1"/>
      <c r="G525" s="1"/>
      <c r="H525" s="1"/>
    </row>
    <row r="526" spans="2:8">
      <c r="B526" s="1"/>
      <c r="C526" s="1"/>
      <c r="D526" s="1"/>
      <c r="E526" s="1"/>
      <c r="F526" s="1"/>
      <c r="G526" s="1"/>
      <c r="H526" s="1"/>
    </row>
    <row r="527" spans="2:8">
      <c r="B527" s="1"/>
      <c r="C527" s="1"/>
      <c r="D527" s="1"/>
      <c r="E527" s="1"/>
      <c r="F527" s="1"/>
      <c r="G527" s="1"/>
      <c r="H527" s="1"/>
    </row>
    <row r="528" spans="2:8">
      <c r="B528" s="1"/>
      <c r="C528" s="1"/>
      <c r="D528" s="1"/>
      <c r="E528" s="1"/>
      <c r="F528" s="1"/>
      <c r="G528" s="1"/>
      <c r="H528" s="1"/>
    </row>
    <row r="529" spans="2:8">
      <c r="B529" s="1"/>
      <c r="C529" s="1"/>
      <c r="D529" s="1"/>
      <c r="E529" s="1"/>
      <c r="F529" s="1"/>
      <c r="G529" s="1"/>
      <c r="H529" s="1"/>
    </row>
    <row r="530" spans="2:8">
      <c r="B530" s="1"/>
      <c r="C530" s="1"/>
      <c r="D530" s="1"/>
      <c r="E530" s="1"/>
      <c r="F530" s="1"/>
      <c r="G530" s="1"/>
      <c r="H530" s="1"/>
    </row>
    <row r="531" spans="2:8">
      <c r="B531" s="1"/>
      <c r="C531" s="1"/>
      <c r="D531" s="1"/>
      <c r="E531" s="1"/>
      <c r="F531" s="1"/>
      <c r="G531" s="1"/>
      <c r="H531" s="1"/>
    </row>
    <row r="532" spans="2:8">
      <c r="B532" s="1"/>
      <c r="C532" s="1"/>
      <c r="D532" s="1"/>
      <c r="E532" s="1"/>
      <c r="F532" s="1"/>
      <c r="G532" s="1"/>
      <c r="H532" s="1"/>
    </row>
    <row r="533" spans="2:8">
      <c r="B533" s="1"/>
      <c r="C533" s="1"/>
      <c r="D533" s="1"/>
      <c r="E533" s="1"/>
      <c r="F533" s="1"/>
      <c r="G533" s="1"/>
      <c r="H533" s="1"/>
    </row>
    <row r="534" spans="2:8">
      <c r="B534" s="1"/>
      <c r="C534" s="1"/>
      <c r="D534" s="1"/>
      <c r="E534" s="1"/>
      <c r="F534" s="1"/>
      <c r="G534" s="1"/>
      <c r="H534" s="1"/>
    </row>
    <row r="535" spans="2:8">
      <c r="B535" s="1"/>
      <c r="C535" s="1"/>
      <c r="D535" s="1"/>
      <c r="E535" s="1"/>
      <c r="F535" s="1"/>
      <c r="G535" s="1"/>
      <c r="H535" s="1"/>
    </row>
    <row r="536" spans="2:8">
      <c r="B536" s="1"/>
      <c r="C536" s="1"/>
      <c r="D536" s="1"/>
      <c r="E536" s="1"/>
      <c r="F536" s="1"/>
      <c r="G536" s="1"/>
      <c r="H536" s="1"/>
    </row>
    <row r="537" spans="2:8">
      <c r="B537" s="1"/>
      <c r="C537" s="1"/>
      <c r="D537" s="1"/>
      <c r="E537" s="1"/>
      <c r="F537" s="1"/>
      <c r="G537" s="1"/>
      <c r="H537" s="1"/>
    </row>
    <row r="538" spans="2:8">
      <c r="B538" s="1"/>
      <c r="C538" s="1"/>
      <c r="D538" s="1"/>
      <c r="E538" s="1"/>
      <c r="F538" s="1"/>
      <c r="G538" s="1"/>
      <c r="H538" s="1"/>
    </row>
    <row r="539" spans="2:8">
      <c r="B539" s="1"/>
      <c r="C539" s="1"/>
      <c r="D539" s="1"/>
      <c r="E539" s="1"/>
      <c r="F539" s="1"/>
      <c r="G539" s="1"/>
      <c r="H539" s="1"/>
    </row>
    <row r="540" spans="2:8">
      <c r="B540" s="1"/>
      <c r="C540" s="1"/>
      <c r="D540" s="1"/>
      <c r="E540" s="1"/>
      <c r="F540" s="1"/>
      <c r="G540" s="1"/>
      <c r="H540" s="1"/>
    </row>
    <row r="541" spans="2:8">
      <c r="B541" s="1"/>
      <c r="C541" s="1"/>
      <c r="D541" s="1"/>
      <c r="E541" s="1"/>
      <c r="F541" s="1"/>
      <c r="G541" s="1"/>
      <c r="H541" s="1"/>
    </row>
    <row r="542" spans="2:8">
      <c r="B542" s="1"/>
      <c r="C542" s="1"/>
      <c r="D542" s="1"/>
      <c r="E542" s="1"/>
      <c r="F542" s="1"/>
      <c r="G542" s="1"/>
      <c r="H542" s="1"/>
    </row>
    <row r="543" spans="2:8">
      <c r="B543" s="1"/>
      <c r="C543" s="1"/>
      <c r="D543" s="1"/>
      <c r="E543" s="1"/>
      <c r="F543" s="1"/>
      <c r="G543" s="1"/>
      <c r="H543" s="1"/>
    </row>
    <row r="544" spans="2:8">
      <c r="B544" s="1"/>
      <c r="C544" s="1"/>
      <c r="D544" s="1"/>
      <c r="E544" s="1"/>
      <c r="F544" s="1"/>
      <c r="G544" s="1"/>
      <c r="H544" s="1"/>
    </row>
    <row r="545" spans="2:8">
      <c r="B545" s="1"/>
      <c r="C545" s="1"/>
      <c r="D545" s="1"/>
      <c r="E545" s="1"/>
      <c r="F545" s="1"/>
      <c r="G545" s="1"/>
      <c r="H545" s="1"/>
    </row>
    <row r="546" spans="2:8">
      <c r="B546" s="1"/>
      <c r="C546" s="1"/>
      <c r="D546" s="1"/>
      <c r="E546" s="1"/>
      <c r="F546" s="1"/>
      <c r="G546" s="1"/>
      <c r="H546" s="1"/>
    </row>
    <row r="547" spans="2:8">
      <c r="B547" s="1"/>
      <c r="C547" s="1"/>
      <c r="D547" s="1"/>
      <c r="E547" s="1"/>
      <c r="F547" s="1"/>
      <c r="G547" s="1"/>
      <c r="H547" s="1"/>
    </row>
    <row r="548" spans="2:8">
      <c r="B548" s="1"/>
      <c r="C548" s="1"/>
      <c r="D548" s="1"/>
      <c r="E548" s="1"/>
      <c r="F548" s="1"/>
      <c r="G548" s="1"/>
      <c r="H548" s="1"/>
    </row>
    <row r="549" spans="2:8">
      <c r="B549" s="1"/>
      <c r="C549" s="1"/>
      <c r="D549" s="1"/>
      <c r="E549" s="1"/>
      <c r="F549" s="1"/>
      <c r="G549" s="1"/>
      <c r="H549" s="1"/>
    </row>
    <row r="550" spans="2:8">
      <c r="B550" s="1"/>
      <c r="C550" s="1"/>
      <c r="D550" s="1"/>
      <c r="E550" s="1"/>
      <c r="F550" s="1"/>
      <c r="G550" s="1"/>
      <c r="H550" s="1"/>
    </row>
    <row r="551" spans="2:8">
      <c r="B551" s="1"/>
      <c r="C551" s="1"/>
      <c r="D551" s="1"/>
      <c r="E551" s="1"/>
      <c r="F551" s="1"/>
      <c r="G551" s="1"/>
      <c r="H551" s="1"/>
    </row>
    <row r="552" spans="2:8">
      <c r="B552" s="1"/>
      <c r="C552" s="1"/>
      <c r="D552" s="1"/>
      <c r="E552" s="1"/>
      <c r="F552" s="1"/>
      <c r="G552" s="1"/>
      <c r="H552" s="1"/>
    </row>
    <row r="553" spans="2:8">
      <c r="B553" s="1"/>
      <c r="C553" s="1"/>
      <c r="D553" s="1"/>
      <c r="E553" s="1"/>
      <c r="F553" s="1"/>
      <c r="G553" s="1"/>
      <c r="H553" s="1"/>
    </row>
    <row r="554" spans="2:8">
      <c r="B554" s="1"/>
      <c r="C554" s="1"/>
      <c r="D554" s="1"/>
      <c r="E554" s="1"/>
      <c r="F554" s="1"/>
      <c r="G554" s="1"/>
      <c r="H554" s="1"/>
    </row>
    <row r="555" spans="2:8">
      <c r="B555" s="1"/>
      <c r="C555" s="1"/>
      <c r="D555" s="1"/>
      <c r="E555" s="1"/>
      <c r="F555" s="1"/>
      <c r="G555" s="1"/>
      <c r="H555" s="1"/>
    </row>
    <row r="556" spans="2:8">
      <c r="B556" s="1"/>
      <c r="C556" s="1"/>
      <c r="D556" s="1"/>
      <c r="E556" s="1"/>
      <c r="F556" s="1"/>
      <c r="G556" s="1"/>
      <c r="H556" s="1"/>
    </row>
    <row r="557" spans="2:8">
      <c r="B557" s="1"/>
      <c r="C557" s="1"/>
      <c r="D557" s="1"/>
      <c r="E557" s="1"/>
      <c r="F557" s="1"/>
      <c r="G557" s="1"/>
      <c r="H557" s="1"/>
    </row>
    <row r="558" spans="2:8">
      <c r="B558" s="1"/>
      <c r="C558" s="1"/>
      <c r="D558" s="1"/>
      <c r="E558" s="1"/>
      <c r="F558" s="1"/>
      <c r="G558" s="1"/>
      <c r="H558" s="1"/>
    </row>
    <row r="559" spans="2:8">
      <c r="B559" s="1"/>
      <c r="C559" s="1"/>
      <c r="D559" s="1"/>
      <c r="E559" s="1"/>
      <c r="F559" s="1"/>
      <c r="G559" s="1"/>
      <c r="H559" s="1"/>
    </row>
    <row r="560" spans="2:8">
      <c r="B560" s="1"/>
      <c r="C560" s="1"/>
      <c r="D560" s="1"/>
      <c r="E560" s="1"/>
      <c r="F560" s="1"/>
      <c r="G560" s="1"/>
      <c r="H560" s="1"/>
    </row>
    <row r="561" spans="2:8">
      <c r="B561" s="1"/>
      <c r="C561" s="1"/>
      <c r="D561" s="1"/>
      <c r="E561" s="1"/>
      <c r="F561" s="1"/>
      <c r="G561" s="1"/>
      <c r="H561" s="1"/>
    </row>
    <row r="562" spans="2:8">
      <c r="B562" s="1"/>
      <c r="C562" s="1"/>
      <c r="D562" s="1"/>
      <c r="E562" s="1"/>
      <c r="F562" s="1"/>
      <c r="G562" s="1"/>
      <c r="H562" s="1"/>
    </row>
    <row r="563" spans="2:8">
      <c r="B563" s="1"/>
      <c r="C563" s="1"/>
      <c r="D563" s="1"/>
      <c r="E563" s="1"/>
      <c r="F563" s="1"/>
      <c r="G563" s="1"/>
      <c r="H563" s="1"/>
    </row>
    <row r="564" spans="2:8">
      <c r="B564" s="1"/>
      <c r="C564" s="1"/>
      <c r="D564" s="1"/>
      <c r="E564" s="1"/>
      <c r="F564" s="1"/>
      <c r="G564" s="1"/>
      <c r="H564" s="1"/>
    </row>
    <row r="565" spans="2:8">
      <c r="B565" s="1"/>
      <c r="C565" s="1"/>
      <c r="D565" s="1"/>
      <c r="E565" s="1"/>
      <c r="F565" s="1"/>
      <c r="G565" s="1"/>
      <c r="H565" s="1"/>
    </row>
    <row r="566" spans="2:8">
      <c r="B566" s="1"/>
      <c r="C566" s="1"/>
      <c r="D566" s="1"/>
      <c r="E566" s="1"/>
      <c r="F566" s="1"/>
      <c r="G566" s="1"/>
      <c r="H566" s="1"/>
    </row>
    <row r="567" spans="2:8">
      <c r="B567" s="1"/>
      <c r="C567" s="1"/>
      <c r="D567" s="1"/>
      <c r="E567" s="1"/>
      <c r="F567" s="1"/>
      <c r="G567" s="1"/>
      <c r="H567" s="1"/>
    </row>
    <row r="568" spans="2:8">
      <c r="B568" s="1"/>
      <c r="C568" s="1"/>
      <c r="D568" s="1"/>
      <c r="E568" s="1"/>
      <c r="F568" s="1"/>
      <c r="G568" s="1"/>
      <c r="H568" s="1"/>
    </row>
    <row r="569" spans="2:8">
      <c r="B569" s="1"/>
      <c r="C569" s="1"/>
      <c r="D569" s="1"/>
      <c r="E569" s="1"/>
      <c r="F569" s="1"/>
      <c r="G569" s="1"/>
      <c r="H569" s="1"/>
    </row>
    <row r="570" spans="2:8">
      <c r="B570" s="1"/>
      <c r="C570" s="1"/>
      <c r="D570" s="1"/>
      <c r="E570" s="1"/>
      <c r="F570" s="1"/>
      <c r="G570" s="1"/>
      <c r="H570" s="1"/>
    </row>
    <row r="571" spans="2:8">
      <c r="B571" s="1"/>
      <c r="C571" s="1"/>
      <c r="D571" s="1"/>
      <c r="E571" s="1"/>
      <c r="F571" s="1"/>
      <c r="G571" s="1"/>
      <c r="H571" s="1"/>
    </row>
    <row r="572" spans="2:8">
      <c r="B572" s="1"/>
      <c r="C572" s="1"/>
      <c r="D572" s="1"/>
      <c r="E572" s="1"/>
      <c r="F572" s="1"/>
      <c r="G572" s="1"/>
      <c r="H572" s="1"/>
    </row>
    <row r="573" spans="2:8">
      <c r="B573" s="1"/>
      <c r="C573" s="1"/>
      <c r="D573" s="1"/>
      <c r="E573" s="1"/>
      <c r="F573" s="1"/>
      <c r="G573" s="1"/>
      <c r="H573" s="1"/>
    </row>
    <row r="574" spans="2:8">
      <c r="B574" s="1"/>
      <c r="C574" s="1"/>
      <c r="D574" s="1"/>
      <c r="E574" s="1"/>
      <c r="F574" s="1"/>
      <c r="G574" s="1"/>
      <c r="H574" s="1"/>
    </row>
    <row r="575" spans="2:8">
      <c r="B575" s="1"/>
      <c r="C575" s="1"/>
      <c r="D575" s="1"/>
      <c r="E575" s="1"/>
      <c r="F575" s="1"/>
      <c r="G575" s="1"/>
      <c r="H575" s="1"/>
    </row>
    <row r="576" spans="2:8">
      <c r="B576" s="1"/>
      <c r="C576" s="1"/>
      <c r="D576" s="1"/>
      <c r="E576" s="1"/>
      <c r="F576" s="1"/>
      <c r="G576" s="1"/>
      <c r="H576" s="1"/>
    </row>
    <row r="577" spans="2:8">
      <c r="B577" s="1"/>
      <c r="C577" s="1"/>
      <c r="D577" s="1"/>
      <c r="E577" s="1"/>
      <c r="F577" s="1"/>
      <c r="G577" s="1"/>
      <c r="H577" s="1"/>
    </row>
    <row r="578" spans="2:8">
      <c r="B578" s="1"/>
      <c r="C578" s="1"/>
      <c r="D578" s="1"/>
      <c r="E578" s="1"/>
      <c r="F578" s="1"/>
      <c r="G578" s="1"/>
      <c r="H578" s="1"/>
    </row>
    <row r="579" spans="2:8">
      <c r="B579" s="1"/>
      <c r="C579" s="1"/>
      <c r="D579" s="1"/>
      <c r="E579" s="1"/>
      <c r="F579" s="1"/>
      <c r="G579" s="1"/>
      <c r="H579" s="1"/>
    </row>
    <row r="580" spans="2:8">
      <c r="B580" s="1"/>
      <c r="C580" s="1"/>
      <c r="D580" s="1"/>
      <c r="E580" s="1"/>
      <c r="F580" s="1"/>
      <c r="G580" s="1"/>
      <c r="H580" s="1"/>
    </row>
    <row r="581" spans="2:8">
      <c r="B581" s="1"/>
      <c r="C581" s="1"/>
      <c r="D581" s="1"/>
      <c r="E581" s="1"/>
      <c r="F581" s="1"/>
      <c r="G581" s="1"/>
      <c r="H581" s="1"/>
    </row>
    <row r="582" spans="2:8">
      <c r="B582" s="1"/>
      <c r="C582" s="1"/>
      <c r="D582" s="1"/>
      <c r="E582" s="1"/>
      <c r="F582" s="1"/>
      <c r="G582" s="1"/>
      <c r="H582" s="1"/>
    </row>
    <row r="583" spans="2:8">
      <c r="B583" s="1"/>
      <c r="C583" s="1"/>
      <c r="D583" s="1"/>
      <c r="E583" s="1"/>
      <c r="F583" s="1"/>
      <c r="G583" s="1"/>
      <c r="H583" s="1"/>
    </row>
    <row r="584" spans="2:8">
      <c r="B584" s="1"/>
      <c r="C584" s="1"/>
      <c r="D584" s="1"/>
      <c r="E584" s="1"/>
      <c r="F584" s="1"/>
      <c r="G584" s="1"/>
      <c r="H584" s="1"/>
    </row>
    <row r="585" spans="2:8">
      <c r="B585" s="1"/>
      <c r="C585" s="1"/>
      <c r="D585" s="1"/>
      <c r="E585" s="1"/>
      <c r="F585" s="1"/>
      <c r="G585" s="1"/>
      <c r="H585" s="1"/>
    </row>
    <row r="586" spans="2:8">
      <c r="B586" s="1"/>
      <c r="C586" s="1"/>
      <c r="D586" s="1"/>
      <c r="E586" s="1"/>
      <c r="F586" s="1"/>
      <c r="G586" s="1"/>
      <c r="H586" s="1"/>
    </row>
    <row r="587" spans="2:8">
      <c r="B587" s="1"/>
      <c r="C587" s="1"/>
      <c r="D587" s="1"/>
      <c r="E587" s="1"/>
      <c r="F587" s="1"/>
      <c r="G587" s="1"/>
      <c r="H587" s="1"/>
    </row>
    <row r="588" spans="2:8">
      <c r="B588" s="1"/>
      <c r="C588" s="1"/>
      <c r="D588" s="1"/>
      <c r="E588" s="1"/>
      <c r="F588" s="1"/>
      <c r="G588" s="1"/>
      <c r="H588" s="1"/>
    </row>
    <row r="589" spans="2:8">
      <c r="B589" s="1"/>
      <c r="C589" s="1"/>
      <c r="D589" s="1"/>
      <c r="E589" s="1"/>
      <c r="F589" s="1"/>
      <c r="G589" s="1"/>
      <c r="H589" s="1"/>
    </row>
    <row r="590" spans="2:8">
      <c r="B590" s="1"/>
      <c r="C590" s="1"/>
      <c r="D590" s="1"/>
      <c r="E590" s="1"/>
      <c r="F590" s="1"/>
      <c r="G590" s="1"/>
      <c r="H590" s="1"/>
    </row>
    <row r="591" spans="2:8">
      <c r="B591" s="1"/>
      <c r="C591" s="1"/>
      <c r="D591" s="1"/>
      <c r="E591" s="1"/>
      <c r="F591" s="1"/>
      <c r="G591" s="1"/>
      <c r="H591" s="1"/>
    </row>
    <row r="592" spans="2:8">
      <c r="B592" s="1"/>
      <c r="C592" s="1"/>
      <c r="D592" s="1"/>
      <c r="E592" s="1"/>
      <c r="F592" s="1"/>
      <c r="G592" s="1"/>
      <c r="H592" s="1"/>
    </row>
    <row r="593" spans="2:8">
      <c r="B593" s="1"/>
      <c r="C593" s="1"/>
      <c r="D593" s="1"/>
      <c r="E593" s="1"/>
      <c r="F593" s="1"/>
      <c r="G593" s="1"/>
      <c r="H593" s="1"/>
    </row>
    <row r="594" spans="2:8">
      <c r="B594" s="1"/>
      <c r="C594" s="1"/>
      <c r="D594" s="1"/>
      <c r="E594" s="1"/>
      <c r="F594" s="1"/>
      <c r="G594" s="1"/>
      <c r="H594" s="1"/>
    </row>
    <row r="595" spans="2:8">
      <c r="B595" s="1"/>
      <c r="C595" s="1"/>
      <c r="D595" s="1"/>
      <c r="E595" s="1"/>
      <c r="F595" s="1"/>
      <c r="G595" s="1"/>
      <c r="H595" s="1"/>
    </row>
    <row r="596" spans="2:8">
      <c r="B596" s="1"/>
      <c r="C596" s="1"/>
      <c r="D596" s="1"/>
      <c r="E596" s="1"/>
      <c r="F596" s="1"/>
      <c r="G596" s="1"/>
      <c r="H596" s="1"/>
    </row>
    <row r="597" spans="2:8">
      <c r="B597" s="1"/>
      <c r="C597" s="1"/>
      <c r="D597" s="1"/>
      <c r="E597" s="1"/>
      <c r="F597" s="1"/>
      <c r="G597" s="1"/>
      <c r="H597" s="1"/>
    </row>
    <row r="598" spans="2:8">
      <c r="B598" s="1"/>
      <c r="C598" s="1"/>
      <c r="D598" s="1"/>
      <c r="E598" s="1"/>
      <c r="F598" s="1"/>
      <c r="G598" s="1"/>
      <c r="H598" s="1"/>
    </row>
    <row r="599" spans="2:8">
      <c r="B599" s="1"/>
      <c r="C599" s="1"/>
      <c r="D599" s="1"/>
      <c r="E599" s="1"/>
      <c r="F599" s="1"/>
      <c r="G599" s="1"/>
      <c r="H599" s="1"/>
    </row>
    <row r="600" spans="2:8">
      <c r="B600" s="1"/>
      <c r="C600" s="1"/>
      <c r="D600" s="1"/>
      <c r="E600" s="1"/>
      <c r="F600" s="1"/>
      <c r="G600" s="1"/>
      <c r="H600" s="1"/>
    </row>
    <row r="601" spans="2:8">
      <c r="B601" s="1"/>
      <c r="C601" s="1"/>
      <c r="D601" s="1"/>
      <c r="E601" s="1"/>
      <c r="F601" s="1"/>
      <c r="G601" s="1"/>
      <c r="H601" s="1"/>
    </row>
    <row r="602" spans="2:8">
      <c r="B602" s="1"/>
      <c r="C602" s="1"/>
      <c r="D602" s="1"/>
      <c r="E602" s="1"/>
      <c r="F602" s="1"/>
      <c r="G602" s="1"/>
      <c r="H602" s="1"/>
    </row>
    <row r="603" spans="2:8">
      <c r="B603" s="1"/>
      <c r="C603" s="1"/>
      <c r="D603" s="1"/>
      <c r="E603" s="1"/>
      <c r="F603" s="1"/>
      <c r="G603" s="1"/>
      <c r="H603" s="1"/>
    </row>
    <row r="604" spans="2:8">
      <c r="B604" s="1"/>
      <c r="C604" s="1"/>
      <c r="D604" s="1"/>
      <c r="E604" s="1"/>
      <c r="F604" s="1"/>
      <c r="G604" s="1"/>
      <c r="H604" s="1"/>
    </row>
    <row r="605" spans="2:8">
      <c r="B605" s="1"/>
      <c r="C605" s="1"/>
      <c r="D605" s="1"/>
      <c r="E605" s="1"/>
      <c r="F605" s="1"/>
      <c r="G605" s="1"/>
      <c r="H605" s="1"/>
    </row>
    <row r="606" spans="2:8">
      <c r="B606" s="1"/>
      <c r="C606" s="1"/>
      <c r="D606" s="1"/>
      <c r="E606" s="1"/>
      <c r="F606" s="1"/>
      <c r="G606" s="1"/>
      <c r="H606" s="1"/>
    </row>
    <row r="607" spans="2:8">
      <c r="B607" s="1"/>
      <c r="C607" s="1"/>
      <c r="D607" s="1"/>
      <c r="E607" s="1"/>
      <c r="F607" s="1"/>
      <c r="G607" s="1"/>
      <c r="H607" s="1"/>
    </row>
    <row r="608" spans="2:8">
      <c r="B608" s="1"/>
      <c r="C608" s="1"/>
      <c r="D608" s="1"/>
      <c r="E608" s="1"/>
      <c r="F608" s="1"/>
      <c r="G608" s="1"/>
      <c r="H608" s="1"/>
    </row>
    <row r="609" spans="2:8">
      <c r="B609" s="1"/>
      <c r="C609" s="1"/>
      <c r="D609" s="1"/>
      <c r="E609" s="1"/>
      <c r="F609" s="1"/>
      <c r="G609" s="1"/>
      <c r="H609" s="1"/>
    </row>
    <row r="610" spans="2:8">
      <c r="B610" s="1"/>
      <c r="C610" s="1"/>
      <c r="D610" s="1"/>
      <c r="E610" s="1"/>
      <c r="F610" s="1"/>
      <c r="G610" s="1"/>
      <c r="H610" s="1"/>
    </row>
    <row r="611" spans="2:8">
      <c r="B611" s="1"/>
      <c r="C611" s="1"/>
      <c r="D611" s="1"/>
      <c r="E611" s="1"/>
      <c r="F611" s="1"/>
      <c r="G611" s="1"/>
      <c r="H611" s="1"/>
    </row>
    <row r="612" spans="2:8">
      <c r="B612" s="1"/>
      <c r="C612" s="1"/>
      <c r="D612" s="1"/>
      <c r="E612" s="1"/>
      <c r="F612" s="1"/>
      <c r="G612" s="1"/>
      <c r="H612" s="1"/>
    </row>
    <row r="613" spans="2:8">
      <c r="B613" s="1"/>
      <c r="C613" s="1"/>
      <c r="D613" s="1"/>
      <c r="E613" s="1"/>
      <c r="F613" s="1"/>
      <c r="G613" s="1"/>
      <c r="H613" s="1"/>
    </row>
    <row r="614" spans="2:8">
      <c r="B614" s="1"/>
      <c r="C614" s="1"/>
      <c r="D614" s="1"/>
      <c r="E614" s="1"/>
      <c r="F614" s="1"/>
      <c r="G614" s="1"/>
      <c r="H614" s="1"/>
    </row>
    <row r="615" spans="2:8">
      <c r="B615" s="1"/>
      <c r="C615" s="1"/>
      <c r="D615" s="1"/>
      <c r="E615" s="1"/>
      <c r="F615" s="1"/>
      <c r="G615" s="1"/>
      <c r="H615" s="1"/>
    </row>
    <row r="616" spans="2:8">
      <c r="B616" s="1"/>
      <c r="C616" s="1"/>
      <c r="D616" s="1"/>
      <c r="E616" s="1"/>
      <c r="F616" s="1"/>
      <c r="G616" s="1"/>
      <c r="H616" s="1"/>
    </row>
    <row r="617" spans="2:8">
      <c r="B617" s="1"/>
      <c r="C617" s="1"/>
      <c r="D617" s="1"/>
      <c r="E617" s="1"/>
      <c r="F617" s="1"/>
      <c r="G617" s="1"/>
      <c r="H617" s="1"/>
    </row>
    <row r="618" spans="2:8">
      <c r="B618" s="1"/>
      <c r="C618" s="1"/>
      <c r="D618" s="1"/>
      <c r="E618" s="1"/>
      <c r="F618" s="1"/>
      <c r="G618" s="1"/>
      <c r="H618" s="1"/>
    </row>
    <row r="619" spans="2:8">
      <c r="B619" s="1"/>
      <c r="C619" s="1"/>
      <c r="D619" s="1"/>
      <c r="E619" s="1"/>
      <c r="F619" s="1"/>
      <c r="G619" s="1"/>
      <c r="H619" s="1"/>
    </row>
    <row r="620" spans="2:8">
      <c r="B620" s="1"/>
      <c r="C620" s="1"/>
      <c r="D620" s="1"/>
      <c r="E620" s="1"/>
      <c r="F620" s="1"/>
      <c r="G620" s="1"/>
      <c r="H620" s="1"/>
    </row>
    <row r="621" spans="2:8">
      <c r="B621" s="1"/>
      <c r="C621" s="1"/>
      <c r="D621" s="1"/>
      <c r="E621" s="1"/>
      <c r="F621" s="1"/>
      <c r="G621" s="1"/>
      <c r="H621" s="1"/>
    </row>
    <row r="622" spans="2:8">
      <c r="B622" s="1"/>
      <c r="C622" s="1"/>
      <c r="D622" s="1"/>
      <c r="E622" s="1"/>
      <c r="F622" s="1"/>
      <c r="G622" s="1"/>
      <c r="H622" s="1"/>
    </row>
    <row r="623" spans="2:8">
      <c r="B623" s="1"/>
      <c r="C623" s="1"/>
      <c r="D623" s="1"/>
      <c r="E623" s="1"/>
      <c r="F623" s="1"/>
      <c r="G623" s="1"/>
      <c r="H623" s="1"/>
    </row>
    <row r="624" spans="2:8">
      <c r="B624" s="1"/>
      <c r="C624" s="1"/>
      <c r="D624" s="1"/>
      <c r="E624" s="1"/>
      <c r="F624" s="1"/>
      <c r="G624" s="1"/>
      <c r="H624" s="1"/>
    </row>
    <row r="625" spans="2:8">
      <c r="B625" s="1"/>
      <c r="C625" s="1"/>
      <c r="D625" s="1"/>
      <c r="E625" s="1"/>
      <c r="F625" s="1"/>
      <c r="G625" s="1"/>
      <c r="H625" s="1"/>
    </row>
    <row r="626" spans="2:8">
      <c r="B626" s="1"/>
      <c r="C626" s="1"/>
      <c r="D626" s="1"/>
      <c r="E626" s="1"/>
      <c r="F626" s="1"/>
      <c r="G626" s="1"/>
      <c r="H626" s="1"/>
    </row>
    <row r="627" spans="2:8">
      <c r="B627" s="1"/>
      <c r="C627" s="1"/>
      <c r="D627" s="1"/>
      <c r="E627" s="1"/>
      <c r="F627" s="1"/>
      <c r="G627" s="1"/>
      <c r="H627" s="1"/>
    </row>
    <row r="628" spans="2:8">
      <c r="B628" s="1"/>
      <c r="C628" s="1"/>
      <c r="D628" s="1"/>
      <c r="E628" s="1"/>
      <c r="F628" s="1"/>
      <c r="G628" s="1"/>
      <c r="H628" s="1"/>
    </row>
    <row r="629" spans="2:8">
      <c r="B629" s="1"/>
      <c r="C629" s="1"/>
      <c r="D629" s="1"/>
      <c r="E629" s="1"/>
      <c r="F629" s="1"/>
      <c r="G629" s="1"/>
      <c r="H629" s="1"/>
    </row>
    <row r="630" spans="2:8">
      <c r="B630" s="1"/>
      <c r="C630" s="1"/>
      <c r="D630" s="1"/>
      <c r="E630" s="1"/>
      <c r="F630" s="1"/>
      <c r="G630" s="1"/>
      <c r="H630" s="1"/>
    </row>
    <row r="631" spans="2:8">
      <c r="B631" s="1"/>
      <c r="C631" s="1"/>
      <c r="D631" s="1"/>
      <c r="E631" s="1"/>
      <c r="F631" s="1"/>
      <c r="G631" s="1"/>
      <c r="H631" s="1"/>
    </row>
    <row r="632" spans="2:8">
      <c r="B632" s="1"/>
      <c r="C632" s="1"/>
      <c r="D632" s="1"/>
      <c r="E632" s="1"/>
      <c r="F632" s="1"/>
      <c r="G632" s="1"/>
      <c r="H632" s="1"/>
    </row>
    <row r="633" spans="2:8">
      <c r="B633" s="1"/>
      <c r="C633" s="1"/>
      <c r="D633" s="1"/>
      <c r="E633" s="1"/>
      <c r="F633" s="1"/>
      <c r="G633" s="1"/>
      <c r="H633" s="1"/>
    </row>
    <row r="634" spans="2:8">
      <c r="B634" s="1"/>
      <c r="C634" s="1"/>
      <c r="D634" s="1"/>
      <c r="E634" s="1"/>
      <c r="F634" s="1"/>
      <c r="G634" s="1"/>
      <c r="H634" s="1"/>
    </row>
    <row r="635" spans="2:8">
      <c r="B635" s="1"/>
      <c r="C635" s="1"/>
      <c r="D635" s="1"/>
      <c r="E635" s="1"/>
      <c r="F635" s="1"/>
      <c r="G635" s="1"/>
      <c r="H635" s="1"/>
    </row>
    <row r="636" spans="2:8">
      <c r="B636" s="1"/>
      <c r="C636" s="1"/>
      <c r="D636" s="1"/>
      <c r="E636" s="1"/>
      <c r="F636" s="1"/>
      <c r="G636" s="1"/>
      <c r="H636" s="1"/>
    </row>
    <row r="637" spans="2:8">
      <c r="B637" s="1"/>
      <c r="C637" s="1"/>
      <c r="D637" s="1"/>
      <c r="E637" s="1"/>
      <c r="F637" s="1"/>
      <c r="G637" s="1"/>
      <c r="H637" s="1"/>
    </row>
    <row r="638" spans="2:8">
      <c r="B638" s="1"/>
      <c r="C638" s="1"/>
      <c r="D638" s="1"/>
      <c r="E638" s="1"/>
      <c r="F638" s="1"/>
      <c r="G638" s="1"/>
      <c r="H638" s="1"/>
    </row>
    <row r="639" spans="2:8">
      <c r="B639" s="1"/>
      <c r="C639" s="1"/>
      <c r="D639" s="1"/>
      <c r="E639" s="1"/>
      <c r="F639" s="1"/>
      <c r="G639" s="1"/>
      <c r="H639" s="1"/>
    </row>
    <row r="640" spans="2:8">
      <c r="B640" s="1"/>
      <c r="C640" s="1"/>
      <c r="D640" s="1"/>
      <c r="E640" s="1"/>
      <c r="F640" s="1"/>
      <c r="G640" s="1"/>
      <c r="H640" s="1"/>
    </row>
    <row r="641" spans="2:8">
      <c r="B641" s="1"/>
      <c r="C641" s="1"/>
      <c r="D641" s="1"/>
      <c r="E641" s="1"/>
      <c r="F641" s="1"/>
      <c r="G641" s="1"/>
      <c r="H641" s="1"/>
    </row>
    <row r="642" spans="2:8">
      <c r="B642" s="1"/>
      <c r="C642" s="1"/>
      <c r="D642" s="1"/>
      <c r="E642" s="1"/>
      <c r="F642" s="1"/>
      <c r="G642" s="1"/>
      <c r="H642" s="1"/>
    </row>
    <row r="643" spans="2:8">
      <c r="B643" s="1"/>
      <c r="C643" s="1"/>
      <c r="D643" s="1"/>
      <c r="E643" s="1"/>
      <c r="F643" s="1"/>
      <c r="G643" s="1"/>
      <c r="H643" s="1"/>
    </row>
    <row r="644" spans="2:8">
      <c r="B644" s="1"/>
      <c r="C644" s="1"/>
      <c r="D644" s="1"/>
      <c r="E644" s="1"/>
      <c r="F644" s="1"/>
      <c r="G644" s="1"/>
      <c r="H644" s="1"/>
    </row>
    <row r="645" spans="2:8">
      <c r="B645" s="1"/>
      <c r="C645" s="1"/>
      <c r="D645" s="1"/>
      <c r="E645" s="1"/>
      <c r="F645" s="1"/>
      <c r="G645" s="1"/>
      <c r="H645" s="1"/>
    </row>
    <row r="646" spans="2:8">
      <c r="B646" s="1"/>
      <c r="C646" s="1"/>
      <c r="D646" s="1"/>
      <c r="E646" s="1"/>
      <c r="F646" s="1"/>
      <c r="G646" s="1"/>
      <c r="H646" s="1"/>
    </row>
    <row r="647" spans="2:8">
      <c r="B647" s="1"/>
      <c r="C647" s="1"/>
      <c r="D647" s="1"/>
      <c r="E647" s="1"/>
      <c r="F647" s="1"/>
      <c r="G647" s="1"/>
      <c r="H647" s="1"/>
    </row>
    <row r="648" spans="2:8">
      <c r="B648" s="1"/>
      <c r="C648" s="1"/>
      <c r="D648" s="1"/>
      <c r="E648" s="1"/>
      <c r="F648" s="1"/>
      <c r="G648" s="1"/>
      <c r="H648" s="1"/>
    </row>
    <row r="649" spans="2:8">
      <c r="B649" s="1"/>
      <c r="C649" s="1"/>
      <c r="D649" s="1"/>
      <c r="E649" s="1"/>
      <c r="F649" s="1"/>
      <c r="G649" s="1"/>
      <c r="H649" s="1"/>
    </row>
    <row r="650" spans="2:8">
      <c r="B650" s="1"/>
      <c r="C650" s="1"/>
      <c r="D650" s="1"/>
      <c r="E650" s="1"/>
      <c r="F650" s="1"/>
      <c r="G650" s="1"/>
      <c r="H650" s="1"/>
    </row>
    <row r="651" spans="2:8">
      <c r="B651" s="1"/>
      <c r="C651" s="1"/>
      <c r="D651" s="1"/>
      <c r="E651" s="1"/>
      <c r="F651" s="1"/>
      <c r="G651" s="1"/>
      <c r="H651" s="1"/>
    </row>
    <row r="652" spans="2:8">
      <c r="B652" s="1"/>
      <c r="C652" s="1"/>
      <c r="D652" s="1"/>
      <c r="E652" s="1"/>
      <c r="F652" s="1"/>
      <c r="G652" s="1"/>
      <c r="H652" s="1"/>
    </row>
    <row r="653" spans="2:8">
      <c r="B653" s="1"/>
      <c r="C653" s="1"/>
      <c r="D653" s="1"/>
      <c r="E653" s="1"/>
      <c r="F653" s="1"/>
      <c r="G653" s="1"/>
      <c r="H653" s="1"/>
    </row>
    <row r="654" spans="2:8">
      <c r="B654" s="1"/>
      <c r="C654" s="1"/>
      <c r="D654" s="1"/>
      <c r="E654" s="1"/>
      <c r="F654" s="1"/>
      <c r="G654" s="1"/>
      <c r="H654" s="1"/>
    </row>
    <row r="655" spans="2:8">
      <c r="B655" s="1"/>
      <c r="C655" s="1"/>
      <c r="D655" s="1"/>
      <c r="E655" s="1"/>
      <c r="F655" s="1"/>
      <c r="G655" s="1"/>
      <c r="H655" s="1"/>
    </row>
    <row r="656" spans="2:8">
      <c r="B656" s="1"/>
      <c r="C656" s="1"/>
      <c r="D656" s="1"/>
      <c r="E656" s="1"/>
      <c r="F656" s="1"/>
      <c r="G656" s="1"/>
      <c r="H656" s="1"/>
    </row>
    <row r="657" spans="2:8">
      <c r="B657" s="1"/>
      <c r="C657" s="1"/>
      <c r="D657" s="1"/>
      <c r="E657" s="1"/>
      <c r="F657" s="1"/>
      <c r="G657" s="1"/>
      <c r="H657" s="1"/>
    </row>
    <row r="658" spans="2:8">
      <c r="B658" s="1"/>
      <c r="C658" s="1"/>
      <c r="D658" s="1"/>
      <c r="E658" s="1"/>
      <c r="F658" s="1"/>
      <c r="G658" s="1"/>
      <c r="H658" s="1"/>
    </row>
    <row r="659" spans="2:8">
      <c r="B659" s="1"/>
      <c r="C659" s="1"/>
      <c r="D659" s="1"/>
      <c r="E659" s="1"/>
      <c r="F659" s="1"/>
      <c r="G659" s="1"/>
      <c r="H659" s="1"/>
    </row>
    <row r="660" spans="2:8">
      <c r="B660" s="1"/>
      <c r="C660" s="1"/>
      <c r="D660" s="1"/>
      <c r="E660" s="1"/>
      <c r="F660" s="1"/>
      <c r="G660" s="1"/>
      <c r="H660" s="1"/>
    </row>
    <row r="661" spans="2:8">
      <c r="B661" s="1"/>
      <c r="C661" s="1"/>
      <c r="D661" s="1"/>
      <c r="E661" s="1"/>
      <c r="F661" s="1"/>
      <c r="G661" s="1"/>
      <c r="H661" s="1"/>
    </row>
    <row r="662" spans="2:8">
      <c r="B662" s="1"/>
      <c r="C662" s="1"/>
      <c r="D662" s="1"/>
      <c r="E662" s="1"/>
      <c r="F662" s="1"/>
      <c r="G662" s="1"/>
      <c r="H662" s="1"/>
    </row>
    <row r="663" spans="2:8">
      <c r="B663" s="1"/>
      <c r="C663" s="1"/>
      <c r="D663" s="1"/>
      <c r="E663" s="1"/>
      <c r="F663" s="1"/>
      <c r="G663" s="1"/>
      <c r="H663" s="1"/>
    </row>
    <row r="664" spans="2:8">
      <c r="B664" s="1"/>
      <c r="C664" s="1"/>
      <c r="D664" s="1"/>
      <c r="E664" s="1"/>
      <c r="F664" s="1"/>
      <c r="G664" s="1"/>
      <c r="H664" s="1"/>
    </row>
    <row r="665" spans="2:8">
      <c r="B665" s="1"/>
      <c r="C665" s="1"/>
      <c r="D665" s="1"/>
      <c r="E665" s="1"/>
      <c r="F665" s="1"/>
      <c r="G665" s="1"/>
      <c r="H665" s="1"/>
    </row>
    <row r="666" spans="2:8">
      <c r="B666" s="1"/>
      <c r="C666" s="1"/>
      <c r="D666" s="1"/>
      <c r="E666" s="1"/>
      <c r="F666" s="1"/>
      <c r="G666" s="1"/>
      <c r="H666" s="1"/>
    </row>
    <row r="667" spans="2:8">
      <c r="B667" s="1"/>
      <c r="C667" s="1"/>
      <c r="D667" s="1"/>
      <c r="E667" s="1"/>
      <c r="F667" s="1"/>
      <c r="G667" s="1"/>
      <c r="H667" s="1"/>
    </row>
    <row r="668" spans="2:8">
      <c r="B668" s="1"/>
      <c r="C668" s="1"/>
      <c r="D668" s="1"/>
      <c r="E668" s="1"/>
      <c r="F668" s="1"/>
      <c r="G668" s="1"/>
      <c r="H668" s="1"/>
    </row>
    <row r="669" spans="2:8">
      <c r="B669" s="1"/>
      <c r="C669" s="1"/>
      <c r="D669" s="1"/>
      <c r="E669" s="1"/>
      <c r="F669" s="1"/>
      <c r="G669" s="1"/>
      <c r="H669" s="1"/>
    </row>
    <row r="670" spans="2:8">
      <c r="B670" s="1"/>
      <c r="C670" s="1"/>
      <c r="D670" s="1"/>
      <c r="E670" s="1"/>
      <c r="F670" s="1"/>
      <c r="G670" s="1"/>
      <c r="H670" s="1"/>
    </row>
    <row r="671" spans="2:8">
      <c r="B671" s="1"/>
      <c r="C671" s="1"/>
      <c r="D671" s="1"/>
      <c r="E671" s="1"/>
      <c r="F671" s="1"/>
      <c r="G671" s="1"/>
      <c r="H671" s="1"/>
    </row>
    <row r="672" spans="2:8">
      <c r="B672" s="1"/>
      <c r="C672" s="1"/>
      <c r="D672" s="1"/>
      <c r="E672" s="1"/>
      <c r="F672" s="1"/>
      <c r="G672" s="1"/>
      <c r="H672" s="1"/>
    </row>
    <row r="673" spans="2:8">
      <c r="B673" s="1"/>
      <c r="C673" s="1"/>
      <c r="D673" s="1"/>
      <c r="E673" s="1"/>
      <c r="F673" s="1"/>
      <c r="G673" s="1"/>
      <c r="H673" s="1"/>
    </row>
    <row r="674" spans="2:8">
      <c r="B674" s="1"/>
      <c r="C674" s="1"/>
      <c r="D674" s="1"/>
      <c r="E674" s="1"/>
      <c r="F674" s="1"/>
      <c r="G674" s="1"/>
      <c r="H674" s="1"/>
    </row>
    <row r="675" spans="2:8">
      <c r="B675" s="1"/>
      <c r="C675" s="1"/>
      <c r="D675" s="1"/>
      <c r="E675" s="1"/>
      <c r="F675" s="1"/>
      <c r="G675" s="1"/>
      <c r="H675" s="1"/>
    </row>
    <row r="676" spans="2:8">
      <c r="B676" s="1"/>
      <c r="C676" s="1"/>
      <c r="D676" s="1"/>
      <c r="E676" s="1"/>
      <c r="F676" s="1"/>
      <c r="G676" s="1"/>
      <c r="H676" s="1"/>
    </row>
    <row r="677" spans="2:8">
      <c r="B677" s="1"/>
      <c r="C677" s="1"/>
      <c r="D677" s="1"/>
      <c r="E677" s="1"/>
      <c r="F677" s="1"/>
      <c r="G677" s="1"/>
      <c r="H677" s="1"/>
    </row>
    <row r="678" spans="2:8">
      <c r="B678" s="1"/>
      <c r="C678" s="1"/>
      <c r="D678" s="1"/>
      <c r="E678" s="1"/>
      <c r="F678" s="1"/>
      <c r="G678" s="1"/>
      <c r="H678" s="1"/>
    </row>
    <row r="679" spans="2:8">
      <c r="B679" s="1"/>
      <c r="C679" s="1"/>
      <c r="D679" s="1"/>
      <c r="E679" s="1"/>
      <c r="F679" s="1"/>
      <c r="G679" s="1"/>
      <c r="H679" s="1"/>
    </row>
    <row r="680" spans="2:8">
      <c r="B680" s="1"/>
      <c r="C680" s="1"/>
      <c r="D680" s="1"/>
      <c r="E680" s="1"/>
      <c r="F680" s="1"/>
      <c r="G680" s="1"/>
      <c r="H680" s="1"/>
    </row>
    <row r="681" spans="2:8">
      <c r="B681" s="1"/>
      <c r="C681" s="1"/>
      <c r="D681" s="1"/>
      <c r="E681" s="1"/>
      <c r="F681" s="1"/>
      <c r="G681" s="1"/>
      <c r="H681" s="1"/>
    </row>
    <row r="682" spans="2:8">
      <c r="B682" s="1"/>
      <c r="C682" s="1"/>
      <c r="D682" s="1"/>
      <c r="E682" s="1"/>
      <c r="F682" s="1"/>
      <c r="G682" s="1"/>
      <c r="H682" s="1"/>
    </row>
    <row r="683" spans="2:8">
      <c r="B683" s="1"/>
      <c r="C683" s="1"/>
      <c r="D683" s="1"/>
      <c r="E683" s="1"/>
      <c r="F683" s="1"/>
      <c r="G683" s="1"/>
      <c r="H683" s="1"/>
    </row>
    <row r="684" spans="2:8">
      <c r="B684" s="1"/>
      <c r="C684" s="1"/>
      <c r="D684" s="1"/>
      <c r="E684" s="1"/>
      <c r="F684" s="1"/>
      <c r="G684" s="1"/>
      <c r="H684" s="1"/>
    </row>
    <row r="685" spans="2:8">
      <c r="B685" s="1"/>
      <c r="C685" s="1"/>
      <c r="D685" s="1"/>
      <c r="E685" s="1"/>
      <c r="F685" s="1"/>
      <c r="G685" s="1"/>
      <c r="H685" s="1"/>
    </row>
    <row r="686" spans="2:8">
      <c r="B686" s="1"/>
      <c r="C686" s="1"/>
      <c r="D686" s="1"/>
      <c r="E686" s="1"/>
      <c r="F686" s="1"/>
      <c r="G686" s="1"/>
      <c r="H686" s="1"/>
    </row>
    <row r="687" spans="2:8">
      <c r="B687" s="1"/>
      <c r="C687" s="1"/>
      <c r="D687" s="1"/>
      <c r="E687" s="1"/>
      <c r="F687" s="1"/>
      <c r="G687" s="1"/>
      <c r="H687" s="1"/>
    </row>
    <row r="688" spans="2:8">
      <c r="B688" s="1"/>
      <c r="C688" s="1"/>
      <c r="D688" s="1"/>
      <c r="E688" s="1"/>
      <c r="F688" s="1"/>
      <c r="G688" s="1"/>
      <c r="H688" s="1"/>
    </row>
    <row r="689" spans="2:8">
      <c r="B689" s="1"/>
      <c r="C689" s="1"/>
      <c r="D689" s="1"/>
      <c r="E689" s="1"/>
      <c r="F689" s="1"/>
      <c r="G689" s="1"/>
      <c r="H689" s="1"/>
    </row>
    <row r="690" spans="2:8">
      <c r="B690" s="1"/>
      <c r="C690" s="1"/>
      <c r="D690" s="1"/>
      <c r="E690" s="1"/>
      <c r="F690" s="1"/>
      <c r="G690" s="1"/>
      <c r="H690" s="1"/>
    </row>
    <row r="691" spans="2:8">
      <c r="B691" s="1"/>
      <c r="C691" s="1"/>
      <c r="D691" s="1"/>
      <c r="E691" s="1"/>
      <c r="F691" s="1"/>
      <c r="G691" s="1"/>
      <c r="H691" s="1"/>
    </row>
    <row r="692" spans="2:8">
      <c r="B692" s="1"/>
      <c r="C692" s="1"/>
      <c r="D692" s="1"/>
      <c r="E692" s="1"/>
      <c r="F692" s="1"/>
      <c r="G692" s="1"/>
      <c r="H692" s="1"/>
    </row>
    <row r="693" spans="2:8">
      <c r="B693" s="1"/>
      <c r="C693" s="1"/>
      <c r="D693" s="1"/>
      <c r="E693" s="1"/>
      <c r="F693" s="1"/>
      <c r="G693" s="1"/>
      <c r="H693" s="1"/>
    </row>
    <row r="694" spans="2:8">
      <c r="B694" s="1"/>
      <c r="C694" s="1"/>
      <c r="D694" s="1"/>
      <c r="E694" s="1"/>
      <c r="F694" s="1"/>
      <c r="G694" s="1"/>
      <c r="H694" s="1"/>
    </row>
    <row r="695" spans="2:8">
      <c r="B695" s="1"/>
      <c r="C695" s="1"/>
      <c r="D695" s="1"/>
      <c r="E695" s="1"/>
      <c r="F695" s="1"/>
      <c r="G695" s="1"/>
      <c r="H695" s="1"/>
    </row>
    <row r="696" spans="2:8">
      <c r="B696" s="1"/>
      <c r="C696" s="1"/>
      <c r="D696" s="1"/>
      <c r="E696" s="1"/>
      <c r="F696" s="1"/>
      <c r="G696" s="1"/>
      <c r="H696" s="1"/>
    </row>
    <row r="697" spans="2:8">
      <c r="B697" s="1"/>
      <c r="C697" s="1"/>
      <c r="D697" s="1"/>
      <c r="E697" s="1"/>
      <c r="F697" s="1"/>
      <c r="G697" s="1"/>
      <c r="H697" s="1"/>
    </row>
    <row r="698" spans="2:8">
      <c r="B698" s="1"/>
      <c r="C698" s="1"/>
      <c r="D698" s="1"/>
      <c r="E698" s="1"/>
      <c r="F698" s="1"/>
      <c r="G698" s="1"/>
      <c r="H698" s="1"/>
    </row>
    <row r="699" spans="2:8">
      <c r="B699" s="1"/>
      <c r="C699" s="1"/>
      <c r="D699" s="1"/>
      <c r="E699" s="1"/>
      <c r="F699" s="1"/>
      <c r="G699" s="1"/>
      <c r="H699" s="1"/>
    </row>
    <row r="700" spans="2:8">
      <c r="B700" s="1"/>
      <c r="C700" s="1"/>
      <c r="D700" s="1"/>
      <c r="E700" s="1"/>
      <c r="F700" s="1"/>
      <c r="G700" s="1"/>
      <c r="H700" s="1"/>
    </row>
    <row r="701" spans="2:8">
      <c r="B701" s="1"/>
      <c r="C701" s="1"/>
      <c r="D701" s="1"/>
      <c r="E701" s="1"/>
      <c r="F701" s="1"/>
      <c r="G701" s="1"/>
      <c r="H701" s="1"/>
    </row>
    <row r="702" spans="2:8">
      <c r="B702" s="1"/>
      <c r="C702" s="1"/>
      <c r="D702" s="1"/>
      <c r="E702" s="1"/>
      <c r="F702" s="1"/>
      <c r="G702" s="1"/>
      <c r="H702" s="1"/>
    </row>
    <row r="703" spans="2:8">
      <c r="B703" s="1"/>
      <c r="C703" s="1"/>
      <c r="D703" s="1"/>
      <c r="E703" s="1"/>
      <c r="F703" s="1"/>
      <c r="G703" s="1"/>
      <c r="H703" s="1"/>
    </row>
    <row r="704" spans="2:8">
      <c r="B704" s="1"/>
      <c r="C704" s="1"/>
      <c r="D704" s="1"/>
      <c r="E704" s="1"/>
      <c r="F704" s="1"/>
      <c r="G704" s="1"/>
      <c r="H704" s="1"/>
    </row>
    <row r="705" spans="2:8">
      <c r="B705" s="1"/>
      <c r="C705" s="1"/>
      <c r="D705" s="1"/>
      <c r="E705" s="1"/>
      <c r="F705" s="1"/>
      <c r="G705" s="1"/>
      <c r="H705" s="1"/>
    </row>
    <row r="706" spans="2:8">
      <c r="B706" s="1"/>
      <c r="C706" s="1"/>
      <c r="D706" s="1"/>
      <c r="E706" s="1"/>
      <c r="F706" s="1"/>
      <c r="G706" s="1"/>
      <c r="H706" s="1"/>
    </row>
    <row r="707" spans="2:8">
      <c r="B707" s="1"/>
      <c r="C707" s="1"/>
      <c r="D707" s="1"/>
      <c r="E707" s="1"/>
      <c r="F707" s="1"/>
      <c r="G707" s="1"/>
      <c r="H707" s="1"/>
    </row>
    <row r="708" spans="2:8">
      <c r="B708" s="1"/>
      <c r="C708" s="1"/>
      <c r="D708" s="1"/>
      <c r="E708" s="1"/>
      <c r="F708" s="1"/>
      <c r="G708" s="1"/>
      <c r="H708" s="1"/>
    </row>
    <row r="709" spans="2:8">
      <c r="B709" s="1"/>
      <c r="C709" s="1"/>
      <c r="D709" s="1"/>
      <c r="E709" s="1"/>
      <c r="F709" s="1"/>
      <c r="G709" s="1"/>
      <c r="H709" s="1"/>
    </row>
    <row r="710" spans="2:8">
      <c r="B710" s="1"/>
      <c r="C710" s="1"/>
      <c r="D710" s="1"/>
      <c r="E710" s="1"/>
      <c r="F710" s="1"/>
      <c r="G710" s="1"/>
      <c r="H710" s="1"/>
    </row>
    <row r="711" spans="2:8">
      <c r="B711" s="1"/>
      <c r="C711" s="1"/>
      <c r="D711" s="1"/>
      <c r="E711" s="1"/>
      <c r="F711" s="1"/>
      <c r="G711" s="1"/>
      <c r="H711" s="1"/>
    </row>
    <row r="712" spans="2:8">
      <c r="B712" s="1"/>
      <c r="C712" s="1"/>
      <c r="D712" s="1"/>
      <c r="E712" s="1"/>
      <c r="F712" s="1"/>
      <c r="G712" s="1"/>
      <c r="H712" s="1"/>
    </row>
    <row r="713" spans="2:8">
      <c r="B713" s="1"/>
      <c r="C713" s="1"/>
      <c r="D713" s="1"/>
      <c r="E713" s="1"/>
      <c r="F713" s="1"/>
      <c r="G713" s="1"/>
      <c r="H713" s="1"/>
    </row>
    <row r="714" spans="2:8">
      <c r="B714" s="1"/>
      <c r="C714" s="1"/>
      <c r="D714" s="1"/>
      <c r="E714" s="1"/>
      <c r="F714" s="1"/>
      <c r="G714" s="1"/>
      <c r="H714" s="1"/>
    </row>
    <row r="715" spans="2:8">
      <c r="B715" s="1"/>
      <c r="C715" s="1"/>
      <c r="D715" s="1"/>
      <c r="E715" s="1"/>
      <c r="F715" s="1"/>
      <c r="G715" s="1"/>
      <c r="H715" s="1"/>
    </row>
    <row r="716" spans="2:8">
      <c r="B716" s="1"/>
      <c r="C716" s="1"/>
      <c r="D716" s="1"/>
      <c r="E716" s="1"/>
      <c r="F716" s="1"/>
      <c r="G716" s="1"/>
      <c r="H716" s="1"/>
    </row>
    <row r="717" spans="2:8">
      <c r="B717" s="1"/>
      <c r="C717" s="1"/>
      <c r="D717" s="1"/>
      <c r="E717" s="1"/>
      <c r="F717" s="1"/>
      <c r="G717" s="1"/>
      <c r="H717" s="1"/>
    </row>
    <row r="718" spans="2:8">
      <c r="B718" s="1"/>
      <c r="C718" s="1"/>
      <c r="D718" s="1"/>
      <c r="E718" s="1"/>
      <c r="F718" s="1"/>
      <c r="G718" s="1"/>
      <c r="H718" s="1"/>
    </row>
    <row r="719" spans="2:8">
      <c r="B719" s="1"/>
      <c r="C719" s="1"/>
      <c r="D719" s="1"/>
      <c r="E719" s="1"/>
      <c r="F719" s="1"/>
      <c r="G719" s="1"/>
      <c r="H719" s="1"/>
    </row>
    <row r="720" spans="2:8">
      <c r="B720" s="1"/>
      <c r="C720" s="1"/>
      <c r="D720" s="1"/>
      <c r="E720" s="1"/>
      <c r="F720" s="1"/>
      <c r="G720" s="1"/>
      <c r="H720" s="1"/>
    </row>
    <row r="721" spans="2:8">
      <c r="B721" s="1"/>
      <c r="C721" s="1"/>
      <c r="D721" s="1"/>
      <c r="E721" s="1"/>
      <c r="F721" s="1"/>
      <c r="G721" s="1"/>
      <c r="H721" s="1"/>
    </row>
    <row r="722" spans="2:8">
      <c r="B722" s="1"/>
      <c r="C722" s="1"/>
      <c r="D722" s="1"/>
      <c r="E722" s="1"/>
      <c r="F722" s="1"/>
      <c r="G722" s="1"/>
      <c r="H722" s="1"/>
    </row>
    <row r="723" spans="2:8">
      <c r="B723" s="1"/>
      <c r="C723" s="1"/>
      <c r="D723" s="1"/>
      <c r="E723" s="1"/>
      <c r="F723" s="1"/>
      <c r="G723" s="1"/>
      <c r="H723" s="1"/>
    </row>
    <row r="724" spans="2:8">
      <c r="B724" s="1"/>
      <c r="C724" s="1"/>
      <c r="D724" s="1"/>
      <c r="E724" s="1"/>
      <c r="F724" s="1"/>
      <c r="G724" s="1"/>
      <c r="H724" s="1"/>
    </row>
    <row r="725" spans="2:8">
      <c r="B725" s="1"/>
      <c r="C725" s="1"/>
      <c r="D725" s="1"/>
      <c r="E725" s="1"/>
      <c r="F725" s="1"/>
      <c r="G725" s="1"/>
      <c r="H725" s="1"/>
    </row>
    <row r="726" spans="2:8">
      <c r="B726" s="1"/>
      <c r="C726" s="1"/>
      <c r="D726" s="1"/>
      <c r="E726" s="1"/>
      <c r="F726" s="1"/>
      <c r="G726" s="1"/>
      <c r="H726" s="1"/>
    </row>
    <row r="727" spans="2:8">
      <c r="B727" s="1"/>
      <c r="C727" s="1"/>
      <c r="D727" s="1"/>
      <c r="E727" s="1"/>
      <c r="F727" s="1"/>
      <c r="G727" s="1"/>
      <c r="H727" s="1"/>
    </row>
    <row r="728" spans="2:8">
      <c r="B728" s="1"/>
      <c r="C728" s="1"/>
      <c r="D728" s="1"/>
      <c r="E728" s="1"/>
      <c r="F728" s="1"/>
      <c r="G728" s="1"/>
      <c r="H728" s="1"/>
    </row>
    <row r="729" spans="2:8">
      <c r="B729" s="1"/>
      <c r="C729" s="1"/>
      <c r="D729" s="1"/>
      <c r="E729" s="1"/>
      <c r="F729" s="1"/>
      <c r="G729" s="1"/>
      <c r="H729" s="1"/>
    </row>
    <row r="730" spans="2:8">
      <c r="B730" s="1"/>
      <c r="C730" s="1"/>
      <c r="D730" s="1"/>
      <c r="E730" s="1"/>
      <c r="F730" s="1"/>
      <c r="G730" s="1"/>
      <c r="H730" s="1"/>
    </row>
    <row r="731" spans="2:8">
      <c r="B731" s="1"/>
      <c r="C731" s="1"/>
      <c r="D731" s="1"/>
      <c r="E731" s="1"/>
      <c r="F731" s="1"/>
      <c r="G731" s="1"/>
      <c r="H731" s="1"/>
    </row>
    <row r="732" spans="2:8">
      <c r="B732" s="1"/>
      <c r="C732" s="1"/>
      <c r="D732" s="1"/>
      <c r="E732" s="1"/>
      <c r="F732" s="1"/>
      <c r="G732" s="1"/>
      <c r="H732" s="1"/>
    </row>
    <row r="733" spans="2:8">
      <c r="B733" s="1"/>
      <c r="C733" s="1"/>
      <c r="D733" s="1"/>
      <c r="E733" s="1"/>
      <c r="F733" s="1"/>
      <c r="G733" s="1"/>
      <c r="H733" s="1"/>
    </row>
    <row r="734" spans="2:8">
      <c r="B734" s="1"/>
      <c r="C734" s="1"/>
      <c r="D734" s="1"/>
      <c r="E734" s="1"/>
      <c r="F734" s="1"/>
      <c r="G734" s="1"/>
      <c r="H734" s="1"/>
    </row>
    <row r="735" spans="2:8">
      <c r="B735" s="1"/>
      <c r="C735" s="1"/>
      <c r="D735" s="1"/>
      <c r="E735" s="1"/>
      <c r="F735" s="1"/>
      <c r="G735" s="1"/>
      <c r="H735" s="1"/>
    </row>
    <row r="736" spans="2:8">
      <c r="B736" s="1"/>
      <c r="C736" s="1"/>
      <c r="D736" s="1"/>
      <c r="E736" s="1"/>
      <c r="F736" s="1"/>
      <c r="G736" s="1"/>
      <c r="H736" s="1"/>
    </row>
    <row r="737" spans="2:8">
      <c r="B737" s="1"/>
      <c r="C737" s="1"/>
      <c r="D737" s="1"/>
      <c r="E737" s="1"/>
      <c r="F737" s="1"/>
      <c r="G737" s="1"/>
      <c r="H737" s="1"/>
    </row>
    <row r="738" spans="2:8">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147"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46" priority="9" stopIfTrue="1">
      <formula>$A$16=0</formula>
    </cfRule>
  </conditionalFormatting>
  <conditionalFormatting sqref="B29:C29">
    <cfRule type="expression" dxfId="145" priority="24">
      <formula>LEFT($C$29,3)="Let"</formula>
    </cfRule>
  </conditionalFormatting>
  <conditionalFormatting sqref="B33:C33 B36:G52">
    <cfRule type="expression" dxfId="144" priority="19">
      <formula>$A$33="nvt"</formula>
    </cfRule>
  </conditionalFormatting>
  <conditionalFormatting sqref="B55:C55 B58:G74">
    <cfRule type="expression" dxfId="143" priority="20">
      <formula>$A$55="nvt"</formula>
    </cfRule>
  </conditionalFormatting>
  <conditionalFormatting sqref="B94:C94 B97:E108">
    <cfRule type="expression" dxfId="142" priority="17">
      <formula>$A$94="nvt"</formula>
    </cfRule>
  </conditionalFormatting>
  <conditionalFormatting sqref="B111:C111 B114:E125">
    <cfRule type="expression" dxfId="141" priority="5">
      <formula>$A$111="nvt"</formula>
    </cfRule>
  </conditionalFormatting>
  <conditionalFormatting sqref="B128:C128">
    <cfRule type="expression" dxfId="140" priority="16">
      <formula>$A$128="nvt"</formula>
    </cfRule>
  </conditionalFormatting>
  <conditionalFormatting sqref="B144:C144">
    <cfRule type="expression" dxfId="139" priority="15">
      <formula>$A$144="nvt"</formula>
    </cfRule>
  </conditionalFormatting>
  <conditionalFormatting sqref="B168:C168">
    <cfRule type="expression" dxfId="138" priority="14">
      <formula>$A$168="nvt"</formula>
    </cfRule>
  </conditionalFormatting>
  <conditionalFormatting sqref="B17:D26">
    <cfRule type="expression" dxfId="137" priority="22">
      <formula>$A17=0</formula>
    </cfRule>
  </conditionalFormatting>
  <conditionalFormatting sqref="B77:D77 B80:C91">
    <cfRule type="expression" dxfId="136" priority="18">
      <formula>$A$77="nvt"</formula>
    </cfRule>
  </conditionalFormatting>
  <conditionalFormatting sqref="B206:D206 B209:C220">
    <cfRule type="expression" dxfId="135" priority="12">
      <formula>$A$206="nvt"</formula>
    </cfRule>
  </conditionalFormatting>
  <conditionalFormatting sqref="B186:F203 B183:C183">
    <cfRule type="expression" dxfId="134" priority="13">
      <formula>$A$183="nvt"</formula>
    </cfRule>
  </conditionalFormatting>
  <conditionalFormatting sqref="B131:I141">
    <cfRule type="expression" dxfId="133" priority="10">
      <formula>$A$128="nvt"</formula>
    </cfRule>
  </conditionalFormatting>
  <conditionalFormatting sqref="B147:I165">
    <cfRule type="expression" dxfId="132" priority="8">
      <formula>$A$144="nvt"</formula>
    </cfRule>
  </conditionalFormatting>
  <conditionalFormatting sqref="B171:I180">
    <cfRule type="expression" dxfId="131" priority="23">
      <formula>$A$168="nvt"</formula>
    </cfRule>
  </conditionalFormatting>
  <conditionalFormatting sqref="C240">
    <cfRule type="cellIs" dxfId="130" priority="21" operator="notEqual">
      <formula>"JA"</formula>
    </cfRule>
  </conditionalFormatting>
  <conditionalFormatting sqref="D236">
    <cfRule type="expression" dxfId="129" priority="11">
      <formula>C240&lt;&gt;"JA"</formula>
    </cfRule>
  </conditionalFormatting>
  <conditionalFormatting sqref="G186:G203">
    <cfRule type="expression" dxfId="128" priority="4">
      <formula>$A$183="nvt"</formula>
    </cfRule>
  </conditionalFormatting>
  <conditionalFormatting sqref="H186:I202">
    <cfRule type="expression" dxfId="127" priority="2">
      <formula>$A$144="nvt"</formula>
    </cfRule>
  </conditionalFormatting>
  <conditionalFormatting sqref="H203:I203">
    <cfRule type="expression" dxfId="126" priority="3">
      <formula>$A$183="nvt"</formula>
    </cfRule>
  </conditionalFormatting>
  <conditionalFormatting sqref="I186:J202">
    <cfRule type="expression" dxfId="125" priority="1" stopIfTrue="1">
      <formula>$A$16=0</formula>
    </cfRule>
  </conditionalFormatting>
  <dataValidations count="4">
    <dataValidation type="list" allowBlank="1" showInputMessage="1" showErrorMessage="1" sqref="C167" xr:uid="{415A83E3-5A81-4DA5-BFA6-C260629631B6}">
      <formula1>#REF!</formula1>
    </dataValidation>
    <dataValidation type="list" allowBlank="1" showInputMessage="1" showErrorMessage="1" sqref="C7" xr:uid="{7DD1C2FE-DC30-4CD3-8D9D-978F42B442FB}">
      <formula1>K_Omvang</formula1>
    </dataValidation>
    <dataValidation type="list" allowBlank="1" showInputMessage="1" showErrorMessage="1" sqref="C6" xr:uid="{73116B58-C7C7-420B-8F8F-AE6D6FE97263}">
      <formula1>K_Type</formula1>
    </dataValidation>
    <dataValidation type="list" allowBlank="1" showInputMessage="1" showErrorMessage="1" sqref="B187:B202 B37:B51 B148:B164 B132:B140 B59:B73 B172:B179 B98:B107 B115:B124" xr:uid="{B5CFB67D-C62F-4E4E-9018-F09540989A7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C04D-23B0-4EA5-B94C-4B409AE28588}">
  <sheetPr codeName="Sheet5">
    <tabColor rgb="FF00B050"/>
    <pageSetUpPr fitToPage="1"/>
  </sheetPr>
  <dimension ref="B1:J50"/>
  <sheetViews>
    <sheetView workbookViewId="0">
      <selection activeCell="C10" sqref="C10"/>
    </sheetView>
  </sheetViews>
  <sheetFormatPr defaultColWidth="9.140625" defaultRowHeight="15"/>
  <cols>
    <col min="1" max="1" width="3.42578125" style="92" customWidth="1"/>
    <col min="2" max="2" width="21.42578125" style="92" customWidth="1"/>
    <col min="3" max="3" width="48.42578125" style="92" customWidth="1"/>
    <col min="4" max="4" width="34.28515625" style="92" customWidth="1"/>
    <col min="5" max="5" width="21.28515625" style="92" customWidth="1"/>
    <col min="6" max="6" width="26.140625" style="92" customWidth="1"/>
    <col min="7" max="7" width="18.85546875" style="92" customWidth="1"/>
    <col min="8" max="16384" width="9.140625" style="92"/>
  </cols>
  <sheetData>
    <row r="1" spans="2:7">
      <c r="G1" s="40" t="s">
        <v>28</v>
      </c>
    </row>
    <row r="2" spans="2:7" ht="23.25" customHeight="1">
      <c r="B2" s="31" t="s">
        <v>29</v>
      </c>
      <c r="C2" s="246"/>
      <c r="D2" s="246"/>
      <c r="E2" s="93"/>
      <c r="G2" s="41" t="s">
        <v>30</v>
      </c>
    </row>
    <row r="3" spans="2:7">
      <c r="G3" s="55" t="s">
        <v>31</v>
      </c>
    </row>
    <row r="8" spans="2:7" ht="18" customHeight="1"/>
    <row r="9" spans="2:7" ht="17.25" thickBot="1">
      <c r="B9" s="184" t="s">
        <v>32</v>
      </c>
      <c r="C9" s="184" t="s">
        <v>33</v>
      </c>
    </row>
    <row r="10" spans="2:7" ht="17.25" thickTop="1">
      <c r="B10" s="178"/>
      <c r="C10" s="179"/>
    </row>
    <row r="11" spans="2:7" ht="16.5">
      <c r="B11" s="180"/>
      <c r="C11" s="179"/>
    </row>
    <row r="12" spans="2:7" ht="16.5">
      <c r="B12" s="180"/>
      <c r="C12" s="179"/>
    </row>
    <row r="13" spans="2:7" ht="16.5">
      <c r="B13" s="180"/>
      <c r="C13" s="181"/>
    </row>
    <row r="14" spans="2:7" ht="16.5">
      <c r="B14" s="180"/>
      <c r="C14" s="181"/>
    </row>
    <row r="15" spans="2:7" ht="16.5">
      <c r="B15" s="180"/>
      <c r="C15" s="181"/>
    </row>
    <row r="16" spans="2:7" ht="16.5">
      <c r="B16" s="180"/>
      <c r="C16" s="181"/>
    </row>
    <row r="17" spans="2:6" ht="16.5">
      <c r="B17" s="180"/>
      <c r="C17" s="181"/>
    </row>
    <row r="18" spans="2:6" ht="16.5">
      <c r="B18" s="180"/>
      <c r="C18" s="181"/>
    </row>
    <row r="19" spans="2:6" ht="16.5">
      <c r="B19" s="182"/>
      <c r="C19" s="183"/>
    </row>
    <row r="22" spans="2:6" ht="16.5" hidden="1">
      <c r="B22" s="138" t="str">
        <f>"Wij, projectpartners van het project '"&amp;C2&amp;"', kiezen onderstaande optie voor het begroten en verantwoorden van de projectkosten:"</f>
        <v>Wij, projectpartners van het project '', kiezen onderstaande optie voor het begroten en verantwoorden van de projectkosten:</v>
      </c>
    </row>
    <row r="23" spans="2:6" hidden="1"/>
    <row r="24" spans="2:6" ht="24.75" hidden="1" customHeight="1">
      <c r="B24" s="247" t="s">
        <v>34</v>
      </c>
      <c r="C24" s="248"/>
      <c r="D24" s="248"/>
      <c r="E24" s="248"/>
      <c r="F24" s="215"/>
    </row>
    <row r="25" spans="2:6" hidden="1"/>
    <row r="26" spans="2:6" hidden="1"/>
    <row r="27" spans="2:6" hidden="1"/>
    <row r="28" spans="2:6" hidden="1"/>
    <row r="29" spans="2:6" hidden="1"/>
    <row r="30" spans="2:6" hidden="1"/>
    <row r="31" spans="2:6" hidden="1"/>
    <row r="32" spans="2:6" hidden="1"/>
    <row r="33" spans="10:10" hidden="1"/>
    <row r="34" spans="10:10" hidden="1"/>
    <row r="35" spans="10:10" hidden="1"/>
    <row r="36" spans="10:10" hidden="1"/>
    <row r="37" spans="10:10" hidden="1"/>
    <row r="38" spans="10:10" hidden="1">
      <c r="J38" s="204"/>
    </row>
    <row r="39" spans="10:10" hidden="1"/>
    <row r="40" spans="10:10" hidden="1"/>
    <row r="41" spans="10:10" hidden="1"/>
    <row r="42" spans="10:10" hidden="1"/>
    <row r="43" spans="10:10" hidden="1"/>
    <row r="44" spans="10:10" hidden="1"/>
    <row r="45" spans="10:10" hidden="1"/>
    <row r="46" spans="10:10" hidden="1"/>
    <row r="47" spans="10:10" hidden="1"/>
    <row r="48" spans="10:10" hidden="1"/>
    <row r="49" hidden="1"/>
    <row r="50" hidden="1"/>
  </sheetData>
  <sheetProtection sheet="1" objects="1" scenarios="1"/>
  <mergeCells count="2">
    <mergeCell ref="C2:D2"/>
    <mergeCell ref="B24:E24"/>
  </mergeCells>
  <phoneticPr fontId="10" type="noConversion"/>
  <dataValidations count="1">
    <dataValidation type="list" allowBlank="1" showInputMessage="1" showErrorMessage="1" sqref="B24:E24" xr:uid="{F7D2413A-17A1-436A-8C48-45378EC78FF5}">
      <formula1>K_Keuzeopties</formula1>
    </dataValidation>
  </dataValidations>
  <pageMargins left="0.70866141732283472" right="0.70866141732283472" top="0.74803149606299213" bottom="0.74803149606299213" header="0.31496062992125984" footer="0.31496062992125984"/>
  <pageSetup paperSize="9" scale="71" orientation="landscape" r:id="rId1"/>
  <headerFooter>
    <oddFooter>&amp;L&amp;A&amp;C&amp;D&amp;R&amp;P van &amp;N</oddFooter>
  </headerFooter>
  <ignoredErrors>
    <ignoredError sqref="B22" unlockedFormula="1"/>
  </ignoredErrors>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96675-8420-4A0C-891A-3E4E88C2BA47}">
  <sheetPr>
    <tabColor rgb="FF92D050"/>
    <pageSetUpPr fitToPage="1"/>
  </sheetPr>
  <dimension ref="A1:L738"/>
  <sheetViews>
    <sheetView showGridLines="0" workbookViewId="0">
      <selection activeCell="C2" sqref="C2:E2"/>
    </sheetView>
  </sheetViews>
  <sheetFormatPr defaultColWidth="9.140625" defaultRowHeight="15.75"/>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c r="D1" s="1"/>
      <c r="I1" s="40" t="s">
        <v>28</v>
      </c>
    </row>
    <row r="2" spans="1:9" ht="18.75">
      <c r="B2" s="24" t="s">
        <v>132</v>
      </c>
      <c r="C2" s="252"/>
      <c r="D2" s="252"/>
      <c r="E2" s="252"/>
      <c r="I2" s="41" t="s">
        <v>30</v>
      </c>
    </row>
    <row r="3" spans="1:9">
      <c r="B3" s="22"/>
      <c r="C3" s="23"/>
      <c r="D3" s="23"/>
      <c r="E3" s="1"/>
      <c r="I3" s="55" t="s">
        <v>31</v>
      </c>
    </row>
    <row r="4" spans="1:9" ht="16.5">
      <c r="B4" s="26" t="s">
        <v>84</v>
      </c>
      <c r="C4" s="70"/>
      <c r="D4"/>
      <c r="H4" s="54"/>
    </row>
    <row r="5" spans="1:9" ht="16.5">
      <c r="B5" s="26" t="s">
        <v>86</v>
      </c>
      <c r="C5" s="71"/>
      <c r="D5"/>
      <c r="H5" s="54"/>
    </row>
    <row r="6" spans="1:9" ht="16.5">
      <c r="B6" s="26" t="s">
        <v>87</v>
      </c>
      <c r="C6" s="255"/>
      <c r="D6" s="255"/>
      <c r="F6"/>
      <c r="G6"/>
      <c r="H6"/>
    </row>
    <row r="7" spans="1:9" ht="16.5">
      <c r="B7" s="26" t="s">
        <v>88</v>
      </c>
      <c r="C7" s="72"/>
      <c r="D7"/>
      <c r="E7"/>
      <c r="F7"/>
      <c r="G7"/>
      <c r="H7"/>
    </row>
    <row r="8" spans="1:9" ht="16.5">
      <c r="B8" s="26"/>
      <c r="C8" s="107"/>
      <c r="D8" s="107"/>
      <c r="E8" s="107"/>
      <c r="F8"/>
      <c r="G8"/>
      <c r="H8"/>
    </row>
    <row r="9" spans="1:9">
      <c r="B9" s="3"/>
      <c r="C9" s="4"/>
      <c r="D9"/>
      <c r="E9"/>
      <c r="F9"/>
      <c r="G9"/>
      <c r="H9"/>
    </row>
    <row r="10" spans="1:9" ht="9" customHeight="1">
      <c r="B10" s="17"/>
      <c r="C10" s="4"/>
      <c r="D10"/>
      <c r="E10"/>
      <c r="F10"/>
      <c r="G10"/>
      <c r="H10"/>
    </row>
    <row r="11" spans="1:9" ht="75" customHeight="1">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c r="B12" s="30"/>
      <c r="C12" s="30"/>
      <c r="D12" s="30"/>
      <c r="E12" s="30"/>
      <c r="F12" s="30"/>
      <c r="G12" s="30"/>
      <c r="H12" s="30"/>
      <c r="I12" s="30"/>
    </row>
    <row r="13" spans="1:9" ht="6.75" customHeight="1" thickTop="1">
      <c r="B13" s="67"/>
      <c r="C13" s="67"/>
      <c r="D13" s="67"/>
      <c r="E13" s="67"/>
      <c r="F13" s="67"/>
      <c r="G13" s="67"/>
      <c r="H13" s="65"/>
      <c r="I13" s="65"/>
    </row>
    <row r="14" spans="1:9" ht="42.75" customHeight="1">
      <c r="B14" s="253" t="s">
        <v>90</v>
      </c>
      <c r="C14" s="253"/>
      <c r="D14" s="253"/>
      <c r="E14" s="253"/>
      <c r="F14" s="253"/>
      <c r="G14" s="253"/>
      <c r="H14" s="253"/>
      <c r="I14" s="65"/>
    </row>
    <row r="15" spans="1:9" ht="9.75" customHeight="1" thickBot="1">
      <c r="B15" s="68"/>
      <c r="C15" s="69"/>
      <c r="D15" s="65"/>
      <c r="E15" s="65"/>
      <c r="F15" s="65"/>
      <c r="G15" s="65"/>
      <c r="H15" s="65"/>
      <c r="I15" s="65"/>
    </row>
    <row r="16" spans="1:9" ht="18.75">
      <c r="A16" s="119">
        <f>IF(OR(COUNTA(C2:D8)&lt;5,Projectinformatie!B24=""),0,1)</f>
        <v>0</v>
      </c>
      <c r="B16" s="46" t="s">
        <v>91</v>
      </c>
      <c r="C16" s="47"/>
      <c r="D16" s="48" t="s">
        <v>81</v>
      </c>
      <c r="E16" s="65"/>
      <c r="F16" s="46" t="s">
        <v>58</v>
      </c>
      <c r="G16" s="47"/>
      <c r="H16" s="48" t="s">
        <v>81</v>
      </c>
      <c r="I16" s="65"/>
    </row>
    <row r="17" spans="1:12">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c r="B27" s="52" t="s">
        <v>92</v>
      </c>
      <c r="C27" s="53"/>
      <c r="D27" s="128">
        <f>SUM(D17:D26)</f>
        <v>0</v>
      </c>
      <c r="E27" s="65"/>
      <c r="F27" s="52" t="s">
        <v>92</v>
      </c>
      <c r="G27" s="53"/>
      <c r="H27" s="128">
        <f>SUM(H17:H26)</f>
        <v>0</v>
      </c>
      <c r="I27" s="65"/>
    </row>
    <row r="28" spans="1:12" ht="9" customHeight="1">
      <c r="B28" s="62"/>
      <c r="C28" s="63"/>
      <c r="D28" s="64"/>
      <c r="E28" s="65"/>
      <c r="F28" s="62"/>
      <c r="G28" s="63"/>
      <c r="H28" s="64"/>
      <c r="I28" s="65"/>
    </row>
    <row r="29" spans="1:12" ht="49.5" customHeight="1" thickBot="1">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c r="B30" s="32"/>
      <c r="C30" s="32"/>
      <c r="D30" s="32"/>
      <c r="E30" s="32"/>
      <c r="F30" s="32"/>
      <c r="G30" s="32"/>
      <c r="H30" s="32"/>
    </row>
    <row r="31" spans="1:12" ht="25.5" customHeight="1">
      <c r="B31" s="251" t="s">
        <v>94</v>
      </c>
      <c r="C31" s="251"/>
      <c r="D31" s="251"/>
      <c r="E31" s="251"/>
      <c r="F31" s="251"/>
      <c r="G31" s="251"/>
      <c r="H31" s="251"/>
    </row>
    <row r="32" spans="1:12" ht="18.75">
      <c r="B32" s="27"/>
      <c r="C32" s="28"/>
      <c r="D32" s="29"/>
      <c r="E32"/>
      <c r="F32" s="27"/>
      <c r="G32" s="28"/>
      <c r="H32" s="29"/>
    </row>
    <row r="33" spans="1:9" ht="21">
      <c r="A33" s="119" t="str">
        <f>IF($A$16=0,"",IF(COUNTIFS($A$17:$A$26,B33)=1,1,"nvt"))</f>
        <v/>
      </c>
      <c r="B33" s="129" t="str">
        <f>B17</f>
        <v>Loonkosten plus vast % (44,2% + 15%)</v>
      </c>
      <c r="C33" s="37"/>
      <c r="D33"/>
      <c r="E33"/>
      <c r="F33"/>
      <c r="G33"/>
      <c r="H33"/>
    </row>
    <row r="34" spans="1:9" ht="15" customHeight="1">
      <c r="B34" s="249" t="str">
        <f>IF(A33="nvt",VLOOKUP(A33,Alle_Kostensoorten[],2,FALSE),VLOOKUP(B33,Alle_Kostensoorten[],2,FALSE))</f>
        <v>Toelichting: Zie voor berekening tabblad 'Instructie'</v>
      </c>
      <c r="C34" s="249"/>
      <c r="D34" s="249"/>
      <c r="E34" s="249"/>
      <c r="F34" s="249"/>
      <c r="G34" s="249"/>
      <c r="H34"/>
    </row>
    <row r="35" spans="1:9" ht="11.25" customHeight="1">
      <c r="B35" s="3"/>
      <c r="C35" s="4"/>
      <c r="D35"/>
      <c r="E35"/>
      <c r="F35"/>
      <c r="G35"/>
      <c r="H35"/>
    </row>
    <row r="36" spans="1:9" ht="31.5" customHeight="1" thickBot="1">
      <c r="B36" s="158" t="s">
        <v>58</v>
      </c>
      <c r="C36" s="110" t="s">
        <v>95</v>
      </c>
      <c r="D36" s="110" t="s">
        <v>96</v>
      </c>
      <c r="E36" s="110" t="s">
        <v>97</v>
      </c>
      <c r="F36" s="110" t="s">
        <v>98</v>
      </c>
      <c r="G36" s="157" t="s">
        <v>81</v>
      </c>
      <c r="H36"/>
      <c r="I36" s="10"/>
    </row>
    <row r="37" spans="1:9" ht="15.75" customHeight="1" thickTop="1">
      <c r="B37" s="203"/>
      <c r="C37" s="186"/>
      <c r="D37" s="217"/>
      <c r="E37" s="187"/>
      <c r="F37" s="189"/>
      <c r="G37" s="159">
        <f>IF($A$33=1,$F37*$E37,0)</f>
        <v>0</v>
      </c>
      <c r="H37"/>
    </row>
    <row r="38" spans="1:9" ht="15.75" customHeight="1">
      <c r="B38" s="173"/>
      <c r="C38" s="86"/>
      <c r="D38" s="218"/>
      <c r="E38" s="166"/>
      <c r="F38" s="164"/>
      <c r="G38" s="160">
        <f t="shared" ref="G38:G51" si="1">IF($A$33=1,$F38*$E38,0)</f>
        <v>0</v>
      </c>
      <c r="H38"/>
    </row>
    <row r="39" spans="1:9" ht="15.75" customHeight="1">
      <c r="B39" s="173"/>
      <c r="C39" s="86"/>
      <c r="D39" s="218"/>
      <c r="E39" s="166"/>
      <c r="F39" s="164"/>
      <c r="G39" s="160">
        <f t="shared" si="1"/>
        <v>0</v>
      </c>
      <c r="H39"/>
    </row>
    <row r="40" spans="1:9" ht="15.75" customHeight="1">
      <c r="B40" s="173"/>
      <c r="C40" s="86"/>
      <c r="D40" s="218"/>
      <c r="E40" s="166"/>
      <c r="F40" s="164"/>
      <c r="G40" s="160">
        <f t="shared" si="1"/>
        <v>0</v>
      </c>
      <c r="H40"/>
    </row>
    <row r="41" spans="1:9" ht="15.75" customHeight="1">
      <c r="B41" s="173"/>
      <c r="C41" s="86"/>
      <c r="D41" s="218"/>
      <c r="E41" s="166"/>
      <c r="F41" s="164"/>
      <c r="G41" s="160">
        <f t="shared" si="1"/>
        <v>0</v>
      </c>
      <c r="H41"/>
    </row>
    <row r="42" spans="1:9" ht="15.75" customHeight="1">
      <c r="B42" s="173"/>
      <c r="C42" s="86"/>
      <c r="D42" s="218"/>
      <c r="E42" s="166"/>
      <c r="F42" s="164"/>
      <c r="G42" s="160">
        <f t="shared" si="1"/>
        <v>0</v>
      </c>
      <c r="H42"/>
    </row>
    <row r="43" spans="1:9" ht="15.75" customHeight="1">
      <c r="B43" s="173"/>
      <c r="C43" s="86"/>
      <c r="D43" s="218"/>
      <c r="E43" s="166"/>
      <c r="F43" s="164"/>
      <c r="G43" s="160">
        <f t="shared" si="1"/>
        <v>0</v>
      </c>
      <c r="H43"/>
    </row>
    <row r="44" spans="1:9" ht="15.75" customHeight="1">
      <c r="B44" s="173"/>
      <c r="C44" s="86"/>
      <c r="D44" s="218"/>
      <c r="E44" s="166"/>
      <c r="F44" s="164"/>
      <c r="G44" s="160">
        <f t="shared" si="1"/>
        <v>0</v>
      </c>
      <c r="H44"/>
    </row>
    <row r="45" spans="1:9" ht="15.75" customHeight="1">
      <c r="B45" s="173"/>
      <c r="C45" s="86"/>
      <c r="D45" s="218"/>
      <c r="E45" s="166"/>
      <c r="F45" s="164"/>
      <c r="G45" s="160">
        <f t="shared" si="1"/>
        <v>0</v>
      </c>
      <c r="H45"/>
    </row>
    <row r="46" spans="1:9" ht="15.75" customHeight="1">
      <c r="B46" s="173"/>
      <c r="C46" s="86"/>
      <c r="D46" s="218"/>
      <c r="E46" s="166"/>
      <c r="F46" s="164"/>
      <c r="G46" s="160">
        <f t="shared" si="1"/>
        <v>0</v>
      </c>
      <c r="H46"/>
    </row>
    <row r="47" spans="1:9" ht="15.75" customHeight="1">
      <c r="B47" s="173"/>
      <c r="C47" s="86"/>
      <c r="D47" s="218"/>
      <c r="E47" s="166"/>
      <c r="F47" s="164"/>
      <c r="G47" s="160">
        <f t="shared" si="1"/>
        <v>0</v>
      </c>
      <c r="H47"/>
    </row>
    <row r="48" spans="1:9" ht="15.75" customHeight="1">
      <c r="B48" s="173"/>
      <c r="C48" s="86"/>
      <c r="D48" s="218"/>
      <c r="E48" s="166"/>
      <c r="F48" s="164"/>
      <c r="G48" s="160">
        <f t="shared" si="1"/>
        <v>0</v>
      </c>
      <c r="H48"/>
    </row>
    <row r="49" spans="1:8" ht="15.75" customHeight="1">
      <c r="B49" s="173"/>
      <c r="C49" s="86"/>
      <c r="D49" s="218"/>
      <c r="E49" s="166"/>
      <c r="F49" s="164"/>
      <c r="G49" s="160">
        <f t="shared" si="1"/>
        <v>0</v>
      </c>
      <c r="H49"/>
    </row>
    <row r="50" spans="1:8" ht="15.75" customHeight="1">
      <c r="B50" s="173"/>
      <c r="C50" s="86"/>
      <c r="D50" s="218"/>
      <c r="E50" s="166"/>
      <c r="F50" s="164"/>
      <c r="G50" s="160">
        <f t="shared" si="1"/>
        <v>0</v>
      </c>
      <c r="H50"/>
    </row>
    <row r="51" spans="1:8" ht="15.75" customHeight="1" thickBot="1">
      <c r="B51" s="73"/>
      <c r="C51" s="74"/>
      <c r="D51" s="219"/>
      <c r="E51" s="76"/>
      <c r="F51" s="117"/>
      <c r="G51" s="131">
        <f t="shared" si="1"/>
        <v>0</v>
      </c>
      <c r="H51"/>
    </row>
    <row r="52" spans="1:8" ht="16.5" thickTop="1">
      <c r="B52" s="58" t="s">
        <v>92</v>
      </c>
      <c r="C52" s="58"/>
      <c r="D52" s="58"/>
      <c r="E52" s="58"/>
      <c r="F52" s="177"/>
      <c r="G52" s="137">
        <f>SUM(G37:G51)</f>
        <v>0</v>
      </c>
      <c r="H52" s="8"/>
    </row>
    <row r="53" spans="1:8">
      <c r="B53" s="1"/>
      <c r="C53" s="1"/>
      <c r="D53" s="1"/>
      <c r="E53" s="1"/>
      <c r="F53" s="7"/>
      <c r="G53" s="8"/>
      <c r="H53"/>
    </row>
    <row r="54" spans="1:8">
      <c r="B54" s="1"/>
      <c r="C54" s="1"/>
      <c r="D54" s="1"/>
      <c r="E54" s="1"/>
      <c r="F54" s="7"/>
      <c r="G54" s="8"/>
      <c r="H54"/>
    </row>
    <row r="55" spans="1:8" ht="21">
      <c r="A55" s="119" t="str">
        <f>IF($A$16=0,"",IF(COUNTIFS($A$17:$A$26,B55)=1,1,"nvt"))</f>
        <v/>
      </c>
      <c r="B55" s="129" t="str">
        <f>B18</f>
        <v>Loonkosten plus vast % (44,2%)</v>
      </c>
      <c r="C55" s="37"/>
      <c r="D55" s="1"/>
      <c r="E55" s="1"/>
      <c r="F55" s="7"/>
      <c r="G55" s="8"/>
      <c r="H55"/>
    </row>
    <row r="56" spans="1:8" ht="15" customHeight="1">
      <c r="B56" s="249" t="str">
        <f>IF(A55="nvt",VLOOKUP(A55,Alle_Kostensoorten[],2,FALSE),VLOOKUP(B55,Alle_Kostensoorten[],2,FALSE))</f>
        <v>Toelichting: Zie voor berekening tabblad 'Instructie'</v>
      </c>
      <c r="C56" s="249"/>
      <c r="D56" s="249"/>
      <c r="E56" s="249"/>
      <c r="F56" s="249"/>
      <c r="G56" s="249"/>
      <c r="H56"/>
    </row>
    <row r="57" spans="1:8" ht="9" customHeight="1">
      <c r="B57" s="1"/>
      <c r="C57" s="1"/>
      <c r="D57" s="1"/>
      <c r="E57" s="1"/>
      <c r="F57" s="7"/>
      <c r="G57" s="8"/>
      <c r="H57"/>
    </row>
    <row r="58" spans="1:8" ht="16.5" thickBot="1">
      <c r="B58" s="158" t="s">
        <v>58</v>
      </c>
      <c r="C58" s="110" t="s">
        <v>95</v>
      </c>
      <c r="D58" s="110" t="s">
        <v>96</v>
      </c>
      <c r="E58" s="110" t="s">
        <v>99</v>
      </c>
      <c r="F58" s="110" t="s">
        <v>98</v>
      </c>
      <c r="G58" s="157" t="s">
        <v>81</v>
      </c>
      <c r="H58"/>
    </row>
    <row r="59" spans="1:8" ht="15.75" customHeight="1" thickTop="1">
      <c r="B59" s="185"/>
      <c r="C59" s="186"/>
      <c r="D59" s="217"/>
      <c r="E59" s="187"/>
      <c r="F59" s="189"/>
      <c r="G59" s="159">
        <f>IF($A$55=1,$F59*$E59,0)</f>
        <v>0</v>
      </c>
      <c r="H59"/>
    </row>
    <row r="60" spans="1:8" ht="15.75" customHeight="1">
      <c r="B60" s="161"/>
      <c r="C60" s="86"/>
      <c r="D60" s="218"/>
      <c r="E60" s="166"/>
      <c r="F60" s="164"/>
      <c r="G60" s="160">
        <f t="shared" ref="G60:G73" si="2">IF($A$55=1,$F60*55,0)</f>
        <v>0</v>
      </c>
      <c r="H60"/>
    </row>
    <row r="61" spans="1:8" ht="15.75" customHeight="1">
      <c r="B61" s="161"/>
      <c r="C61" s="86"/>
      <c r="D61" s="218"/>
      <c r="E61" s="166"/>
      <c r="F61" s="164"/>
      <c r="G61" s="160">
        <f t="shared" si="2"/>
        <v>0</v>
      </c>
      <c r="H61"/>
    </row>
    <row r="62" spans="1:8" ht="15.75" customHeight="1">
      <c r="B62" s="161"/>
      <c r="C62" s="86"/>
      <c r="D62" s="218"/>
      <c r="E62" s="166"/>
      <c r="F62" s="164"/>
      <c r="G62" s="160">
        <f t="shared" si="2"/>
        <v>0</v>
      </c>
      <c r="H62"/>
    </row>
    <row r="63" spans="1:8" ht="15.75" customHeight="1">
      <c r="B63" s="161"/>
      <c r="C63" s="86"/>
      <c r="D63" s="218"/>
      <c r="E63" s="166"/>
      <c r="F63" s="164"/>
      <c r="G63" s="160">
        <f t="shared" si="2"/>
        <v>0</v>
      </c>
      <c r="H63"/>
    </row>
    <row r="64" spans="1:8" ht="15.75" customHeight="1">
      <c r="B64" s="161"/>
      <c r="C64" s="86"/>
      <c r="D64" s="218"/>
      <c r="E64" s="166"/>
      <c r="F64" s="164"/>
      <c r="G64" s="160">
        <f t="shared" si="2"/>
        <v>0</v>
      </c>
      <c r="H64"/>
    </row>
    <row r="65" spans="1:8" ht="15.75" customHeight="1">
      <c r="B65" s="161"/>
      <c r="C65" s="86"/>
      <c r="D65" s="218"/>
      <c r="E65" s="166"/>
      <c r="F65" s="164"/>
      <c r="G65" s="160">
        <f t="shared" si="2"/>
        <v>0</v>
      </c>
      <c r="H65"/>
    </row>
    <row r="66" spans="1:8" ht="15.75" customHeight="1">
      <c r="B66" s="161"/>
      <c r="C66" s="86"/>
      <c r="D66" s="218"/>
      <c r="E66" s="166"/>
      <c r="F66" s="164"/>
      <c r="G66" s="160">
        <f t="shared" si="2"/>
        <v>0</v>
      </c>
      <c r="H66"/>
    </row>
    <row r="67" spans="1:8" ht="15.75" customHeight="1">
      <c r="B67" s="161"/>
      <c r="C67" s="86"/>
      <c r="D67" s="218"/>
      <c r="E67" s="166"/>
      <c r="F67" s="164"/>
      <c r="G67" s="160">
        <f t="shared" si="2"/>
        <v>0</v>
      </c>
      <c r="H67"/>
    </row>
    <row r="68" spans="1:8" ht="15.75" customHeight="1">
      <c r="B68" s="161"/>
      <c r="C68" s="86"/>
      <c r="D68" s="218"/>
      <c r="E68" s="166"/>
      <c r="F68" s="164"/>
      <c r="G68" s="160">
        <f t="shared" si="2"/>
        <v>0</v>
      </c>
      <c r="H68"/>
    </row>
    <row r="69" spans="1:8" ht="15.75" customHeight="1">
      <c r="B69" s="161"/>
      <c r="C69" s="86"/>
      <c r="D69" s="218"/>
      <c r="E69" s="166"/>
      <c r="F69" s="164"/>
      <c r="G69" s="160">
        <f t="shared" si="2"/>
        <v>0</v>
      </c>
      <c r="H69"/>
    </row>
    <row r="70" spans="1:8" ht="15.75" customHeight="1">
      <c r="B70" s="161"/>
      <c r="C70" s="86"/>
      <c r="D70" s="218"/>
      <c r="E70" s="166"/>
      <c r="F70" s="164"/>
      <c r="G70" s="160">
        <f t="shared" si="2"/>
        <v>0</v>
      </c>
      <c r="H70"/>
    </row>
    <row r="71" spans="1:8" ht="15.75" customHeight="1">
      <c r="B71" s="161"/>
      <c r="C71" s="86"/>
      <c r="D71" s="218"/>
      <c r="E71" s="166"/>
      <c r="F71" s="164"/>
      <c r="G71" s="160">
        <f t="shared" si="2"/>
        <v>0</v>
      </c>
      <c r="H71"/>
    </row>
    <row r="72" spans="1:8" ht="15.75" customHeight="1">
      <c r="B72" s="161"/>
      <c r="C72" s="86"/>
      <c r="D72" s="218"/>
      <c r="E72" s="166"/>
      <c r="F72" s="164"/>
      <c r="G72" s="160">
        <f t="shared" si="2"/>
        <v>0</v>
      </c>
      <c r="H72"/>
    </row>
    <row r="73" spans="1:8" ht="15.75" customHeight="1" thickBot="1">
      <c r="B73" s="75"/>
      <c r="C73" s="171"/>
      <c r="D73" s="221"/>
      <c r="E73" s="220"/>
      <c r="F73" s="172"/>
      <c r="G73" s="131">
        <f t="shared" si="2"/>
        <v>0</v>
      </c>
      <c r="H73"/>
    </row>
    <row r="74" spans="1:8" ht="16.5" thickTop="1">
      <c r="B74" s="58" t="s">
        <v>92</v>
      </c>
      <c r="C74" s="58"/>
      <c r="D74" s="222"/>
      <c r="E74" s="58"/>
      <c r="F74" s="177"/>
      <c r="G74" s="137">
        <f>SUM(G59:G73)</f>
        <v>0</v>
      </c>
      <c r="H74"/>
    </row>
    <row r="75" spans="1:8">
      <c r="B75" s="6"/>
      <c r="C75" s="6"/>
      <c r="D75" s="6"/>
      <c r="E75" s="16"/>
      <c r="F75" s="16"/>
      <c r="G75" s="16"/>
      <c r="H75"/>
    </row>
    <row r="76" spans="1:8">
      <c r="B76" s="1"/>
      <c r="C76" s="1"/>
      <c r="D76" s="1"/>
      <c r="E76" s="1"/>
      <c r="F76" s="7"/>
      <c r="G76" s="8"/>
      <c r="H76"/>
    </row>
    <row r="77" spans="1:8" ht="21">
      <c r="A77" s="119" t="str">
        <f>IF($A$16=0,"",IF(COUNTIFS($A$17:$A$26,B77)=1,1,"nvt"))</f>
        <v/>
      </c>
      <c r="B77" s="129" t="str">
        <f>B19</f>
        <v>Forfait van 23% voor loonkosten en eigen arbeid</v>
      </c>
      <c r="C77" s="37"/>
      <c r="D77" s="37"/>
      <c r="E77" s="1"/>
      <c r="F77" s="7"/>
      <c r="G77" s="8"/>
      <c r="H77"/>
    </row>
    <row r="78" spans="1:8" ht="15" customHeight="1">
      <c r="B78" s="249" t="e">
        <f>IF(A77=1,VLOOKUP(B77,Alle_Kostensoorten[],2,FALSE),VLOOKUP(A77,Alle_Kostensoorten[],2,FALSE))</f>
        <v>#N/A</v>
      </c>
      <c r="C78" s="249"/>
      <c r="D78" s="249"/>
      <c r="E78" s="249"/>
      <c r="F78" s="249"/>
      <c r="G78" s="249"/>
      <c r="H78"/>
    </row>
    <row r="79" spans="1:8" ht="11.25" customHeight="1">
      <c r="B79" s="1"/>
      <c r="C79" s="1"/>
      <c r="D79" s="1"/>
      <c r="E79" s="1"/>
      <c r="F79" s="7"/>
      <c r="G79" s="8"/>
      <c r="H79"/>
    </row>
    <row r="80" spans="1:8" s="5" customFormat="1" ht="16.5" thickBot="1">
      <c r="B80" s="158" t="s">
        <v>58</v>
      </c>
      <c r="C80" s="157" t="s">
        <v>81</v>
      </c>
    </row>
    <row r="81" spans="1:8" ht="15.75" customHeight="1" thickTop="1">
      <c r="B81" s="226" t="str">
        <f>Hulpblad!V2</f>
        <v xml:space="preserve"> </v>
      </c>
      <c r="C81" s="159">
        <f>IF(AND($A$77=1,$B81&lt;&gt;"",$B81&lt;&gt;" "),(SUMIFS($E$148:$E$164,$B$148:$B$164,$B81)+SUMIFS($I$172:$I$179,$B$172:$B$179,$B81)+SUMIFS($F$187:$F$202,$B$187:$B$202,$B81))*0.23,0)</f>
        <v>0</v>
      </c>
      <c r="D81"/>
      <c r="E81"/>
      <c r="F81"/>
      <c r="G81"/>
      <c r="H81"/>
    </row>
    <row r="82" spans="1:8" ht="15.75" customHeight="1">
      <c r="B82" s="227" t="str">
        <f>Hulpblad!V3</f>
        <v xml:space="preserve"> </v>
      </c>
      <c r="C82" s="160">
        <f t="shared" ref="C82:C90" si="3">IF(AND($A$77=1,$B82&lt;&gt;"",$B82&lt;&gt;" "),(SUMIFS($E$148:$E$164,$B$148:$B$164,$B82)+SUMIFS($I$172:$I$179,$B$172:$B$179,$B82)+SUMIFS($F$187:$F$202,$B$187:$B$202,$B82))*0.23,0)</f>
        <v>0</v>
      </c>
      <c r="D82"/>
      <c r="E82"/>
      <c r="F82"/>
      <c r="G82"/>
      <c r="H82"/>
    </row>
    <row r="83" spans="1:8" ht="15.75" customHeight="1">
      <c r="B83" s="227" t="str">
        <f>Hulpblad!V4</f>
        <v xml:space="preserve"> </v>
      </c>
      <c r="C83" s="160">
        <f t="shared" si="3"/>
        <v>0</v>
      </c>
      <c r="D83"/>
      <c r="E83"/>
      <c r="F83"/>
      <c r="G83"/>
      <c r="H83"/>
    </row>
    <row r="84" spans="1:8" ht="15.75" customHeight="1">
      <c r="B84" s="227" t="str">
        <f>Hulpblad!V5</f>
        <v xml:space="preserve"> </v>
      </c>
      <c r="C84" s="160">
        <f t="shared" si="3"/>
        <v>0</v>
      </c>
      <c r="D84"/>
      <c r="E84"/>
      <c r="F84"/>
      <c r="G84"/>
      <c r="H84"/>
    </row>
    <row r="85" spans="1:8" ht="15.75" customHeight="1">
      <c r="B85" s="227" t="str">
        <f>Hulpblad!V6</f>
        <v xml:space="preserve"> </v>
      </c>
      <c r="C85" s="160">
        <f t="shared" si="3"/>
        <v>0</v>
      </c>
      <c r="D85"/>
      <c r="E85"/>
      <c r="F85"/>
      <c r="G85"/>
      <c r="H85"/>
    </row>
    <row r="86" spans="1:8" ht="15.75" customHeight="1">
      <c r="B86" s="227" t="str">
        <f>Hulpblad!V7</f>
        <v xml:space="preserve"> </v>
      </c>
      <c r="C86" s="160">
        <f t="shared" si="3"/>
        <v>0</v>
      </c>
      <c r="D86"/>
      <c r="E86"/>
      <c r="F86"/>
      <c r="G86"/>
      <c r="H86"/>
    </row>
    <row r="87" spans="1:8" ht="15.75" customHeight="1">
      <c r="B87" s="227" t="str">
        <f>Hulpblad!V8</f>
        <v xml:space="preserve"> </v>
      </c>
      <c r="C87" s="160">
        <f t="shared" si="3"/>
        <v>0</v>
      </c>
      <c r="D87"/>
      <c r="E87"/>
      <c r="F87"/>
      <c r="G87"/>
      <c r="H87"/>
    </row>
    <row r="88" spans="1:8" ht="15.75" customHeight="1">
      <c r="B88" s="227" t="str">
        <f>Hulpblad!V9</f>
        <v xml:space="preserve"> </v>
      </c>
      <c r="C88" s="160">
        <f t="shared" si="3"/>
        <v>0</v>
      </c>
      <c r="D88"/>
      <c r="E88"/>
      <c r="F88"/>
      <c r="G88"/>
      <c r="H88"/>
    </row>
    <row r="89" spans="1:8" ht="15.75" customHeight="1">
      <c r="B89" s="227" t="str">
        <f>Hulpblad!V10</f>
        <v xml:space="preserve"> </v>
      </c>
      <c r="C89" s="160">
        <f t="shared" si="3"/>
        <v>0</v>
      </c>
      <c r="D89"/>
      <c r="E89"/>
      <c r="F89"/>
      <c r="G89"/>
      <c r="H89"/>
    </row>
    <row r="90" spans="1:8" ht="15.75" customHeight="1" thickBot="1">
      <c r="B90" s="227" t="str">
        <f>Hulpblad!V11</f>
        <v xml:space="preserve"> </v>
      </c>
      <c r="C90" s="160">
        <f t="shared" si="3"/>
        <v>0</v>
      </c>
      <c r="D90"/>
      <c r="E90"/>
      <c r="F90"/>
      <c r="G90"/>
      <c r="H90"/>
    </row>
    <row r="91" spans="1:8" ht="16.5" thickTop="1">
      <c r="B91" s="228" t="s">
        <v>92</v>
      </c>
      <c r="C91" s="137">
        <f>SUM(C81:C90)</f>
        <v>0</v>
      </c>
      <c r="D91"/>
      <c r="E91"/>
      <c r="F91"/>
      <c r="G91"/>
      <c r="H91"/>
    </row>
    <row r="92" spans="1:8">
      <c r="B92" s="1"/>
      <c r="C92" s="1"/>
      <c r="D92" s="1"/>
      <c r="E92" s="1"/>
      <c r="F92" s="7"/>
      <c r="G92" s="8"/>
      <c r="H92"/>
    </row>
    <row r="93" spans="1:8">
      <c r="B93" s="1"/>
      <c r="C93" s="1"/>
      <c r="D93" s="1"/>
      <c r="E93" s="1"/>
      <c r="F93" s="7"/>
      <c r="G93" s="8"/>
      <c r="H93"/>
    </row>
    <row r="94" spans="1:8" ht="21">
      <c r="A94" s="119" t="str">
        <f>IF($A$16=0,"",IF(COUNTIFS($A$17:$A$26,B94)=1,1,"nvt"))</f>
        <v/>
      </c>
      <c r="B94" s="129" t="str">
        <f>B20</f>
        <v>Vast uurtarief eigen arbeid - € 50</v>
      </c>
      <c r="C94" s="37"/>
      <c r="D94" s="1"/>
      <c r="E94" s="1"/>
      <c r="F94" s="7"/>
      <c r="G94" s="8"/>
      <c r="H94"/>
    </row>
    <row r="95" spans="1:8" ht="15">
      <c r="B95" s="249" t="e">
        <f>IF(A94=1,VLOOKUP(B94,Alle_Kostensoorten[],2,FALSE),VLOOKUP(A94,Alle_Kostensoorten[],2,FALSE))</f>
        <v>#N/A</v>
      </c>
      <c r="C95" s="249"/>
      <c r="D95" s="249"/>
      <c r="E95" s="249"/>
      <c r="F95" s="249"/>
      <c r="G95" s="249"/>
      <c r="H95"/>
    </row>
    <row r="96" spans="1:8" ht="9.75" customHeight="1">
      <c r="B96" s="1"/>
      <c r="C96" s="1"/>
      <c r="D96" s="1"/>
      <c r="E96" s="1"/>
      <c r="F96" s="7"/>
      <c r="G96" s="8"/>
      <c r="H96"/>
    </row>
    <row r="97" spans="1:9" ht="16.5" thickBot="1">
      <c r="B97" s="56" t="s">
        <v>58</v>
      </c>
      <c r="C97" s="200" t="s">
        <v>95</v>
      </c>
      <c r="D97" s="200" t="s">
        <v>100</v>
      </c>
      <c r="E97" s="57" t="s">
        <v>81</v>
      </c>
      <c r="F97" s="1"/>
      <c r="G97" s="7"/>
      <c r="H97" s="8"/>
    </row>
    <row r="98" spans="1:9" ht="15.75" customHeight="1" thickTop="1">
      <c r="B98" s="224"/>
      <c r="C98" s="186"/>
      <c r="D98" s="164"/>
      <c r="E98" s="130">
        <f>IF($A$94=1,$D98*50,0)</f>
        <v>0</v>
      </c>
      <c r="F98" s="1"/>
      <c r="G98" s="7"/>
      <c r="H98" s="8"/>
    </row>
    <row r="99" spans="1:9" ht="15.75" customHeight="1">
      <c r="B99" s="225"/>
      <c r="C99" s="186"/>
      <c r="D99" s="164"/>
      <c r="E99" s="131">
        <f t="shared" ref="E99:E107" si="4">IF($A$94=1,$D99*50,0)</f>
        <v>0</v>
      </c>
      <c r="F99" s="1"/>
      <c r="G99" s="7"/>
      <c r="H99" s="8"/>
    </row>
    <row r="100" spans="1:9" ht="15.75" customHeight="1">
      <c r="B100" s="225"/>
      <c r="C100" s="186"/>
      <c r="D100" s="164"/>
      <c r="E100" s="131">
        <f t="shared" si="4"/>
        <v>0</v>
      </c>
      <c r="F100" s="1"/>
      <c r="G100" s="7"/>
      <c r="H100" s="8"/>
    </row>
    <row r="101" spans="1:9" ht="15.75" customHeight="1">
      <c r="B101" s="225"/>
      <c r="C101" s="186"/>
      <c r="D101" s="164"/>
      <c r="E101" s="131">
        <f t="shared" si="4"/>
        <v>0</v>
      </c>
      <c r="F101" s="1"/>
      <c r="G101" s="7"/>
      <c r="H101" s="8"/>
    </row>
    <row r="102" spans="1:9" ht="15.75" customHeight="1">
      <c r="B102" s="225"/>
      <c r="C102" s="186"/>
      <c r="D102" s="164"/>
      <c r="E102" s="131">
        <f t="shared" si="4"/>
        <v>0</v>
      </c>
      <c r="F102" s="1"/>
      <c r="G102" s="7"/>
      <c r="H102" s="8"/>
    </row>
    <row r="103" spans="1:9" ht="15.75" customHeight="1">
      <c r="B103" s="225"/>
      <c r="C103" s="186"/>
      <c r="D103" s="164"/>
      <c r="E103" s="131">
        <f t="shared" si="4"/>
        <v>0</v>
      </c>
      <c r="F103" s="1"/>
      <c r="G103" s="7"/>
      <c r="H103" s="8"/>
    </row>
    <row r="104" spans="1:9" ht="15.75" customHeight="1">
      <c r="B104" s="225"/>
      <c r="C104" s="186"/>
      <c r="D104" s="164"/>
      <c r="E104" s="131">
        <f t="shared" si="4"/>
        <v>0</v>
      </c>
      <c r="F104" s="1"/>
      <c r="G104" s="7"/>
      <c r="H104" s="8"/>
    </row>
    <row r="105" spans="1:9" ht="15.75" customHeight="1">
      <c r="B105" s="225"/>
      <c r="C105" s="186"/>
      <c r="D105" s="164"/>
      <c r="E105" s="131">
        <f t="shared" si="4"/>
        <v>0</v>
      </c>
      <c r="F105" s="1"/>
      <c r="G105" s="7"/>
      <c r="H105" s="8"/>
    </row>
    <row r="106" spans="1:9" ht="15.75" customHeight="1">
      <c r="B106" s="225"/>
      <c r="C106" s="186"/>
      <c r="D106" s="164"/>
      <c r="E106" s="131">
        <f t="shared" si="4"/>
        <v>0</v>
      </c>
      <c r="F106" s="1"/>
      <c r="G106" s="7"/>
      <c r="H106" s="8"/>
    </row>
    <row r="107" spans="1:9" ht="15.75" customHeight="1" thickBot="1">
      <c r="B107" s="225"/>
      <c r="C107" s="186"/>
      <c r="D107" s="164"/>
      <c r="E107" s="131">
        <f t="shared" si="4"/>
        <v>0</v>
      </c>
      <c r="F107" s="1"/>
      <c r="G107" s="7"/>
      <c r="H107" s="8"/>
    </row>
    <row r="108" spans="1:9" ht="16.5" thickTop="1">
      <c r="B108" s="58" t="s">
        <v>92</v>
      </c>
      <c r="C108" s="58"/>
      <c r="D108" s="58"/>
      <c r="E108" s="137">
        <f>SUM(E98:E107)</f>
        <v>0</v>
      </c>
      <c r="F108" s="1"/>
      <c r="G108" s="1"/>
      <c r="H108" s="7"/>
      <c r="I108" s="8"/>
    </row>
    <row r="109" spans="1:9">
      <c r="B109" s="1"/>
      <c r="C109" s="1"/>
      <c r="D109" s="1"/>
      <c r="E109" s="1"/>
      <c r="F109" s="7"/>
      <c r="G109" s="8"/>
      <c r="H109"/>
    </row>
    <row r="110" spans="1:9">
      <c r="B110" s="1"/>
      <c r="C110" s="1"/>
      <c r="D110" s="1"/>
      <c r="E110" s="1"/>
      <c r="F110" s="7"/>
      <c r="G110" s="8"/>
      <c r="H110"/>
    </row>
    <row r="111" spans="1:9" ht="21">
      <c r="A111" s="119" t="str">
        <f>IF($A$16=0,"",IF(COUNTIFS($A$17:$A$26,B111)=1,1,"nvt"))</f>
        <v/>
      </c>
      <c r="B111" s="216" t="str">
        <f>B21</f>
        <v>Vast uurtarief eigen arbeid - € 43</v>
      </c>
      <c r="C111" s="37"/>
      <c r="D111" s="1"/>
      <c r="E111" s="1"/>
      <c r="F111" s="7"/>
      <c r="G111" s="8"/>
      <c r="H111"/>
    </row>
    <row r="112" spans="1:9" ht="15">
      <c r="B112" s="249" t="e">
        <f>IF(A111=1,VLOOKUP(B111,Alle_Kostensoorten[],2,FALSE),VLOOKUP(A111,Alle_Kostensoorten[],2,FALSE))</f>
        <v>#N/A</v>
      </c>
      <c r="C112" s="249"/>
      <c r="D112" s="249"/>
      <c r="E112" s="249"/>
      <c r="F112" s="249"/>
      <c r="G112" s="249"/>
      <c r="H112"/>
    </row>
    <row r="113" spans="1:9" ht="9.75" customHeight="1">
      <c r="B113" s="1"/>
      <c r="C113" s="1"/>
      <c r="D113" s="1"/>
      <c r="E113" s="1"/>
      <c r="F113" s="7"/>
      <c r="G113" s="8"/>
      <c r="H113"/>
    </row>
    <row r="114" spans="1:9" ht="16.5" thickBot="1">
      <c r="B114" s="56" t="s">
        <v>58</v>
      </c>
      <c r="C114" s="200" t="s">
        <v>95</v>
      </c>
      <c r="D114" s="200" t="s">
        <v>100</v>
      </c>
      <c r="E114" s="57" t="s">
        <v>81</v>
      </c>
      <c r="F114" s="1"/>
      <c r="G114" s="7"/>
      <c r="H114" s="8"/>
    </row>
    <row r="115" spans="1:9" ht="15.75" customHeight="1" thickTop="1">
      <c r="B115" s="224"/>
      <c r="C115" s="186"/>
      <c r="D115" s="164"/>
      <c r="E115" s="130">
        <f>IF($A$111=1,$D115*43,0)</f>
        <v>0</v>
      </c>
      <c r="F115" s="1"/>
      <c r="G115" s="7"/>
      <c r="H115" s="8"/>
    </row>
    <row r="116" spans="1:9" ht="15.75" customHeight="1">
      <c r="B116" s="225"/>
      <c r="C116" s="186"/>
      <c r="D116" s="164"/>
      <c r="E116" s="131">
        <f t="shared" ref="E116:E124" si="5">IF($A$111=1,$D116*43,0)</f>
        <v>0</v>
      </c>
      <c r="F116" s="1"/>
      <c r="G116" s="7"/>
      <c r="H116" s="8"/>
    </row>
    <row r="117" spans="1:9" ht="15.75" customHeight="1">
      <c r="B117" s="225"/>
      <c r="C117" s="186"/>
      <c r="D117" s="164"/>
      <c r="E117" s="131">
        <f t="shared" si="5"/>
        <v>0</v>
      </c>
      <c r="F117" s="1"/>
      <c r="G117" s="7"/>
      <c r="H117" s="8"/>
    </row>
    <row r="118" spans="1:9" ht="15.75" customHeight="1">
      <c r="B118" s="225"/>
      <c r="C118" s="186"/>
      <c r="D118" s="164"/>
      <c r="E118" s="131">
        <f t="shared" si="5"/>
        <v>0</v>
      </c>
      <c r="F118" s="1"/>
      <c r="G118" s="7"/>
      <c r="H118" s="8"/>
    </row>
    <row r="119" spans="1:9" ht="15.75" customHeight="1">
      <c r="B119" s="225"/>
      <c r="C119" s="186"/>
      <c r="D119" s="164"/>
      <c r="E119" s="131">
        <f t="shared" si="5"/>
        <v>0</v>
      </c>
      <c r="F119" s="1"/>
      <c r="G119" s="7"/>
      <c r="H119" s="8"/>
    </row>
    <row r="120" spans="1:9" ht="15.75" customHeight="1">
      <c r="B120" s="225"/>
      <c r="C120" s="186"/>
      <c r="D120" s="164"/>
      <c r="E120" s="131">
        <f t="shared" si="5"/>
        <v>0</v>
      </c>
      <c r="F120" s="1"/>
      <c r="G120" s="7"/>
      <c r="H120" s="8"/>
    </row>
    <row r="121" spans="1:9" ht="15.75" customHeight="1">
      <c r="B121" s="225"/>
      <c r="C121" s="186"/>
      <c r="D121" s="164"/>
      <c r="E121" s="131">
        <f t="shared" si="5"/>
        <v>0</v>
      </c>
      <c r="F121" s="1"/>
      <c r="G121" s="7"/>
      <c r="H121" s="8"/>
    </row>
    <row r="122" spans="1:9" ht="15.75" customHeight="1">
      <c r="B122" s="225"/>
      <c r="C122" s="186"/>
      <c r="D122" s="164"/>
      <c r="E122" s="131">
        <f t="shared" si="5"/>
        <v>0</v>
      </c>
      <c r="F122" s="1"/>
      <c r="G122" s="7"/>
      <c r="H122" s="8"/>
    </row>
    <row r="123" spans="1:9" ht="15.75" customHeight="1">
      <c r="B123" s="225"/>
      <c r="C123" s="186"/>
      <c r="D123" s="164"/>
      <c r="E123" s="131">
        <f t="shared" si="5"/>
        <v>0</v>
      </c>
      <c r="F123" s="1"/>
      <c r="G123" s="7"/>
      <c r="H123" s="8"/>
    </row>
    <row r="124" spans="1:9" ht="15.75" customHeight="1" thickBot="1">
      <c r="B124" s="225"/>
      <c r="C124" s="186"/>
      <c r="D124" s="164"/>
      <c r="E124" s="131">
        <f t="shared" si="5"/>
        <v>0</v>
      </c>
      <c r="F124" s="1"/>
      <c r="G124" s="7"/>
      <c r="H124" s="8"/>
    </row>
    <row r="125" spans="1:9" ht="16.5" thickTop="1">
      <c r="B125" s="58" t="s">
        <v>92</v>
      </c>
      <c r="C125" s="58"/>
      <c r="D125" s="58"/>
      <c r="E125" s="137">
        <f>SUM(E115:E124)</f>
        <v>0</v>
      </c>
      <c r="F125" s="1"/>
      <c r="G125" s="1"/>
      <c r="H125" s="7"/>
      <c r="I125" s="8"/>
    </row>
    <row r="126" spans="1:9">
      <c r="B126" s="1"/>
      <c r="C126" s="1"/>
      <c r="D126" s="1"/>
      <c r="E126" s="1"/>
      <c r="F126" s="7"/>
      <c r="G126" s="8"/>
      <c r="H126"/>
    </row>
    <row r="127" spans="1:9">
      <c r="B127" s="1"/>
      <c r="C127" s="1"/>
      <c r="D127" s="1"/>
      <c r="E127" s="1"/>
      <c r="F127" s="7"/>
      <c r="G127" s="8"/>
      <c r="H127"/>
    </row>
    <row r="128" spans="1:9" ht="21">
      <c r="A128" s="119" t="str">
        <f>IF($A$16=0,"",IF(COUNTIFS($A$17:$A$26,B128)=1,1,"nvt"))</f>
        <v/>
      </c>
      <c r="B128" s="129" t="str">
        <f>B22</f>
        <v>IKS voor kennisinstellingen</v>
      </c>
      <c r="C128" s="37"/>
      <c r="D128" s="12"/>
      <c r="E128" s="12"/>
      <c r="F128" s="9"/>
      <c r="G128"/>
      <c r="H128"/>
    </row>
    <row r="129" spans="1:9" ht="18" customHeight="1">
      <c r="B129" s="249" t="e">
        <f>IF(A128=1,VLOOKUP(B128,Alle_Kostensoorten[],2,FALSE),VLOOKUP(A128,Alle_Kostensoorten[],2,FALSE))</f>
        <v>#N/A</v>
      </c>
      <c r="C129" s="249"/>
      <c r="D129" s="249"/>
      <c r="E129" s="249"/>
      <c r="F129" s="249"/>
      <c r="G129" s="249"/>
      <c r="H129" s="249"/>
      <c r="I129" s="249"/>
    </row>
    <row r="130" spans="1:9" ht="9.75" customHeight="1">
      <c r="B130" s="3"/>
      <c r="C130" s="4"/>
      <c r="D130" s="12"/>
      <c r="E130" s="12"/>
      <c r="F130" s="9"/>
      <c r="G130"/>
      <c r="H130"/>
    </row>
    <row r="131" spans="1:9" ht="16.5" customHeight="1" thickBot="1">
      <c r="B131" s="199" t="s">
        <v>58</v>
      </c>
      <c r="C131" s="200" t="s">
        <v>101</v>
      </c>
      <c r="D131" s="200" t="s">
        <v>102</v>
      </c>
      <c r="E131" s="201" t="s">
        <v>81</v>
      </c>
      <c r="F131" s="201" t="s">
        <v>103</v>
      </c>
      <c r="G131" s="202"/>
      <c r="H131" s="202"/>
      <c r="I131" s="202"/>
    </row>
    <row r="132" spans="1:9" ht="15.75" customHeight="1" thickTop="1">
      <c r="B132" s="185"/>
      <c r="C132" s="186"/>
      <c r="D132" s="187"/>
      <c r="E132" s="159">
        <f t="shared" ref="E132:E140" si="6">IF($A$128=1,$D132,0)</f>
        <v>0</v>
      </c>
      <c r="F132" s="186"/>
      <c r="G132" s="188"/>
      <c r="H132" s="188"/>
      <c r="I132" s="188"/>
    </row>
    <row r="133" spans="1:9" ht="15.75" customHeight="1">
      <c r="B133" s="161"/>
      <c r="C133" s="86"/>
      <c r="D133" s="187"/>
      <c r="E133" s="160">
        <f t="shared" si="6"/>
        <v>0</v>
      </c>
      <c r="F133" s="169"/>
      <c r="G133" s="170"/>
      <c r="H133" s="170"/>
      <c r="I133" s="170"/>
    </row>
    <row r="134" spans="1:9" ht="15.75" customHeight="1">
      <c r="B134" s="161"/>
      <c r="C134" s="86"/>
      <c r="D134" s="187"/>
      <c r="E134" s="160">
        <f t="shared" si="6"/>
        <v>0</v>
      </c>
      <c r="F134" s="169"/>
      <c r="G134" s="170"/>
      <c r="H134" s="170"/>
      <c r="I134" s="170"/>
    </row>
    <row r="135" spans="1:9" ht="15.75" customHeight="1">
      <c r="B135" s="161"/>
      <c r="C135" s="86"/>
      <c r="D135" s="187"/>
      <c r="E135" s="160">
        <f t="shared" si="6"/>
        <v>0</v>
      </c>
      <c r="F135" s="169"/>
      <c r="G135" s="170"/>
      <c r="H135" s="170"/>
      <c r="I135" s="170"/>
    </row>
    <row r="136" spans="1:9" ht="15.75" customHeight="1">
      <c r="B136" s="161"/>
      <c r="C136" s="86"/>
      <c r="D136" s="187"/>
      <c r="E136" s="160">
        <f t="shared" si="6"/>
        <v>0</v>
      </c>
      <c r="F136" s="169"/>
      <c r="G136" s="170"/>
      <c r="H136" s="170"/>
      <c r="I136" s="170"/>
    </row>
    <row r="137" spans="1:9" ht="15.75" customHeight="1">
      <c r="B137" s="161"/>
      <c r="C137" s="86"/>
      <c r="D137" s="166"/>
      <c r="E137" s="160">
        <f t="shared" si="6"/>
        <v>0</v>
      </c>
      <c r="F137" s="169"/>
      <c r="G137" s="170"/>
      <c r="H137" s="170"/>
      <c r="I137" s="170"/>
    </row>
    <row r="138" spans="1:9" ht="15.75" customHeight="1">
      <c r="B138" s="161"/>
      <c r="C138" s="86"/>
      <c r="D138" s="166"/>
      <c r="E138" s="160">
        <f t="shared" si="6"/>
        <v>0</v>
      </c>
      <c r="F138" s="169"/>
      <c r="G138" s="170"/>
      <c r="H138" s="170"/>
      <c r="I138" s="170"/>
    </row>
    <row r="139" spans="1:9" ht="15.75" customHeight="1">
      <c r="B139" s="161"/>
      <c r="C139" s="86"/>
      <c r="D139" s="166"/>
      <c r="E139" s="160">
        <f t="shared" si="6"/>
        <v>0</v>
      </c>
      <c r="F139" s="169"/>
      <c r="G139" s="170"/>
      <c r="H139" s="170"/>
      <c r="I139" s="170"/>
    </row>
    <row r="140" spans="1:9" ht="15.75" customHeight="1" thickBot="1">
      <c r="B140" s="75"/>
      <c r="C140" s="74"/>
      <c r="D140" s="76"/>
      <c r="E140" s="131">
        <f t="shared" si="6"/>
        <v>0</v>
      </c>
      <c r="F140" s="77"/>
      <c r="G140" s="78"/>
      <c r="H140" s="78"/>
      <c r="I140" s="78"/>
    </row>
    <row r="141" spans="1:9" ht="16.5" thickTop="1">
      <c r="B141" s="58" t="s">
        <v>92</v>
      </c>
      <c r="C141" s="58"/>
      <c r="D141" s="58"/>
      <c r="E141" s="137">
        <f>SUM(E132:E140)</f>
        <v>0</v>
      </c>
      <c r="F141" s="176"/>
      <c r="G141" s="176"/>
      <c r="H141" s="176"/>
      <c r="I141" s="176"/>
    </row>
    <row r="142" spans="1:9">
      <c r="B142" s="6"/>
      <c r="C142" s="6"/>
      <c r="D142" s="6"/>
      <c r="E142" s="16"/>
      <c r="F142" s="16"/>
      <c r="G142" s="10"/>
      <c r="H142"/>
    </row>
    <row r="143" spans="1:9">
      <c r="B143" s="1"/>
      <c r="C143" s="1"/>
      <c r="D143" s="1"/>
      <c r="E143" s="1"/>
      <c r="F143" s="9"/>
      <c r="G143" s="10"/>
      <c r="H143"/>
    </row>
    <row r="144" spans="1:9" ht="21">
      <c r="A144" s="119" t="str">
        <f>IF($A$16=0,"",IF(COUNTIFS($A$17:$A$26,B144)=1,1,"nvt"))</f>
        <v/>
      </c>
      <c r="B144" s="129" t="str">
        <f>B23</f>
        <v>Bijdragen in natura</v>
      </c>
      <c r="C144" s="37"/>
      <c r="D144" s="1"/>
      <c r="E144" s="1"/>
      <c r="F144" s="9"/>
      <c r="G144" s="10"/>
      <c r="H144"/>
    </row>
    <row r="145" spans="2:9" ht="18" customHeight="1">
      <c r="B145" s="249" t="e">
        <f>IF(A144=1,VLOOKUP(B144,Alle_Kostensoorten[],2,FALSE),VLOOKUP(A144,Alle_Kostensoorten[],2,FALSE))</f>
        <v>#N/A</v>
      </c>
      <c r="C145" s="249"/>
      <c r="D145" s="249"/>
      <c r="E145" s="249"/>
      <c r="F145" s="249"/>
      <c r="G145" s="249"/>
      <c r="H145" s="249"/>
      <c r="I145" s="249"/>
    </row>
    <row r="146" spans="2:9" ht="9.75" customHeight="1">
      <c r="B146" s="3"/>
      <c r="C146" s="1"/>
      <c r="D146" s="1"/>
      <c r="E146" s="1"/>
      <c r="F146" s="9"/>
      <c r="G146" s="10"/>
      <c r="H146"/>
    </row>
    <row r="147" spans="2:9" ht="16.5" customHeight="1" thickBot="1">
      <c r="B147" s="195" t="s">
        <v>58</v>
      </c>
      <c r="C147" s="197" t="s">
        <v>101</v>
      </c>
      <c r="D147" s="196" t="s">
        <v>102</v>
      </c>
      <c r="E147" s="197" t="s">
        <v>81</v>
      </c>
      <c r="F147" s="196" t="s">
        <v>3</v>
      </c>
      <c r="G147" s="198"/>
      <c r="H147" s="198"/>
      <c r="I147" s="198"/>
    </row>
    <row r="148" spans="2:9" ht="15.75" customHeight="1" thickTop="1">
      <c r="B148" s="185"/>
      <c r="C148" s="186"/>
      <c r="D148" s="187"/>
      <c r="E148" s="159">
        <f>IF($A$144=1,$D148,0)</f>
        <v>0</v>
      </c>
      <c r="F148" s="190"/>
      <c r="G148" s="191"/>
      <c r="H148" s="191"/>
      <c r="I148" s="191"/>
    </row>
    <row r="149" spans="2:9" ht="15.75" customHeight="1">
      <c r="B149" s="161"/>
      <c r="C149" s="86"/>
      <c r="D149" s="166"/>
      <c r="E149" s="159">
        <f t="shared" ref="E149:E164" si="7">IF($A$144=1,$D149,0)</f>
        <v>0</v>
      </c>
      <c r="F149" s="167"/>
      <c r="G149" s="168"/>
      <c r="H149" s="168"/>
      <c r="I149" s="168"/>
    </row>
    <row r="150" spans="2:9" ht="15.75" customHeight="1">
      <c r="B150" s="161"/>
      <c r="C150" s="86"/>
      <c r="D150" s="166"/>
      <c r="E150" s="159">
        <f t="shared" si="7"/>
        <v>0</v>
      </c>
      <c r="F150" s="167"/>
      <c r="G150" s="168"/>
      <c r="H150" s="168"/>
      <c r="I150" s="168"/>
    </row>
    <row r="151" spans="2:9" ht="15.75" customHeight="1">
      <c r="B151" s="161"/>
      <c r="C151" s="86"/>
      <c r="D151" s="166"/>
      <c r="E151" s="159">
        <f t="shared" si="7"/>
        <v>0</v>
      </c>
      <c r="F151" s="167"/>
      <c r="G151" s="168"/>
      <c r="H151" s="168"/>
      <c r="I151" s="168"/>
    </row>
    <row r="152" spans="2:9" ht="15.75" customHeight="1">
      <c r="B152" s="161"/>
      <c r="C152" s="86"/>
      <c r="D152" s="166"/>
      <c r="E152" s="159">
        <f t="shared" si="7"/>
        <v>0</v>
      </c>
      <c r="F152" s="167"/>
      <c r="G152" s="168"/>
      <c r="H152" s="168"/>
      <c r="I152" s="168"/>
    </row>
    <row r="153" spans="2:9" ht="15.75" customHeight="1">
      <c r="B153" s="161"/>
      <c r="C153" s="86"/>
      <c r="D153" s="166"/>
      <c r="E153" s="159">
        <f t="shared" si="7"/>
        <v>0</v>
      </c>
      <c r="F153" s="167"/>
      <c r="G153" s="168"/>
      <c r="H153" s="168"/>
      <c r="I153" s="168"/>
    </row>
    <row r="154" spans="2:9" ht="15.75" customHeight="1">
      <c r="B154" s="161"/>
      <c r="C154" s="86"/>
      <c r="D154" s="166"/>
      <c r="E154" s="159">
        <f t="shared" si="7"/>
        <v>0</v>
      </c>
      <c r="F154" s="167"/>
      <c r="G154" s="168"/>
      <c r="H154" s="168"/>
      <c r="I154" s="168"/>
    </row>
    <row r="155" spans="2:9" ht="15.75" customHeight="1">
      <c r="B155" s="161"/>
      <c r="C155" s="86"/>
      <c r="D155" s="166"/>
      <c r="E155" s="159">
        <f t="shared" si="7"/>
        <v>0</v>
      </c>
      <c r="F155" s="167"/>
      <c r="G155" s="168"/>
      <c r="H155" s="168"/>
      <c r="I155" s="168"/>
    </row>
    <row r="156" spans="2:9" ht="15.75" customHeight="1">
      <c r="B156" s="161"/>
      <c r="C156" s="86"/>
      <c r="D156" s="166"/>
      <c r="E156" s="159">
        <f t="shared" si="7"/>
        <v>0</v>
      </c>
      <c r="F156" s="167"/>
      <c r="G156" s="168"/>
      <c r="H156" s="168"/>
      <c r="I156" s="168"/>
    </row>
    <row r="157" spans="2:9" ht="15.75" customHeight="1">
      <c r="B157" s="161"/>
      <c r="C157" s="86"/>
      <c r="D157" s="166"/>
      <c r="E157" s="159">
        <f t="shared" si="7"/>
        <v>0</v>
      </c>
      <c r="F157" s="167"/>
      <c r="G157" s="168"/>
      <c r="H157" s="168"/>
      <c r="I157" s="168"/>
    </row>
    <row r="158" spans="2:9" ht="15.75" customHeight="1">
      <c r="B158" s="161"/>
      <c r="C158" s="86"/>
      <c r="D158" s="166"/>
      <c r="E158" s="159">
        <f t="shared" si="7"/>
        <v>0</v>
      </c>
      <c r="F158" s="167"/>
      <c r="G158" s="168"/>
      <c r="H158" s="168"/>
      <c r="I158" s="168"/>
    </row>
    <row r="159" spans="2:9" ht="15.75" customHeight="1">
      <c r="B159" s="161"/>
      <c r="C159" s="86"/>
      <c r="D159" s="166"/>
      <c r="E159" s="159">
        <f t="shared" si="7"/>
        <v>0</v>
      </c>
      <c r="F159" s="167"/>
      <c r="G159" s="168"/>
      <c r="H159" s="168"/>
      <c r="I159" s="168"/>
    </row>
    <row r="160" spans="2:9" ht="15.75" customHeight="1">
      <c r="B160" s="161"/>
      <c r="C160" s="86"/>
      <c r="D160" s="166"/>
      <c r="E160" s="159">
        <f t="shared" si="7"/>
        <v>0</v>
      </c>
      <c r="F160" s="167"/>
      <c r="G160" s="168"/>
      <c r="H160" s="168"/>
      <c r="I160" s="168"/>
    </row>
    <row r="161" spans="1:9" ht="15.75" customHeight="1">
      <c r="B161" s="161"/>
      <c r="C161" s="86"/>
      <c r="D161" s="166"/>
      <c r="E161" s="159">
        <f t="shared" si="7"/>
        <v>0</v>
      </c>
      <c r="F161" s="167"/>
      <c r="G161" s="168"/>
      <c r="H161" s="168"/>
      <c r="I161" s="168"/>
    </row>
    <row r="162" spans="1:9" ht="15.75" customHeight="1">
      <c r="B162" s="161"/>
      <c r="C162" s="86"/>
      <c r="D162" s="166"/>
      <c r="E162" s="159">
        <f t="shared" si="7"/>
        <v>0</v>
      </c>
      <c r="F162" s="167"/>
      <c r="G162" s="168"/>
      <c r="H162" s="168"/>
      <c r="I162" s="168"/>
    </row>
    <row r="163" spans="1:9" ht="15.75" customHeight="1">
      <c r="B163" s="161"/>
      <c r="C163" s="86"/>
      <c r="D163" s="166"/>
      <c r="E163" s="159">
        <f t="shared" si="7"/>
        <v>0</v>
      </c>
      <c r="F163" s="167"/>
      <c r="G163" s="168"/>
      <c r="H163" s="168"/>
      <c r="I163" s="168"/>
    </row>
    <row r="164" spans="1:9" ht="15.75" customHeight="1" thickBot="1">
      <c r="B164" s="75"/>
      <c r="C164" s="74"/>
      <c r="D164" s="76"/>
      <c r="E164" s="159">
        <f t="shared" si="7"/>
        <v>0</v>
      </c>
      <c r="F164" s="111"/>
      <c r="G164" s="112"/>
      <c r="H164" s="112"/>
      <c r="I164" s="112"/>
    </row>
    <row r="165" spans="1:9" ht="16.350000000000001" customHeight="1" thickTop="1">
      <c r="B165" s="58" t="s">
        <v>92</v>
      </c>
      <c r="C165" s="58"/>
      <c r="D165" s="58"/>
      <c r="E165" s="137">
        <f>SUM(E148:E164)</f>
        <v>0</v>
      </c>
      <c r="F165" s="176"/>
      <c r="G165" s="176"/>
      <c r="H165" s="176"/>
      <c r="I165" s="176"/>
    </row>
    <row r="166" spans="1:9" ht="16.350000000000001" customHeight="1">
      <c r="B166" s="1"/>
      <c r="C166" s="4"/>
      <c r="D166" s="7"/>
      <c r="E166" s="7"/>
      <c r="F166" s="11"/>
      <c r="G166"/>
      <c r="H166"/>
    </row>
    <row r="167" spans="1:9">
      <c r="B167" s="1"/>
      <c r="C167" s="1"/>
      <c r="D167" s="4"/>
      <c r="E167" s="13"/>
      <c r="F167" s="13"/>
      <c r="G167" s="9"/>
      <c r="H167"/>
    </row>
    <row r="168" spans="1:9" ht="21">
      <c r="A168" s="119" t="str">
        <f>IF($A$16=0,"",IF(COUNTIFS($A$17:$A$26,B168)=1,1,"nvt"))</f>
        <v/>
      </c>
      <c r="B168" s="37" t="str">
        <f>B24</f>
        <v>Afschrijvingskosten</v>
      </c>
      <c r="C168" s="37"/>
      <c r="D168" s="1"/>
      <c r="E168" s="1"/>
      <c r="F168" s="9"/>
      <c r="G168" s="8"/>
      <c r="H168"/>
    </row>
    <row r="169" spans="1:9" ht="15" customHeight="1">
      <c r="B169" s="249" t="e">
        <f>IF(A168=1,VLOOKUP(B168,Alle_Kostensoorten[],2,FALSE),VLOOKUP(A168,Alle_Kostensoorten[],2,FALSE))</f>
        <v>#N/A</v>
      </c>
      <c r="C169" s="249"/>
      <c r="D169" s="249"/>
      <c r="E169" s="249"/>
      <c r="F169" s="249"/>
      <c r="G169" s="249"/>
      <c r="H169" s="249"/>
      <c r="I169" s="249"/>
    </row>
    <row r="170" spans="1:9" ht="9.75" customHeight="1">
      <c r="B170" s="3"/>
      <c r="C170" s="1"/>
      <c r="D170" s="1"/>
      <c r="E170" s="1"/>
      <c r="F170" s="9"/>
      <c r="G170" s="8"/>
      <c r="H170"/>
    </row>
    <row r="171" spans="1:9" ht="48.75" customHeight="1" thickBot="1">
      <c r="B171" s="195" t="s">
        <v>58</v>
      </c>
      <c r="C171" s="196" t="s">
        <v>104</v>
      </c>
      <c r="D171" s="196" t="s">
        <v>105</v>
      </c>
      <c r="E171" s="196" t="s">
        <v>106</v>
      </c>
      <c r="F171" s="196" t="s">
        <v>107</v>
      </c>
      <c r="G171" s="196" t="s">
        <v>108</v>
      </c>
      <c r="H171" s="196" t="s">
        <v>109</v>
      </c>
      <c r="I171" s="196" t="s">
        <v>81</v>
      </c>
    </row>
    <row r="172" spans="1:9" ht="15.75" customHeight="1" thickTop="1">
      <c r="B172" s="185"/>
      <c r="C172" s="192"/>
      <c r="D172" s="193"/>
      <c r="E172" s="193"/>
      <c r="F172" s="189"/>
      <c r="G172" s="189"/>
      <c r="H172" s="194"/>
      <c r="I172" s="159">
        <f>IFERROR(IF($A$168=1,(D172-E172)*(G172/F172)*H172,0),0)</f>
        <v>0</v>
      </c>
    </row>
    <row r="173" spans="1:9" ht="15.75" customHeight="1">
      <c r="B173" s="161"/>
      <c r="C173" s="162"/>
      <c r="D173" s="163"/>
      <c r="E173" s="163"/>
      <c r="F173" s="164"/>
      <c r="G173" s="164"/>
      <c r="H173" s="165"/>
      <c r="I173" s="160">
        <f t="shared" ref="I173:I179" si="8">IFERROR(IF($A$168=1,(D173-E173)*(G173/F173)*H173,0),0)</f>
        <v>0</v>
      </c>
    </row>
    <row r="174" spans="1:9" ht="15.75" customHeight="1">
      <c r="B174" s="161"/>
      <c r="C174" s="162"/>
      <c r="D174" s="163"/>
      <c r="E174" s="163"/>
      <c r="F174" s="164"/>
      <c r="G174" s="164"/>
      <c r="H174" s="165"/>
      <c r="I174" s="160">
        <f t="shared" si="8"/>
        <v>0</v>
      </c>
    </row>
    <row r="175" spans="1:9" ht="15.75" customHeight="1">
      <c r="B175" s="161"/>
      <c r="C175" s="162"/>
      <c r="D175" s="163"/>
      <c r="E175" s="163"/>
      <c r="F175" s="164"/>
      <c r="G175" s="164"/>
      <c r="H175" s="165"/>
      <c r="I175" s="160">
        <f t="shared" si="8"/>
        <v>0</v>
      </c>
    </row>
    <row r="176" spans="1:9" ht="15.75" customHeight="1">
      <c r="B176" s="161"/>
      <c r="C176" s="162"/>
      <c r="D176" s="163"/>
      <c r="E176" s="163"/>
      <c r="F176" s="164"/>
      <c r="G176" s="164"/>
      <c r="H176" s="165"/>
      <c r="I176" s="160">
        <f t="shared" si="8"/>
        <v>0</v>
      </c>
    </row>
    <row r="177" spans="1:9" ht="15.75" customHeight="1">
      <c r="B177" s="161"/>
      <c r="C177" s="162"/>
      <c r="D177" s="163"/>
      <c r="E177" s="163"/>
      <c r="F177" s="164"/>
      <c r="G177" s="164"/>
      <c r="H177" s="165"/>
      <c r="I177" s="160">
        <f t="shared" si="8"/>
        <v>0</v>
      </c>
    </row>
    <row r="178" spans="1:9" ht="15.75" customHeight="1">
      <c r="B178" s="161"/>
      <c r="C178" s="162"/>
      <c r="D178" s="163"/>
      <c r="E178" s="163"/>
      <c r="F178" s="164"/>
      <c r="G178" s="164"/>
      <c r="H178" s="165"/>
      <c r="I178" s="160">
        <f t="shared" si="8"/>
        <v>0</v>
      </c>
    </row>
    <row r="179" spans="1:9" ht="15.75" customHeight="1" thickBot="1">
      <c r="B179" s="75"/>
      <c r="C179" s="79"/>
      <c r="D179" s="80"/>
      <c r="E179" s="80"/>
      <c r="F179" s="117"/>
      <c r="G179" s="117"/>
      <c r="H179" s="109"/>
      <c r="I179" s="131">
        <f t="shared" si="8"/>
        <v>0</v>
      </c>
    </row>
    <row r="180" spans="1:9" ht="16.5" thickTop="1">
      <c r="B180" s="58" t="s">
        <v>92</v>
      </c>
      <c r="C180" s="58"/>
      <c r="D180" s="58"/>
      <c r="E180" s="58"/>
      <c r="F180" s="58"/>
      <c r="G180" s="58"/>
      <c r="H180" s="176"/>
      <c r="I180" s="137">
        <f>SUM(I172:I179)</f>
        <v>0</v>
      </c>
    </row>
    <row r="181" spans="1:9">
      <c r="B181" s="1"/>
      <c r="C181" s="1"/>
      <c r="D181" s="1"/>
      <c r="E181" s="1"/>
      <c r="F181" s="14"/>
      <c r="G181" s="14"/>
      <c r="H181" s="8"/>
    </row>
    <row r="182" spans="1:9">
      <c r="B182" s="3"/>
      <c r="C182" s="1"/>
      <c r="D182" s="1"/>
      <c r="E182" s="1"/>
      <c r="F182" s="9"/>
      <c r="G182" s="10"/>
      <c r="H182"/>
    </row>
    <row r="183" spans="1:9" ht="21">
      <c r="A183" s="119" t="str">
        <f>IF($A$16=0,"",IF(COUNTIFS($A$17:$A$26,B183)=1,1,"nvt"))</f>
        <v/>
      </c>
      <c r="B183" s="129" t="str">
        <f>B25</f>
        <v>Overige kosten</v>
      </c>
      <c r="C183" s="37"/>
      <c r="D183"/>
      <c r="E183"/>
      <c r="F183"/>
      <c r="G183"/>
      <c r="H183"/>
    </row>
    <row r="184" spans="1:9" ht="14.25" customHeight="1">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c r="B185" s="3"/>
      <c r="C185" s="4"/>
      <c r="D185"/>
      <c r="E185"/>
      <c r="F185"/>
      <c r="G185"/>
      <c r="H185"/>
    </row>
    <row r="186" spans="1:9" ht="16.5" thickBot="1">
      <c r="B186" s="158" t="s">
        <v>58</v>
      </c>
      <c r="C186" s="110" t="s">
        <v>101</v>
      </c>
      <c r="D186" s="110" t="s">
        <v>110</v>
      </c>
      <c r="E186" s="110" t="s">
        <v>111</v>
      </c>
      <c r="F186" s="157" t="s">
        <v>81</v>
      </c>
      <c r="G186" s="110" t="s">
        <v>3</v>
      </c>
      <c r="H186" s="198"/>
      <c r="I186" s="198"/>
    </row>
    <row r="187" spans="1:9" ht="15.75" customHeight="1" thickTop="1">
      <c r="B187" s="203"/>
      <c r="C187" s="186"/>
      <c r="D187" s="186"/>
      <c r="E187" s="189"/>
      <c r="F187" s="159">
        <f>IF($A$183=1,$E187*$D187,0)</f>
        <v>0</v>
      </c>
      <c r="G187" s="186"/>
      <c r="H187" s="191"/>
      <c r="I187" s="191"/>
    </row>
    <row r="188" spans="1:9" ht="15.75" customHeight="1">
      <c r="B188" s="173"/>
      <c r="C188" s="86"/>
      <c r="D188" s="186"/>
      <c r="E188" s="189"/>
      <c r="F188" s="160">
        <f t="shared" ref="F188:F202" si="9">IF($A$183=1,$E188*$D188,0)</f>
        <v>0</v>
      </c>
      <c r="G188" s="186"/>
      <c r="H188" s="168"/>
      <c r="I188" s="168"/>
    </row>
    <row r="189" spans="1:9" ht="15.75" customHeight="1">
      <c r="B189" s="173"/>
      <c r="C189" s="86"/>
      <c r="D189" s="186"/>
      <c r="E189" s="189"/>
      <c r="F189" s="160">
        <f t="shared" si="9"/>
        <v>0</v>
      </c>
      <c r="G189" s="186"/>
      <c r="H189" s="168"/>
      <c r="I189" s="168"/>
    </row>
    <row r="190" spans="1:9" ht="15.75" customHeight="1">
      <c r="B190" s="173"/>
      <c r="C190" s="86"/>
      <c r="D190" s="186"/>
      <c r="E190" s="189"/>
      <c r="F190" s="160">
        <f t="shared" si="9"/>
        <v>0</v>
      </c>
      <c r="G190" s="186"/>
      <c r="H190" s="168"/>
      <c r="I190" s="168"/>
    </row>
    <row r="191" spans="1:9" ht="15.75" customHeight="1">
      <c r="B191" s="173"/>
      <c r="C191" s="86"/>
      <c r="D191" s="186"/>
      <c r="E191" s="189"/>
      <c r="F191" s="160">
        <f t="shared" si="9"/>
        <v>0</v>
      </c>
      <c r="G191" s="186"/>
      <c r="H191" s="168"/>
      <c r="I191" s="168"/>
    </row>
    <row r="192" spans="1:9" ht="15.75" customHeight="1">
      <c r="B192" s="173"/>
      <c r="C192" s="86"/>
      <c r="D192" s="186"/>
      <c r="E192" s="189"/>
      <c r="F192" s="160">
        <f t="shared" si="9"/>
        <v>0</v>
      </c>
      <c r="G192" s="186"/>
      <c r="H192" s="168"/>
      <c r="I192" s="168"/>
    </row>
    <row r="193" spans="1:9" ht="15.75" customHeight="1">
      <c r="B193" s="173"/>
      <c r="C193" s="86"/>
      <c r="D193" s="86"/>
      <c r="E193" s="164"/>
      <c r="F193" s="160">
        <f t="shared" si="9"/>
        <v>0</v>
      </c>
      <c r="G193" s="86"/>
      <c r="H193" s="168"/>
      <c r="I193" s="168"/>
    </row>
    <row r="194" spans="1:9" ht="15.75" customHeight="1">
      <c r="B194" s="173"/>
      <c r="C194" s="86"/>
      <c r="D194" s="86"/>
      <c r="E194" s="164"/>
      <c r="F194" s="160">
        <f t="shared" si="9"/>
        <v>0</v>
      </c>
      <c r="G194" s="86"/>
      <c r="H194" s="168"/>
      <c r="I194" s="168"/>
    </row>
    <row r="195" spans="1:9" ht="15.75" customHeight="1">
      <c r="B195" s="173"/>
      <c r="C195" s="86"/>
      <c r="D195" s="86"/>
      <c r="E195" s="164"/>
      <c r="F195" s="160">
        <f t="shared" si="9"/>
        <v>0</v>
      </c>
      <c r="G195" s="86"/>
      <c r="H195" s="168"/>
      <c r="I195" s="168"/>
    </row>
    <row r="196" spans="1:9" ht="15.75" customHeight="1">
      <c r="B196" s="173"/>
      <c r="C196" s="86"/>
      <c r="D196" s="86"/>
      <c r="E196" s="164"/>
      <c r="F196" s="160">
        <f t="shared" si="9"/>
        <v>0</v>
      </c>
      <c r="G196" s="86"/>
      <c r="H196" s="168"/>
      <c r="I196" s="168"/>
    </row>
    <row r="197" spans="1:9" ht="15.75" customHeight="1">
      <c r="B197" s="173"/>
      <c r="C197" s="86"/>
      <c r="D197" s="86"/>
      <c r="E197" s="164"/>
      <c r="F197" s="160">
        <f t="shared" si="9"/>
        <v>0</v>
      </c>
      <c r="G197" s="86"/>
      <c r="H197" s="168"/>
      <c r="I197" s="168"/>
    </row>
    <row r="198" spans="1:9" ht="15.75" customHeight="1">
      <c r="B198" s="173"/>
      <c r="C198" s="86"/>
      <c r="D198" s="86"/>
      <c r="E198" s="164"/>
      <c r="F198" s="160">
        <f t="shared" si="9"/>
        <v>0</v>
      </c>
      <c r="G198" s="86"/>
      <c r="H198" s="168"/>
      <c r="I198" s="168"/>
    </row>
    <row r="199" spans="1:9" ht="15.75" customHeight="1">
      <c r="B199" s="173"/>
      <c r="C199" s="86"/>
      <c r="D199" s="86"/>
      <c r="E199" s="164"/>
      <c r="F199" s="160">
        <f t="shared" si="9"/>
        <v>0</v>
      </c>
      <c r="G199" s="86"/>
      <c r="H199" s="168"/>
      <c r="I199" s="168"/>
    </row>
    <row r="200" spans="1:9" ht="15.75" customHeight="1">
      <c r="B200" s="173"/>
      <c r="C200" s="86"/>
      <c r="D200" s="86"/>
      <c r="E200" s="164"/>
      <c r="F200" s="160">
        <f t="shared" si="9"/>
        <v>0</v>
      </c>
      <c r="G200" s="86"/>
      <c r="H200" s="168"/>
      <c r="I200" s="168"/>
    </row>
    <row r="201" spans="1:9" ht="15.75" customHeight="1">
      <c r="B201" s="173"/>
      <c r="C201" s="86"/>
      <c r="D201" s="86"/>
      <c r="E201" s="164"/>
      <c r="F201" s="160">
        <f t="shared" si="9"/>
        <v>0</v>
      </c>
      <c r="G201" s="86"/>
      <c r="H201" s="168"/>
      <c r="I201" s="168"/>
    </row>
    <row r="202" spans="1:9" ht="15.75" customHeight="1" thickBot="1">
      <c r="B202" s="73"/>
      <c r="C202" s="74"/>
      <c r="D202" s="74"/>
      <c r="E202" s="117"/>
      <c r="F202" s="131">
        <f t="shared" si="9"/>
        <v>0</v>
      </c>
      <c r="G202" s="74"/>
      <c r="H202" s="168"/>
      <c r="I202" s="168"/>
    </row>
    <row r="203" spans="1:9" ht="16.5" thickTop="1">
      <c r="B203" s="174" t="s">
        <v>92</v>
      </c>
      <c r="C203" s="174"/>
      <c r="D203" s="174"/>
      <c r="E203" s="175"/>
      <c r="F203" s="137">
        <f>SUM(F187:F202)</f>
        <v>0</v>
      </c>
      <c r="G203" s="174"/>
      <c r="H203" s="174"/>
      <c r="I203" s="174"/>
    </row>
    <row r="204" spans="1:9">
      <c r="B204" s="1"/>
      <c r="C204" s="1"/>
      <c r="D204" s="1"/>
      <c r="E204" s="1"/>
      <c r="F204" s="7"/>
      <c r="G204" s="8"/>
      <c r="H204"/>
    </row>
    <row r="205" spans="1:9">
      <c r="B205" s="1"/>
      <c r="C205" s="1"/>
      <c r="D205" s="1"/>
      <c r="E205" s="1"/>
      <c r="F205" s="7"/>
      <c r="G205" s="8"/>
      <c r="H205"/>
    </row>
    <row r="206" spans="1:9" ht="21">
      <c r="A206" s="119" t="str">
        <f>IF($A$16=0,"",IF(COUNTIFS($A$17:$A$26,B206)=1,1,"nvt"))</f>
        <v/>
      </c>
      <c r="B206" s="129" t="str">
        <f>B26</f>
        <v>Forfait 40% voor overige kosten</v>
      </c>
      <c r="C206" s="37"/>
      <c r="D206" s="37"/>
      <c r="E206" s="1"/>
      <c r="F206" s="7"/>
      <c r="G206" s="8"/>
      <c r="H206"/>
    </row>
    <row r="207" spans="1:9" ht="14.25" customHeight="1">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c r="B208" s="1"/>
      <c r="C208" s="1"/>
      <c r="D208" s="1"/>
      <c r="E208" s="1"/>
      <c r="F208" s="7"/>
      <c r="G208" s="8"/>
      <c r="H208"/>
    </row>
    <row r="209" spans="2:9" ht="16.5" thickBot="1">
      <c r="B209" s="158" t="s">
        <v>58</v>
      </c>
      <c r="C209" s="157" t="s">
        <v>81</v>
      </c>
      <c r="D209"/>
      <c r="E209"/>
      <c r="F209"/>
      <c r="G209"/>
      <c r="H209"/>
    </row>
    <row r="210" spans="2:9" ht="15.75" customHeight="1" thickTop="1">
      <c r="B210" s="226" t="str">
        <f>Hulpblad!V2</f>
        <v xml:space="preserve"> </v>
      </c>
      <c r="C210" s="159">
        <f>IF(AND($A$206=1,B210&lt;&gt;"",B210&lt;&gt;" "),(SUMIFS($G$59:$G$73,$B$59:$B$73,$B210)+SUMIFS($E$115:$E$124,$B$115:$B$124,$B210))*0.4,0)</f>
        <v>0</v>
      </c>
      <c r="D210"/>
      <c r="E210"/>
      <c r="F210"/>
      <c r="G210"/>
      <c r="H210"/>
    </row>
    <row r="211" spans="2:9" ht="15.75" customHeight="1">
      <c r="B211" s="227" t="str">
        <f>Hulpblad!V3</f>
        <v xml:space="preserve"> </v>
      </c>
      <c r="C211" s="160">
        <f t="shared" ref="C211:C219" si="10">IF(AND($A$206=1,B211&lt;&gt;"",B211&lt;&gt;" "),(SUMIFS($G$59:$G$73,$B$59:$B$73,$B211)+SUMIFS($E$115:$E$124,$B$115:$B$124,$B211))*0.4,0)</f>
        <v>0</v>
      </c>
      <c r="D211"/>
      <c r="E211"/>
      <c r="F211"/>
      <c r="G211"/>
      <c r="H211"/>
    </row>
    <row r="212" spans="2:9" ht="15.75" customHeight="1">
      <c r="B212" s="227" t="str">
        <f>Hulpblad!V4</f>
        <v xml:space="preserve"> </v>
      </c>
      <c r="C212" s="160">
        <f t="shared" si="10"/>
        <v>0</v>
      </c>
      <c r="D212"/>
      <c r="E212"/>
      <c r="F212"/>
      <c r="G212"/>
      <c r="H212"/>
    </row>
    <row r="213" spans="2:9" ht="15.75" customHeight="1">
      <c r="B213" s="227" t="str">
        <f>Hulpblad!V5</f>
        <v xml:space="preserve"> </v>
      </c>
      <c r="C213" s="160">
        <f t="shared" si="10"/>
        <v>0</v>
      </c>
      <c r="D213"/>
      <c r="E213"/>
      <c r="F213"/>
      <c r="G213"/>
      <c r="H213"/>
    </row>
    <row r="214" spans="2:9" ht="15.75" customHeight="1">
      <c r="B214" s="227" t="str">
        <f>Hulpblad!V6</f>
        <v xml:space="preserve"> </v>
      </c>
      <c r="C214" s="160">
        <f t="shared" si="10"/>
        <v>0</v>
      </c>
      <c r="D214"/>
      <c r="E214"/>
      <c r="F214"/>
      <c r="G214"/>
      <c r="H214"/>
    </row>
    <row r="215" spans="2:9" ht="15.75" customHeight="1">
      <c r="B215" s="227" t="str">
        <f>Hulpblad!V7</f>
        <v xml:space="preserve"> </v>
      </c>
      <c r="C215" s="160">
        <f t="shared" si="10"/>
        <v>0</v>
      </c>
      <c r="D215"/>
      <c r="E215"/>
      <c r="F215"/>
      <c r="G215"/>
      <c r="H215"/>
    </row>
    <row r="216" spans="2:9" ht="15.75" customHeight="1">
      <c r="B216" s="227" t="str">
        <f>Hulpblad!V8</f>
        <v xml:space="preserve"> </v>
      </c>
      <c r="C216" s="160">
        <f t="shared" si="10"/>
        <v>0</v>
      </c>
      <c r="D216"/>
      <c r="E216"/>
      <c r="F216"/>
      <c r="G216"/>
      <c r="H216"/>
    </row>
    <row r="217" spans="2:9" ht="15.75" customHeight="1">
      <c r="B217" s="227" t="str">
        <f>Hulpblad!V9</f>
        <v xml:space="preserve"> </v>
      </c>
      <c r="C217" s="160">
        <f t="shared" si="10"/>
        <v>0</v>
      </c>
      <c r="D217"/>
      <c r="E217"/>
      <c r="F217"/>
      <c r="G217"/>
      <c r="H217"/>
    </row>
    <row r="218" spans="2:9" ht="15.75" customHeight="1">
      <c r="B218" s="227" t="str">
        <f>Hulpblad!V10</f>
        <v xml:space="preserve"> </v>
      </c>
      <c r="C218" s="160">
        <f t="shared" si="10"/>
        <v>0</v>
      </c>
      <c r="D218"/>
      <c r="E218"/>
      <c r="F218"/>
      <c r="G218"/>
      <c r="H218"/>
    </row>
    <row r="219" spans="2:9" ht="15.75" customHeight="1" thickBot="1">
      <c r="B219" s="227" t="str">
        <f>Hulpblad!V11</f>
        <v xml:space="preserve"> </v>
      </c>
      <c r="C219" s="160">
        <f t="shared" si="10"/>
        <v>0</v>
      </c>
      <c r="D219"/>
      <c r="E219"/>
      <c r="F219"/>
      <c r="G219"/>
      <c r="H219"/>
    </row>
    <row r="220" spans="2:9" ht="16.5" thickTop="1">
      <c r="B220" s="228" t="s">
        <v>92</v>
      </c>
      <c r="C220" s="137">
        <f>SUM(C210:C219)</f>
        <v>0</v>
      </c>
      <c r="D220"/>
      <c r="E220"/>
      <c r="F220"/>
      <c r="G220"/>
      <c r="H220"/>
    </row>
    <row r="221" spans="2:9">
      <c r="B221" s="3"/>
      <c r="C221" s="1"/>
      <c r="D221" s="1"/>
      <c r="E221" s="1"/>
      <c r="F221" s="9"/>
      <c r="G221" s="10"/>
      <c r="H221"/>
    </row>
    <row r="222" spans="2:9" ht="16.5" thickBot="1">
      <c r="B222" s="33"/>
      <c r="C222" s="34"/>
      <c r="D222" s="34"/>
      <c r="E222" s="34"/>
      <c r="F222" s="35"/>
      <c r="G222" s="36"/>
      <c r="H222" s="36"/>
      <c r="I222" s="36"/>
    </row>
    <row r="223" spans="2:9" ht="7.5" customHeight="1" thickTop="1">
      <c r="B223" s="3"/>
      <c r="C223" s="1"/>
      <c r="D223" s="1"/>
      <c r="E223" s="1"/>
      <c r="F223" s="9"/>
      <c r="G223" s="10"/>
      <c r="H223"/>
    </row>
    <row r="224" spans="2:9" ht="23.25">
      <c r="B224" s="251" t="s">
        <v>112</v>
      </c>
      <c r="C224" s="251"/>
      <c r="D224" s="251"/>
      <c r="E224" s="251"/>
      <c r="F224" s="251"/>
      <c r="G224" s="251"/>
      <c r="H224" s="251"/>
    </row>
    <row r="225" spans="2:9">
      <c r="B225" s="3"/>
      <c r="C225" s="1"/>
      <c r="D225" s="1"/>
      <c r="E225" s="1"/>
      <c r="F225" s="9"/>
      <c r="G225" s="10"/>
      <c r="H225"/>
    </row>
    <row r="226" spans="2:9" ht="21">
      <c r="B226" s="37" t="s">
        <v>113</v>
      </c>
      <c r="C226" s="10"/>
      <c r="D226" s="10"/>
      <c r="E226" s="10"/>
      <c r="F226" s="9"/>
      <c r="G226" s="10"/>
      <c r="H226"/>
    </row>
    <row r="227" spans="2:9" ht="158.25" customHeight="1">
      <c r="B227" s="250" t="s">
        <v>120</v>
      </c>
      <c r="C227" s="250"/>
      <c r="D227" s="250"/>
      <c r="E227" s="250"/>
      <c r="F227" s="250"/>
      <c r="G227" s="250"/>
      <c r="H227" s="250"/>
      <c r="I227" s="250"/>
    </row>
    <row r="228" spans="2:9">
      <c r="B228" s="3"/>
      <c r="C228" s="10"/>
      <c r="D228" s="10"/>
      <c r="E228" s="10"/>
      <c r="F228" s="9"/>
      <c r="G228" s="10"/>
      <c r="H228"/>
    </row>
    <row r="229" spans="2:9" ht="15.6" customHeight="1" thickBot="1">
      <c r="B229" s="38" t="s">
        <v>74</v>
      </c>
      <c r="C229" s="39" t="s">
        <v>102</v>
      </c>
      <c r="D229" s="39" t="s">
        <v>60</v>
      </c>
      <c r="E229" s="115" t="s">
        <v>115</v>
      </c>
      <c r="F229" s="114"/>
      <c r="G229" s="114"/>
      <c r="H229" s="114"/>
      <c r="I229" s="114"/>
    </row>
    <row r="230" spans="2:9" ht="15.75" customHeight="1" thickTop="1">
      <c r="B230" s="44" t="s">
        <v>75</v>
      </c>
      <c r="C230" s="81"/>
      <c r="D230" s="132">
        <f>IFERROR(C230/$C$238,0)</f>
        <v>0</v>
      </c>
      <c r="E230" s="83"/>
      <c r="F230" s="84"/>
      <c r="G230" s="84"/>
      <c r="H230" s="84"/>
      <c r="I230" s="85"/>
    </row>
    <row r="231" spans="2:9" ht="31.5" customHeight="1">
      <c r="B231" s="206" t="s">
        <v>76</v>
      </c>
      <c r="C231" s="81"/>
      <c r="D231" s="132">
        <f>IFERROR(C231/$C$238,0)</f>
        <v>0</v>
      </c>
      <c r="E231" s="186"/>
      <c r="F231" s="188"/>
      <c r="G231" s="188"/>
      <c r="H231" s="188"/>
      <c r="I231" s="205"/>
    </row>
    <row r="232" spans="2:9" ht="15.75" customHeight="1">
      <c r="B232" s="44" t="s">
        <v>77</v>
      </c>
      <c r="C232" s="81"/>
      <c r="D232" s="132">
        <f t="shared" ref="D232:D236" si="11">IFERROR(C232/$C$238,0)</f>
        <v>0</v>
      </c>
      <c r="E232" s="86"/>
      <c r="F232" s="87"/>
      <c r="G232" s="87"/>
      <c r="H232" s="87"/>
      <c r="I232" s="88"/>
    </row>
    <row r="233" spans="2:9" ht="15.75" customHeight="1">
      <c r="B233" s="44" t="s">
        <v>78</v>
      </c>
      <c r="C233" s="81"/>
      <c r="D233" s="132">
        <f t="shared" si="11"/>
        <v>0</v>
      </c>
      <c r="E233" s="86"/>
      <c r="F233" s="87"/>
      <c r="G233" s="87"/>
      <c r="H233" s="87"/>
      <c r="I233" s="88"/>
    </row>
    <row r="234" spans="2:9" ht="15.75" customHeight="1">
      <c r="B234" s="44" t="s">
        <v>79</v>
      </c>
      <c r="C234" s="81"/>
      <c r="D234" s="132">
        <f t="shared" si="11"/>
        <v>0</v>
      </c>
      <c r="E234" s="86"/>
      <c r="F234" s="87"/>
      <c r="G234" s="87"/>
      <c r="H234" s="87"/>
      <c r="I234" s="88"/>
    </row>
    <row r="235" spans="2:9" ht="15.75" customHeight="1" thickBot="1">
      <c r="B235" s="45" t="s">
        <v>80</v>
      </c>
      <c r="C235" s="82"/>
      <c r="D235" s="133">
        <f t="shared" si="11"/>
        <v>0</v>
      </c>
      <c r="E235" s="89"/>
      <c r="F235" s="90"/>
      <c r="G235" s="90"/>
      <c r="H235" s="90"/>
      <c r="I235" s="91"/>
    </row>
    <row r="236" spans="2:9" ht="17.25" thickTop="1" thickBot="1">
      <c r="B236" s="59" t="s">
        <v>59</v>
      </c>
      <c r="C236" s="134">
        <f>SUM(C230:C235)</f>
        <v>0</v>
      </c>
      <c r="D236" s="135">
        <f t="shared" si="11"/>
        <v>0</v>
      </c>
      <c r="E236" s="60"/>
      <c r="F236" s="60"/>
      <c r="G236" s="60"/>
      <c r="H236" s="59"/>
      <c r="I236" s="61"/>
    </row>
    <row r="237" spans="2:9" ht="13.5" customHeight="1" thickTop="1">
      <c r="B237" s="10"/>
      <c r="C237" s="10"/>
      <c r="D237" s="10"/>
      <c r="E237" s="10"/>
      <c r="F237" s="9"/>
      <c r="G237" s="10"/>
      <c r="H237"/>
    </row>
    <row r="238" spans="2:9" ht="16.5" thickBot="1">
      <c r="B238" s="38" t="s">
        <v>81</v>
      </c>
      <c r="C238" s="136">
        <f>D27</f>
        <v>0</v>
      </c>
      <c r="D238" s="10"/>
      <c r="E238" s="10"/>
      <c r="F238" s="9"/>
      <c r="G238" s="10"/>
      <c r="H238"/>
    </row>
    <row r="239" spans="2:9" ht="16.5" thickTop="1">
      <c r="B239" s="3"/>
      <c r="C239" s="1"/>
      <c r="D239" s="1"/>
      <c r="E239" s="1"/>
      <c r="F239" s="9"/>
      <c r="G239" s="10"/>
      <c r="H239"/>
    </row>
    <row r="240" spans="2:9" ht="16.5" thickBot="1">
      <c r="B240" s="38" t="s">
        <v>116</v>
      </c>
      <c r="C240" s="136" t="str">
        <f>IF(ROUND(C236,2)-ROUND(C238,2)=0,"JA",C236-C238)</f>
        <v>JA</v>
      </c>
      <c r="D240" s="1"/>
      <c r="E240" s="1"/>
      <c r="F240" s="9"/>
      <c r="G240" s="10"/>
      <c r="H240"/>
    </row>
    <row r="241" spans="2:8" thickTop="1">
      <c r="B241" s="10"/>
      <c r="C241" s="10"/>
      <c r="D241" s="10"/>
      <c r="E241" s="10"/>
      <c r="F241" s="10"/>
      <c r="G241" s="10"/>
      <c r="H241" s="10"/>
    </row>
    <row r="242" spans="2:8" ht="15">
      <c r="B242" s="10"/>
      <c r="C242" s="10"/>
      <c r="D242" s="10"/>
      <c r="E242" s="10"/>
      <c r="F242" s="10"/>
      <c r="G242" s="10"/>
      <c r="H242" s="10"/>
    </row>
    <row r="243" spans="2:8" ht="15">
      <c r="B243" s="10"/>
      <c r="C243" s="10"/>
      <c r="D243" s="10"/>
      <c r="E243" s="10"/>
      <c r="F243" s="10"/>
      <c r="G243" s="10"/>
      <c r="H243" s="10"/>
    </row>
    <row r="244" spans="2:8" ht="15">
      <c r="B244" s="10"/>
      <c r="C244" s="10"/>
      <c r="D244" s="10"/>
      <c r="E244" s="10"/>
      <c r="F244" s="10"/>
      <c r="G244" s="10"/>
      <c r="H244" s="10"/>
    </row>
    <row r="245" spans="2:8" ht="15">
      <c r="B245" s="10"/>
      <c r="C245" s="10"/>
      <c r="D245" s="10"/>
      <c r="E245" s="10"/>
      <c r="F245" s="10"/>
      <c r="G245" s="10"/>
      <c r="H245" s="10"/>
    </row>
    <row r="246" spans="2:8" ht="15">
      <c r="B246" s="10"/>
      <c r="C246" s="10"/>
      <c r="D246" s="10"/>
      <c r="E246" s="10"/>
      <c r="F246" s="10"/>
      <c r="G246" s="10"/>
      <c r="H246" s="10"/>
    </row>
    <row r="247" spans="2:8" ht="15">
      <c r="B247" s="10"/>
      <c r="C247" s="10"/>
      <c r="D247" s="10"/>
      <c r="E247" s="10"/>
      <c r="F247" s="10"/>
      <c r="G247" s="10"/>
      <c r="H247" s="10"/>
    </row>
    <row r="248" spans="2:8" ht="15">
      <c r="B248" s="10"/>
      <c r="C248" s="10"/>
      <c r="D248" s="10"/>
      <c r="E248" s="10"/>
      <c r="F248" s="10"/>
      <c r="G248" s="10"/>
      <c r="H248" s="10"/>
    </row>
    <row r="249" spans="2:8" ht="15">
      <c r="B249" s="10"/>
      <c r="C249" s="10"/>
      <c r="D249" s="10"/>
      <c r="E249" s="10"/>
      <c r="F249" s="10"/>
      <c r="G249" s="10"/>
      <c r="H249" s="10"/>
    </row>
    <row r="250" spans="2:8" ht="15">
      <c r="B250" s="10"/>
      <c r="C250" s="10"/>
      <c r="D250" s="10"/>
      <c r="E250" s="10"/>
      <c r="F250" s="10"/>
      <c r="G250" s="10"/>
      <c r="H250" s="10"/>
    </row>
    <row r="251" spans="2:8" ht="15">
      <c r="B251" s="10"/>
      <c r="C251" s="10"/>
      <c r="D251" s="10"/>
      <c r="E251" s="10"/>
      <c r="F251" s="10"/>
      <c r="G251" s="10"/>
      <c r="H251" s="10"/>
    </row>
    <row r="252" spans="2:8" ht="15">
      <c r="B252" s="10"/>
      <c r="C252" s="10"/>
      <c r="D252" s="10"/>
      <c r="E252" s="10"/>
      <c r="F252" s="10"/>
      <c r="G252" s="10"/>
      <c r="H252" s="10"/>
    </row>
    <row r="253" spans="2:8" ht="15">
      <c r="B253" s="10"/>
      <c r="C253" s="10"/>
      <c r="D253" s="10"/>
      <c r="E253" s="10"/>
      <c r="F253" s="10"/>
      <c r="G253" s="10"/>
      <c r="H253" s="10"/>
    </row>
    <row r="254" spans="2:8" ht="15">
      <c r="B254" s="10"/>
      <c r="C254" s="10"/>
      <c r="D254" s="10"/>
      <c r="E254" s="10"/>
      <c r="F254" s="10"/>
      <c r="G254" s="10"/>
      <c r="H254" s="10"/>
    </row>
    <row r="255" spans="2:8" ht="15">
      <c r="B255" s="10"/>
      <c r="C255" s="10"/>
      <c r="D255" s="10"/>
      <c r="E255" s="10"/>
      <c r="F255" s="10"/>
      <c r="G255" s="10"/>
      <c r="H255" s="10"/>
    </row>
    <row r="256" spans="2:8" ht="15">
      <c r="B256" s="10"/>
      <c r="C256" s="10"/>
      <c r="D256" s="10"/>
      <c r="E256" s="10"/>
      <c r="F256" s="10"/>
      <c r="G256" s="10"/>
      <c r="H256" s="10"/>
    </row>
    <row r="257" spans="2:8" ht="15">
      <c r="B257" s="10"/>
      <c r="C257" s="10"/>
      <c r="D257" s="10"/>
      <c r="E257" s="10"/>
      <c r="F257" s="10"/>
      <c r="G257" s="10"/>
      <c r="H257" s="10"/>
    </row>
    <row r="258" spans="2:8" ht="15">
      <c r="B258" s="10"/>
      <c r="C258" s="10"/>
      <c r="D258" s="10"/>
      <c r="E258" s="10"/>
      <c r="F258" s="10"/>
      <c r="G258" s="10"/>
      <c r="H258" s="10"/>
    </row>
    <row r="259" spans="2:8" ht="15">
      <c r="B259" s="10"/>
      <c r="C259" s="10"/>
      <c r="D259" s="10"/>
      <c r="E259" s="10"/>
      <c r="F259" s="10"/>
      <c r="G259" s="10"/>
      <c r="H259" s="10"/>
    </row>
    <row r="260" spans="2:8" ht="15">
      <c r="B260" s="10"/>
      <c r="C260" s="10"/>
      <c r="D260" s="10"/>
      <c r="E260" s="10"/>
      <c r="F260" s="10"/>
      <c r="G260" s="10"/>
      <c r="H260" s="10"/>
    </row>
    <row r="261" spans="2:8" ht="15">
      <c r="B261" s="10"/>
      <c r="C261" s="10"/>
      <c r="D261" s="10"/>
      <c r="E261" s="10"/>
      <c r="F261" s="10"/>
      <c r="G261" s="10"/>
      <c r="H261" s="10"/>
    </row>
    <row r="262" spans="2:8" ht="15">
      <c r="B262" s="10"/>
      <c r="C262" s="10"/>
      <c r="D262" s="10"/>
      <c r="E262" s="10"/>
      <c r="F262" s="10"/>
      <c r="G262" s="10"/>
      <c r="H262" s="10"/>
    </row>
    <row r="263" spans="2:8" ht="15">
      <c r="B263" s="10"/>
      <c r="C263" s="10"/>
      <c r="D263" s="10"/>
      <c r="E263" s="10"/>
      <c r="F263" s="10"/>
      <c r="G263" s="10"/>
      <c r="H263" s="10"/>
    </row>
    <row r="264" spans="2:8" ht="15">
      <c r="B264" s="10"/>
      <c r="C264" s="10"/>
      <c r="D264" s="10"/>
      <c r="E264" s="10"/>
      <c r="F264" s="10"/>
      <c r="G264" s="10"/>
      <c r="H264" s="10"/>
    </row>
    <row r="265" spans="2:8" ht="15">
      <c r="B265" s="10"/>
      <c r="C265" s="10"/>
      <c r="D265" s="10"/>
      <c r="E265" s="10"/>
      <c r="F265" s="10"/>
      <c r="G265" s="10"/>
      <c r="H265" s="10"/>
    </row>
    <row r="266" spans="2:8" ht="15">
      <c r="B266" s="10"/>
      <c r="C266" s="10"/>
      <c r="D266" s="10"/>
      <c r="E266" s="10"/>
      <c r="F266" s="10"/>
      <c r="G266" s="10"/>
      <c r="H266" s="10"/>
    </row>
    <row r="267" spans="2:8" ht="15">
      <c r="B267" s="10"/>
      <c r="C267" s="10"/>
      <c r="D267" s="10"/>
      <c r="E267" s="10"/>
      <c r="F267" s="10"/>
      <c r="G267" s="10"/>
      <c r="H267" s="10"/>
    </row>
    <row r="268" spans="2:8" ht="15">
      <c r="B268" s="10"/>
      <c r="C268" s="10"/>
      <c r="D268" s="10"/>
      <c r="E268" s="10"/>
      <c r="F268" s="10"/>
      <c r="G268" s="10"/>
      <c r="H268" s="10"/>
    </row>
    <row r="269" spans="2:8" ht="15">
      <c r="B269" s="10"/>
      <c r="C269" s="10"/>
      <c r="D269" s="10"/>
      <c r="E269" s="10"/>
      <c r="F269" s="10"/>
      <c r="G269" s="10"/>
      <c r="H269" s="10"/>
    </row>
    <row r="270" spans="2:8" ht="15">
      <c r="B270" s="10"/>
      <c r="C270" s="10"/>
      <c r="D270" s="10"/>
      <c r="E270" s="10"/>
      <c r="F270" s="10"/>
      <c r="G270" s="10"/>
      <c r="H270" s="10"/>
    </row>
    <row r="271" spans="2:8" ht="15">
      <c r="B271" s="10"/>
      <c r="C271" s="10"/>
      <c r="D271" s="10"/>
      <c r="E271" s="10"/>
      <c r="F271" s="10"/>
      <c r="G271" s="10"/>
      <c r="H271" s="10"/>
    </row>
    <row r="272" spans="2:8" ht="15">
      <c r="B272" s="10"/>
      <c r="C272" s="10"/>
      <c r="D272" s="10"/>
      <c r="E272" s="10"/>
      <c r="F272" s="10"/>
      <c r="G272" s="10"/>
      <c r="H272" s="10"/>
    </row>
    <row r="273" spans="2:8" ht="15">
      <c r="B273" s="10"/>
      <c r="C273" s="10"/>
      <c r="D273" s="10"/>
      <c r="E273" s="10"/>
      <c r="F273" s="10"/>
      <c r="G273" s="10"/>
      <c r="H273" s="10"/>
    </row>
    <row r="274" spans="2:8" ht="15">
      <c r="B274" s="10"/>
      <c r="C274" s="10"/>
      <c r="D274" s="10"/>
      <c r="E274" s="10"/>
      <c r="F274" s="10"/>
      <c r="G274" s="10"/>
      <c r="H274" s="10"/>
    </row>
    <row r="275" spans="2:8" ht="15">
      <c r="B275" s="10"/>
      <c r="C275" s="10"/>
      <c r="D275" s="10"/>
      <c r="E275" s="10"/>
      <c r="F275" s="10"/>
      <c r="G275" s="10"/>
      <c r="H275" s="10"/>
    </row>
    <row r="276" spans="2:8" ht="15">
      <c r="B276" s="10"/>
      <c r="C276" s="10"/>
      <c r="D276" s="10"/>
      <c r="E276" s="10"/>
      <c r="F276" s="10"/>
      <c r="G276" s="10"/>
      <c r="H276" s="10"/>
    </row>
    <row r="277" spans="2:8" ht="15">
      <c r="B277" s="10"/>
      <c r="C277" s="10"/>
      <c r="D277" s="10"/>
      <c r="E277" s="10"/>
      <c r="F277" s="10"/>
      <c r="G277" s="10"/>
      <c r="H277" s="10"/>
    </row>
    <row r="278" spans="2:8" ht="15">
      <c r="B278" s="10"/>
      <c r="C278" s="10"/>
      <c r="D278" s="10"/>
      <c r="E278" s="10"/>
      <c r="F278" s="10"/>
      <c r="G278" s="10"/>
      <c r="H278" s="10"/>
    </row>
    <row r="279" spans="2:8" ht="15">
      <c r="B279" s="10"/>
      <c r="C279" s="10"/>
      <c r="D279" s="10"/>
      <c r="E279" s="10"/>
      <c r="F279" s="10"/>
      <c r="G279" s="10"/>
      <c r="H279" s="10"/>
    </row>
    <row r="280" spans="2:8" ht="15">
      <c r="B280" s="10"/>
      <c r="C280" s="10"/>
      <c r="D280" s="10"/>
      <c r="E280" s="10"/>
      <c r="F280" s="10"/>
      <c r="G280" s="10"/>
      <c r="H280" s="10"/>
    </row>
    <row r="281" spans="2:8" ht="15">
      <c r="B281" s="10"/>
      <c r="C281" s="10"/>
      <c r="D281" s="10"/>
      <c r="E281" s="10"/>
      <c r="F281" s="10"/>
      <c r="G281" s="10"/>
      <c r="H281" s="10"/>
    </row>
    <row r="282" spans="2:8" ht="15">
      <c r="B282" s="10"/>
      <c r="C282" s="10"/>
      <c r="D282" s="10"/>
      <c r="E282" s="10"/>
      <c r="F282" s="10"/>
      <c r="G282" s="10"/>
      <c r="H282" s="10"/>
    </row>
    <row r="283" spans="2:8" ht="15">
      <c r="B283" s="10"/>
      <c r="C283" s="10"/>
      <c r="D283" s="10"/>
      <c r="E283" s="10"/>
      <c r="F283" s="10"/>
      <c r="G283" s="10"/>
      <c r="H283" s="10"/>
    </row>
    <row r="284" spans="2:8" ht="15">
      <c r="B284" s="10"/>
      <c r="C284" s="10"/>
      <c r="D284" s="10"/>
      <c r="E284" s="10"/>
      <c r="F284" s="10"/>
      <c r="G284" s="10"/>
      <c r="H284" s="10"/>
    </row>
    <row r="285" spans="2:8" ht="15">
      <c r="B285" s="10"/>
      <c r="C285" s="10"/>
      <c r="D285" s="10"/>
      <c r="E285" s="10"/>
      <c r="F285" s="10"/>
      <c r="G285" s="10"/>
      <c r="H285" s="10"/>
    </row>
    <row r="286" spans="2:8" ht="15">
      <c r="B286" s="10"/>
      <c r="C286" s="10"/>
      <c r="D286" s="10"/>
      <c r="E286" s="10"/>
      <c r="F286" s="10"/>
      <c r="G286" s="10"/>
      <c r="H286" s="10"/>
    </row>
    <row r="287" spans="2:8" ht="15">
      <c r="B287" s="10"/>
      <c r="C287" s="10"/>
      <c r="D287" s="10"/>
      <c r="E287" s="10"/>
      <c r="F287" s="10"/>
      <c r="G287" s="10"/>
      <c r="H287" s="10"/>
    </row>
    <row r="288" spans="2:8" ht="15">
      <c r="B288" s="10"/>
      <c r="C288" s="10"/>
      <c r="D288" s="10"/>
      <c r="E288" s="10"/>
      <c r="F288" s="10"/>
      <c r="G288" s="10"/>
      <c r="H288" s="10"/>
    </row>
    <row r="289" spans="2:8" ht="15">
      <c r="B289" s="10"/>
      <c r="C289" s="10"/>
      <c r="D289" s="10"/>
      <c r="E289" s="10"/>
      <c r="F289" s="10"/>
      <c r="G289" s="10"/>
      <c r="H289" s="10"/>
    </row>
    <row r="290" spans="2:8" ht="15">
      <c r="B290" s="10"/>
      <c r="C290" s="10"/>
      <c r="D290" s="10"/>
      <c r="E290" s="10"/>
      <c r="F290" s="10"/>
      <c r="G290" s="10"/>
      <c r="H290" s="10"/>
    </row>
    <row r="291" spans="2:8" ht="15">
      <c r="B291" s="10"/>
      <c r="C291" s="10"/>
      <c r="D291" s="10"/>
      <c r="E291" s="10"/>
      <c r="F291" s="10"/>
      <c r="G291" s="10"/>
      <c r="H291" s="10"/>
    </row>
    <row r="292" spans="2:8" ht="15">
      <c r="B292" s="10"/>
      <c r="C292" s="10"/>
      <c r="D292" s="10"/>
      <c r="E292" s="10"/>
      <c r="F292" s="10"/>
      <c r="G292" s="10"/>
      <c r="H292" s="10"/>
    </row>
    <row r="293" spans="2:8" ht="15">
      <c r="B293" s="10"/>
      <c r="C293" s="10"/>
      <c r="D293" s="10"/>
      <c r="E293" s="10"/>
      <c r="F293" s="10"/>
      <c r="G293" s="10"/>
      <c r="H293" s="10"/>
    </row>
    <row r="294" spans="2:8" ht="15">
      <c r="B294" s="10"/>
      <c r="C294" s="10"/>
      <c r="D294" s="10"/>
      <c r="E294" s="10"/>
      <c r="F294" s="10"/>
      <c r="G294" s="10"/>
      <c r="H294" s="10"/>
    </row>
    <row r="295" spans="2:8" ht="15">
      <c r="B295" s="10"/>
      <c r="C295" s="10"/>
      <c r="D295" s="10"/>
      <c r="E295" s="10"/>
      <c r="F295" s="10"/>
      <c r="G295" s="10"/>
      <c r="H295" s="10"/>
    </row>
    <row r="296" spans="2:8" ht="15">
      <c r="B296" s="10"/>
      <c r="C296" s="10"/>
      <c r="D296" s="10"/>
      <c r="E296" s="10"/>
      <c r="F296" s="10"/>
      <c r="G296" s="10"/>
      <c r="H296" s="10"/>
    </row>
    <row r="297" spans="2:8" ht="15">
      <c r="B297" s="10"/>
      <c r="C297" s="10"/>
      <c r="D297" s="10"/>
      <c r="E297" s="10"/>
      <c r="F297" s="10"/>
      <c r="G297" s="10"/>
      <c r="H297" s="10"/>
    </row>
    <row r="298" spans="2:8" ht="15">
      <c r="B298" s="10"/>
      <c r="C298" s="10"/>
      <c r="D298" s="10"/>
      <c r="E298" s="10"/>
      <c r="F298" s="10"/>
      <c r="G298" s="10"/>
      <c r="H298" s="10"/>
    </row>
    <row r="299" spans="2:8" ht="15">
      <c r="B299" s="10"/>
      <c r="C299" s="10"/>
      <c r="D299" s="10"/>
      <c r="E299" s="10"/>
      <c r="F299" s="10"/>
      <c r="G299" s="10"/>
      <c r="H299" s="10"/>
    </row>
    <row r="300" spans="2:8" ht="15">
      <c r="B300" s="10"/>
      <c r="C300" s="10"/>
      <c r="D300" s="10"/>
      <c r="E300" s="10"/>
      <c r="F300" s="10"/>
      <c r="G300" s="10"/>
      <c r="H300" s="10"/>
    </row>
    <row r="301" spans="2:8" ht="15">
      <c r="B301" s="10"/>
      <c r="C301" s="10"/>
      <c r="D301" s="10"/>
      <c r="E301" s="10"/>
      <c r="F301" s="10"/>
      <c r="G301" s="10"/>
      <c r="H301" s="10"/>
    </row>
    <row r="302" spans="2:8" ht="15">
      <c r="B302" s="10"/>
      <c r="C302" s="10"/>
      <c r="D302" s="10"/>
      <c r="E302" s="10"/>
      <c r="F302" s="10"/>
      <c r="G302" s="10"/>
      <c r="H302" s="10"/>
    </row>
    <row r="303" spans="2:8" ht="15">
      <c r="B303" s="10"/>
      <c r="C303" s="10"/>
      <c r="D303" s="10"/>
      <c r="E303" s="10"/>
      <c r="F303" s="10"/>
      <c r="G303" s="10"/>
      <c r="H303" s="10"/>
    </row>
    <row r="304" spans="2:8" ht="15">
      <c r="B304" s="10"/>
      <c r="C304" s="10"/>
      <c r="D304" s="10"/>
      <c r="E304" s="10"/>
      <c r="F304" s="10"/>
      <c r="G304" s="10"/>
      <c r="H304" s="10"/>
    </row>
    <row r="305" spans="2:8" ht="15">
      <c r="B305" s="10"/>
      <c r="C305" s="10"/>
      <c r="D305" s="10"/>
      <c r="E305" s="10"/>
      <c r="F305" s="10"/>
      <c r="G305" s="10"/>
      <c r="H305" s="10"/>
    </row>
    <row r="306" spans="2:8" ht="15">
      <c r="B306" s="10"/>
      <c r="C306" s="10"/>
      <c r="D306" s="10"/>
      <c r="E306" s="10"/>
      <c r="F306" s="10"/>
      <c r="G306" s="10"/>
      <c r="H306" s="10"/>
    </row>
    <row r="307" spans="2:8" ht="15">
      <c r="B307" s="10"/>
      <c r="C307" s="10"/>
      <c r="D307" s="10"/>
      <c r="E307" s="10"/>
      <c r="F307" s="10"/>
      <c r="G307" s="10"/>
      <c r="H307" s="10"/>
    </row>
    <row r="308" spans="2:8" ht="15">
      <c r="B308" s="10"/>
      <c r="C308" s="10"/>
      <c r="D308" s="10"/>
      <c r="E308" s="10"/>
      <c r="F308" s="10"/>
      <c r="G308" s="10"/>
      <c r="H308" s="10"/>
    </row>
    <row r="309" spans="2:8" ht="15">
      <c r="B309" s="10"/>
      <c r="C309" s="10"/>
      <c r="D309" s="10"/>
      <c r="E309" s="10"/>
      <c r="F309" s="10"/>
      <c r="G309" s="10"/>
      <c r="H309" s="10"/>
    </row>
    <row r="310" spans="2:8" ht="15">
      <c r="B310" s="10"/>
      <c r="C310" s="10"/>
      <c r="D310" s="10"/>
      <c r="E310" s="10"/>
      <c r="F310" s="10"/>
      <c r="G310" s="10"/>
      <c r="H310" s="10"/>
    </row>
    <row r="311" spans="2:8" ht="15">
      <c r="B311" s="10"/>
      <c r="C311" s="10"/>
      <c r="D311" s="10"/>
      <c r="E311" s="10"/>
      <c r="F311" s="10"/>
      <c r="G311" s="10"/>
      <c r="H311" s="10"/>
    </row>
    <row r="312" spans="2:8" ht="15">
      <c r="B312" s="10"/>
      <c r="C312" s="10"/>
      <c r="D312" s="10"/>
      <c r="E312" s="10"/>
      <c r="F312" s="10"/>
      <c r="G312" s="10"/>
      <c r="H312" s="10"/>
    </row>
    <row r="313" spans="2:8" ht="15">
      <c r="B313" s="10"/>
      <c r="C313" s="10"/>
      <c r="D313" s="10"/>
      <c r="E313" s="10"/>
      <c r="F313" s="10"/>
      <c r="G313" s="10"/>
      <c r="H313" s="10"/>
    </row>
    <row r="314" spans="2:8" ht="15">
      <c r="B314" s="10"/>
      <c r="C314" s="10"/>
      <c r="D314" s="10"/>
      <c r="E314" s="10"/>
      <c r="F314" s="10"/>
      <c r="G314" s="10"/>
      <c r="H314" s="10"/>
    </row>
    <row r="315" spans="2:8" ht="15">
      <c r="B315" s="10"/>
      <c r="C315" s="10"/>
      <c r="D315" s="10"/>
      <c r="E315" s="10"/>
      <c r="F315" s="10"/>
      <c r="G315" s="10"/>
      <c r="H315" s="10"/>
    </row>
    <row r="316" spans="2:8" ht="15">
      <c r="B316" s="10"/>
      <c r="C316" s="10"/>
      <c r="D316" s="10"/>
      <c r="E316" s="10"/>
      <c r="F316" s="10"/>
      <c r="G316" s="10"/>
      <c r="H316" s="10"/>
    </row>
    <row r="317" spans="2:8" ht="15">
      <c r="B317" s="10"/>
      <c r="C317" s="10"/>
      <c r="D317" s="10"/>
      <c r="E317" s="10"/>
      <c r="F317" s="10"/>
      <c r="G317" s="10"/>
      <c r="H317" s="10"/>
    </row>
    <row r="318" spans="2:8" ht="15">
      <c r="B318" s="10"/>
      <c r="C318" s="10"/>
      <c r="D318" s="10"/>
      <c r="E318" s="10"/>
      <c r="F318" s="10"/>
      <c r="G318" s="10"/>
      <c r="H318" s="10"/>
    </row>
    <row r="319" spans="2:8" ht="15">
      <c r="B319" s="10"/>
      <c r="C319" s="10"/>
      <c r="D319" s="10"/>
      <c r="E319" s="10"/>
      <c r="F319" s="10"/>
      <c r="G319" s="10"/>
      <c r="H319" s="10"/>
    </row>
    <row r="320" spans="2:8" ht="15">
      <c r="B320" s="10"/>
      <c r="C320" s="10"/>
      <c r="D320" s="10"/>
      <c r="E320" s="10"/>
      <c r="F320" s="10"/>
      <c r="G320" s="10"/>
      <c r="H320" s="10"/>
    </row>
    <row r="321" spans="2:8" ht="15">
      <c r="B321" s="10"/>
      <c r="C321" s="10"/>
      <c r="D321" s="10"/>
      <c r="E321" s="10"/>
      <c r="F321" s="10"/>
      <c r="G321" s="10"/>
      <c r="H321" s="10"/>
    </row>
    <row r="322" spans="2:8" ht="15">
      <c r="B322" s="10"/>
      <c r="C322" s="10"/>
      <c r="D322" s="10"/>
      <c r="E322" s="10"/>
      <c r="F322" s="10"/>
      <c r="G322" s="10"/>
      <c r="H322" s="10"/>
    </row>
    <row r="323" spans="2:8" ht="15">
      <c r="B323" s="10"/>
      <c r="C323" s="10"/>
      <c r="D323" s="10"/>
      <c r="E323" s="10"/>
      <c r="F323" s="10"/>
      <c r="G323" s="10"/>
      <c r="H323" s="10"/>
    </row>
    <row r="324" spans="2:8" ht="15">
      <c r="B324" s="10"/>
      <c r="C324" s="10"/>
      <c r="D324" s="10"/>
      <c r="E324" s="10"/>
      <c r="F324" s="10"/>
      <c r="G324" s="10"/>
      <c r="H324" s="10"/>
    </row>
    <row r="325" spans="2:8" ht="15">
      <c r="B325" s="10"/>
      <c r="C325" s="10"/>
      <c r="D325" s="10"/>
      <c r="E325" s="10"/>
      <c r="F325" s="10"/>
      <c r="G325" s="10"/>
      <c r="H325" s="10"/>
    </row>
    <row r="326" spans="2:8" ht="15">
      <c r="B326" s="10"/>
      <c r="C326" s="10"/>
      <c r="D326" s="10"/>
      <c r="E326" s="10"/>
      <c r="F326" s="10"/>
      <c r="G326" s="10"/>
      <c r="H326" s="10"/>
    </row>
    <row r="327" spans="2:8" ht="15">
      <c r="B327" s="10"/>
      <c r="C327" s="10"/>
      <c r="D327" s="10"/>
      <c r="E327" s="10"/>
      <c r="F327" s="10"/>
      <c r="G327" s="10"/>
      <c r="H327" s="10"/>
    </row>
    <row r="328" spans="2:8" ht="15">
      <c r="B328" s="10"/>
      <c r="C328" s="10"/>
      <c r="D328" s="10"/>
      <c r="E328" s="10"/>
      <c r="F328" s="10"/>
      <c r="G328" s="10"/>
      <c r="H328" s="10"/>
    </row>
    <row r="329" spans="2:8" ht="15">
      <c r="B329" s="10"/>
      <c r="C329" s="10"/>
      <c r="D329" s="10"/>
      <c r="E329" s="10"/>
      <c r="F329" s="10"/>
      <c r="G329" s="10"/>
      <c r="H329" s="10"/>
    </row>
    <row r="330" spans="2:8" ht="15">
      <c r="B330" s="10"/>
      <c r="C330" s="10"/>
      <c r="D330" s="10"/>
      <c r="E330" s="10"/>
      <c r="F330" s="10"/>
      <c r="G330" s="10"/>
      <c r="H330" s="10"/>
    </row>
    <row r="331" spans="2:8" ht="15">
      <c r="B331" s="10"/>
      <c r="C331" s="10"/>
      <c r="D331" s="10"/>
      <c r="E331" s="10"/>
      <c r="F331" s="10"/>
      <c r="G331" s="10"/>
      <c r="H331" s="10"/>
    </row>
    <row r="332" spans="2:8" ht="15">
      <c r="B332" s="10"/>
      <c r="C332" s="10"/>
      <c r="D332" s="10"/>
      <c r="E332" s="10"/>
      <c r="F332" s="10"/>
      <c r="G332" s="10"/>
      <c r="H332" s="10"/>
    </row>
    <row r="333" spans="2:8" ht="15">
      <c r="B333" s="10"/>
      <c r="C333" s="10"/>
      <c r="D333" s="10"/>
      <c r="E333" s="10"/>
      <c r="F333" s="10"/>
      <c r="G333" s="10"/>
      <c r="H333" s="10"/>
    </row>
    <row r="334" spans="2:8" ht="15">
      <c r="B334" s="10"/>
      <c r="C334" s="10"/>
      <c r="D334" s="10"/>
      <c r="E334" s="10"/>
      <c r="F334" s="10"/>
      <c r="G334" s="10"/>
      <c r="H334" s="10"/>
    </row>
    <row r="335" spans="2:8" ht="15">
      <c r="B335" s="10"/>
      <c r="C335" s="10"/>
      <c r="D335" s="10"/>
      <c r="E335" s="10"/>
      <c r="F335" s="10"/>
      <c r="G335" s="10"/>
      <c r="H335" s="10"/>
    </row>
    <row r="336" spans="2:8" ht="15">
      <c r="B336" s="10"/>
      <c r="C336" s="10"/>
      <c r="D336" s="10"/>
      <c r="E336" s="10"/>
      <c r="F336" s="10"/>
      <c r="G336" s="10"/>
      <c r="H336" s="10"/>
    </row>
    <row r="337" spans="2:8" ht="15">
      <c r="B337" s="10"/>
      <c r="C337" s="10"/>
      <c r="D337" s="10"/>
      <c r="E337" s="10"/>
      <c r="F337" s="10"/>
      <c r="G337" s="10"/>
      <c r="H337" s="10"/>
    </row>
    <row r="338" spans="2:8" ht="15">
      <c r="B338" s="10"/>
      <c r="C338" s="10"/>
      <c r="D338" s="10"/>
      <c r="E338" s="10"/>
      <c r="F338" s="10"/>
      <c r="G338" s="10"/>
      <c r="H338" s="10"/>
    </row>
    <row r="339" spans="2:8" ht="15">
      <c r="B339" s="10"/>
      <c r="C339" s="10"/>
      <c r="D339" s="10"/>
      <c r="E339" s="10"/>
      <c r="F339" s="10"/>
      <c r="G339" s="10"/>
      <c r="H339" s="10"/>
    </row>
    <row r="340" spans="2:8" ht="15">
      <c r="B340" s="10"/>
      <c r="C340" s="10"/>
      <c r="D340" s="10"/>
      <c r="E340" s="10"/>
      <c r="F340" s="10"/>
      <c r="G340" s="10"/>
      <c r="H340" s="10"/>
    </row>
    <row r="341" spans="2:8" ht="15">
      <c r="B341" s="10"/>
      <c r="C341" s="10"/>
      <c r="D341" s="10"/>
      <c r="E341" s="10"/>
      <c r="F341" s="10"/>
      <c r="G341" s="10"/>
      <c r="H341" s="10"/>
    </row>
    <row r="342" spans="2:8" ht="15">
      <c r="B342" s="10"/>
      <c r="C342" s="10"/>
      <c r="D342" s="10"/>
      <c r="E342" s="10"/>
      <c r="F342" s="10"/>
      <c r="G342" s="10"/>
      <c r="H342" s="10"/>
    </row>
    <row r="343" spans="2:8" ht="15">
      <c r="B343" s="10"/>
      <c r="C343" s="10"/>
      <c r="D343" s="10"/>
      <c r="E343" s="10"/>
      <c r="F343" s="10"/>
      <c r="G343" s="10"/>
      <c r="H343" s="10"/>
    </row>
    <row r="344" spans="2:8" ht="15">
      <c r="B344" s="10"/>
      <c r="C344" s="10"/>
      <c r="D344" s="10"/>
      <c r="E344" s="10"/>
      <c r="F344" s="10"/>
      <c r="G344" s="10"/>
      <c r="H344" s="10"/>
    </row>
    <row r="345" spans="2:8" ht="15">
      <c r="B345" s="10"/>
      <c r="C345" s="10"/>
      <c r="D345" s="10"/>
      <c r="E345" s="10"/>
      <c r="F345" s="10"/>
      <c r="G345" s="10"/>
      <c r="H345" s="10"/>
    </row>
    <row r="346" spans="2:8" ht="15">
      <c r="B346" s="10"/>
      <c r="C346" s="10"/>
      <c r="D346" s="10"/>
      <c r="E346" s="10"/>
      <c r="F346" s="10"/>
      <c r="G346" s="10"/>
      <c r="H346" s="10"/>
    </row>
    <row r="347" spans="2:8" ht="15">
      <c r="B347" s="10"/>
      <c r="C347" s="10"/>
      <c r="D347" s="10"/>
      <c r="E347" s="10"/>
      <c r="F347" s="10"/>
      <c r="G347" s="10"/>
      <c r="H347" s="10"/>
    </row>
    <row r="348" spans="2:8" ht="15">
      <c r="B348" s="10"/>
      <c r="C348" s="10"/>
      <c r="D348" s="10"/>
      <c r="E348" s="10"/>
      <c r="F348" s="10"/>
      <c r="G348" s="10"/>
      <c r="H348" s="10"/>
    </row>
    <row r="349" spans="2:8" ht="15">
      <c r="B349" s="10"/>
      <c r="C349" s="10"/>
      <c r="D349" s="10"/>
      <c r="E349" s="10"/>
      <c r="F349" s="10"/>
      <c r="G349" s="10"/>
      <c r="H349" s="10"/>
    </row>
    <row r="350" spans="2:8" ht="15">
      <c r="B350" s="10"/>
      <c r="C350" s="10"/>
      <c r="D350" s="10"/>
      <c r="E350" s="10"/>
      <c r="F350" s="10"/>
      <c r="G350" s="10"/>
      <c r="H350" s="10"/>
    </row>
    <row r="351" spans="2:8" ht="15">
      <c r="B351" s="10"/>
      <c r="C351" s="10"/>
      <c r="D351" s="10"/>
      <c r="E351" s="10"/>
      <c r="F351" s="10"/>
      <c r="G351" s="10"/>
      <c r="H351" s="10"/>
    </row>
    <row r="352" spans="2:8" ht="15">
      <c r="B352" s="10"/>
      <c r="C352" s="10"/>
      <c r="D352" s="10"/>
      <c r="E352" s="10"/>
      <c r="F352" s="10"/>
      <c r="G352" s="10"/>
      <c r="H352" s="10"/>
    </row>
    <row r="353" spans="2:8" ht="15">
      <c r="B353" s="10"/>
      <c r="C353" s="10"/>
      <c r="D353" s="10"/>
      <c r="E353" s="10"/>
      <c r="F353" s="10"/>
      <c r="G353" s="10"/>
      <c r="H353" s="10"/>
    </row>
    <row r="354" spans="2:8" ht="15">
      <c r="B354" s="10"/>
      <c r="C354" s="10"/>
      <c r="D354" s="10"/>
      <c r="E354" s="10"/>
      <c r="F354" s="10"/>
      <c r="G354" s="10"/>
      <c r="H354" s="10"/>
    </row>
    <row r="355" spans="2:8" ht="15">
      <c r="B355" s="10"/>
      <c r="C355" s="10"/>
      <c r="D355" s="10"/>
      <c r="E355" s="10"/>
      <c r="F355" s="10"/>
      <c r="G355" s="10"/>
      <c r="H355" s="10"/>
    </row>
    <row r="356" spans="2:8" ht="15">
      <c r="B356" s="10"/>
      <c r="C356" s="10"/>
      <c r="D356" s="10"/>
      <c r="E356" s="10"/>
      <c r="F356" s="10"/>
      <c r="G356" s="10"/>
      <c r="H356" s="10"/>
    </row>
    <row r="357" spans="2:8" ht="15">
      <c r="B357" s="10"/>
      <c r="C357" s="10"/>
      <c r="D357" s="10"/>
      <c r="E357" s="10"/>
      <c r="F357" s="10"/>
      <c r="G357" s="10"/>
      <c r="H357" s="10"/>
    </row>
    <row r="358" spans="2:8" ht="15">
      <c r="B358" s="10"/>
      <c r="C358" s="10"/>
      <c r="D358" s="10"/>
      <c r="E358" s="10"/>
      <c r="F358" s="10"/>
      <c r="G358" s="10"/>
      <c r="H358" s="10"/>
    </row>
    <row r="359" spans="2:8" ht="15">
      <c r="B359" s="10"/>
      <c r="C359" s="10"/>
      <c r="D359" s="10"/>
      <c r="E359" s="10"/>
      <c r="F359" s="10"/>
      <c r="G359" s="10"/>
      <c r="H359" s="10"/>
    </row>
    <row r="360" spans="2:8" ht="15">
      <c r="B360" s="10"/>
      <c r="C360" s="10"/>
      <c r="D360" s="10"/>
      <c r="E360" s="10"/>
      <c r="F360" s="10"/>
      <c r="G360" s="10"/>
      <c r="H360" s="10"/>
    </row>
    <row r="361" spans="2:8" ht="15">
      <c r="B361" s="10"/>
      <c r="C361" s="10"/>
      <c r="D361" s="10"/>
      <c r="E361" s="10"/>
      <c r="F361" s="10"/>
      <c r="G361" s="10"/>
      <c r="H361" s="10"/>
    </row>
    <row r="362" spans="2:8" ht="15">
      <c r="B362" s="10"/>
      <c r="C362" s="10"/>
      <c r="D362" s="10"/>
      <c r="E362" s="10"/>
      <c r="F362" s="10"/>
      <c r="G362" s="10"/>
      <c r="H362" s="10"/>
    </row>
    <row r="363" spans="2:8" ht="15">
      <c r="B363" s="10"/>
      <c r="C363" s="10"/>
      <c r="D363" s="10"/>
      <c r="E363" s="10"/>
      <c r="F363" s="10"/>
      <c r="G363" s="10"/>
      <c r="H363" s="10"/>
    </row>
    <row r="364" spans="2:8" ht="15">
      <c r="B364" s="10"/>
      <c r="C364" s="10"/>
      <c r="D364" s="10"/>
      <c r="E364" s="10"/>
      <c r="F364" s="10"/>
      <c r="G364" s="10"/>
      <c r="H364" s="10"/>
    </row>
    <row r="365" spans="2:8" ht="15">
      <c r="B365" s="10"/>
      <c r="C365" s="10"/>
      <c r="D365" s="10"/>
      <c r="E365" s="10"/>
      <c r="F365" s="10"/>
      <c r="G365" s="10"/>
      <c r="H365" s="10"/>
    </row>
    <row r="366" spans="2:8" ht="15">
      <c r="B366" s="10"/>
      <c r="C366" s="10"/>
      <c r="D366" s="10"/>
      <c r="E366" s="10"/>
      <c r="F366" s="10"/>
      <c r="G366" s="10"/>
      <c r="H366" s="10"/>
    </row>
    <row r="367" spans="2:8" ht="15">
      <c r="B367" s="10"/>
      <c r="C367" s="10"/>
      <c r="D367" s="10"/>
      <c r="E367" s="10"/>
      <c r="F367" s="10"/>
      <c r="G367" s="10"/>
      <c r="H367" s="10"/>
    </row>
    <row r="368" spans="2:8" ht="15">
      <c r="B368" s="10"/>
      <c r="C368" s="10"/>
      <c r="D368" s="10"/>
      <c r="E368" s="10"/>
      <c r="F368" s="10"/>
      <c r="G368" s="10"/>
      <c r="H368" s="10"/>
    </row>
    <row r="369" spans="2:8" ht="15">
      <c r="B369" s="10"/>
      <c r="C369" s="10"/>
      <c r="D369" s="10"/>
      <c r="E369" s="10"/>
      <c r="F369" s="10"/>
      <c r="G369" s="10"/>
      <c r="H369" s="10"/>
    </row>
    <row r="370" spans="2:8" ht="15">
      <c r="B370" s="10"/>
      <c r="C370" s="10"/>
      <c r="D370" s="10"/>
      <c r="E370" s="10"/>
      <c r="F370" s="10"/>
      <c r="G370" s="10"/>
      <c r="H370" s="10"/>
    </row>
    <row r="371" spans="2:8" ht="15">
      <c r="B371" s="10"/>
      <c r="C371" s="10"/>
      <c r="D371" s="10"/>
      <c r="E371" s="10"/>
      <c r="F371" s="10"/>
      <c r="G371" s="10"/>
      <c r="H371" s="10"/>
    </row>
    <row r="372" spans="2:8" ht="15">
      <c r="B372" s="10"/>
      <c r="C372" s="10"/>
      <c r="D372" s="10"/>
      <c r="E372" s="10"/>
      <c r="F372" s="10"/>
      <c r="G372" s="10"/>
      <c r="H372" s="10"/>
    </row>
    <row r="373" spans="2:8" ht="15">
      <c r="B373" s="10"/>
      <c r="C373" s="10"/>
      <c r="D373" s="10"/>
      <c r="E373" s="10"/>
      <c r="F373" s="10"/>
      <c r="G373" s="10"/>
      <c r="H373" s="10"/>
    </row>
    <row r="374" spans="2:8" ht="15">
      <c r="B374" s="10"/>
      <c r="C374" s="10"/>
      <c r="D374" s="10"/>
      <c r="E374" s="10"/>
      <c r="F374" s="10"/>
      <c r="G374" s="10"/>
      <c r="H374" s="10"/>
    </row>
    <row r="375" spans="2:8" ht="15">
      <c r="B375" s="10"/>
      <c r="C375" s="10"/>
      <c r="D375" s="10"/>
      <c r="E375" s="10"/>
      <c r="F375" s="10"/>
      <c r="G375" s="10"/>
      <c r="H375" s="10"/>
    </row>
    <row r="376" spans="2:8" ht="15">
      <c r="B376" s="10"/>
      <c r="C376" s="10"/>
      <c r="D376" s="10"/>
      <c r="E376" s="10"/>
      <c r="F376" s="10"/>
      <c r="G376" s="10"/>
      <c r="H376" s="10"/>
    </row>
    <row r="377" spans="2:8" ht="15">
      <c r="B377" s="10"/>
      <c r="C377" s="10"/>
      <c r="D377" s="10"/>
      <c r="E377" s="10"/>
      <c r="F377" s="10"/>
      <c r="G377" s="10"/>
      <c r="H377" s="10"/>
    </row>
    <row r="378" spans="2:8" ht="15">
      <c r="B378" s="10"/>
      <c r="C378" s="10"/>
      <c r="D378" s="10"/>
      <c r="E378" s="10"/>
      <c r="F378" s="10"/>
      <c r="G378" s="10"/>
      <c r="H378" s="10"/>
    </row>
    <row r="379" spans="2:8" ht="15">
      <c r="B379" s="10"/>
      <c r="C379" s="10"/>
      <c r="D379" s="10"/>
      <c r="E379" s="10"/>
      <c r="F379" s="10"/>
      <c r="G379" s="10"/>
      <c r="H379" s="10"/>
    </row>
    <row r="380" spans="2:8" ht="15">
      <c r="B380" s="10"/>
      <c r="C380" s="10"/>
      <c r="D380" s="10"/>
      <c r="E380" s="10"/>
      <c r="F380" s="10"/>
      <c r="G380" s="10"/>
      <c r="H380" s="10"/>
    </row>
    <row r="381" spans="2:8" ht="15">
      <c r="B381" s="10"/>
      <c r="C381" s="10"/>
      <c r="D381" s="10"/>
      <c r="E381" s="10"/>
      <c r="F381" s="10"/>
      <c r="G381" s="10"/>
      <c r="H381" s="10"/>
    </row>
    <row r="382" spans="2:8" ht="15">
      <c r="B382" s="10"/>
      <c r="C382" s="10"/>
      <c r="D382" s="10"/>
      <c r="E382" s="10"/>
      <c r="F382" s="10"/>
      <c r="G382" s="10"/>
      <c r="H382" s="10"/>
    </row>
    <row r="383" spans="2:8" ht="15">
      <c r="B383" s="10"/>
      <c r="C383" s="10"/>
      <c r="D383" s="10"/>
      <c r="E383" s="10"/>
      <c r="F383" s="10"/>
      <c r="G383" s="10"/>
      <c r="H383" s="10"/>
    </row>
    <row r="384" spans="2:8" ht="15">
      <c r="B384" s="10"/>
      <c r="C384" s="10"/>
      <c r="D384" s="10"/>
      <c r="E384" s="10"/>
      <c r="F384" s="10"/>
      <c r="G384" s="10"/>
      <c r="H384" s="10"/>
    </row>
    <row r="385" spans="2:8" ht="15">
      <c r="B385" s="10"/>
      <c r="C385" s="10"/>
      <c r="D385" s="10"/>
      <c r="E385" s="10"/>
      <c r="F385" s="10"/>
      <c r="G385" s="10"/>
      <c r="H385" s="10"/>
    </row>
    <row r="386" spans="2:8" ht="15">
      <c r="B386" s="10"/>
      <c r="C386" s="10"/>
      <c r="D386" s="10"/>
      <c r="E386" s="10"/>
      <c r="F386" s="10"/>
      <c r="G386" s="10"/>
      <c r="H386" s="10"/>
    </row>
    <row r="387" spans="2:8" ht="15">
      <c r="B387" s="10"/>
      <c r="C387" s="10"/>
      <c r="D387" s="10"/>
      <c r="E387" s="10"/>
      <c r="F387" s="10"/>
      <c r="G387" s="10"/>
      <c r="H387" s="10"/>
    </row>
    <row r="388" spans="2:8" ht="15">
      <c r="B388" s="10"/>
      <c r="C388" s="10"/>
      <c r="D388" s="10"/>
      <c r="E388" s="10"/>
      <c r="F388" s="10"/>
      <c r="G388" s="10"/>
      <c r="H388" s="10"/>
    </row>
    <row r="389" spans="2:8" ht="15">
      <c r="B389" s="10"/>
      <c r="C389" s="10"/>
      <c r="D389" s="10"/>
      <c r="E389" s="10"/>
      <c r="F389" s="10"/>
      <c r="G389" s="10"/>
      <c r="H389" s="10"/>
    </row>
    <row r="390" spans="2:8" ht="15">
      <c r="B390" s="10"/>
      <c r="C390" s="10"/>
      <c r="D390" s="10"/>
      <c r="E390" s="10"/>
      <c r="F390" s="10"/>
      <c r="G390" s="10"/>
      <c r="H390" s="10"/>
    </row>
    <row r="391" spans="2:8" ht="15">
      <c r="B391" s="10"/>
      <c r="C391" s="10"/>
      <c r="D391" s="10"/>
      <c r="E391" s="10"/>
      <c r="F391" s="10"/>
      <c r="G391" s="10"/>
      <c r="H391" s="10"/>
    </row>
    <row r="392" spans="2:8" ht="15">
      <c r="B392" s="10"/>
      <c r="C392" s="10"/>
      <c r="D392" s="10"/>
      <c r="E392" s="10"/>
      <c r="F392" s="10"/>
      <c r="G392" s="10"/>
      <c r="H392" s="10"/>
    </row>
    <row r="393" spans="2:8" ht="15">
      <c r="B393" s="10"/>
      <c r="C393" s="10"/>
      <c r="D393" s="10"/>
      <c r="E393" s="10"/>
      <c r="F393" s="10"/>
      <c r="G393" s="10"/>
      <c r="H393" s="10"/>
    </row>
    <row r="394" spans="2:8" ht="15">
      <c r="B394" s="10"/>
      <c r="C394" s="10"/>
      <c r="D394" s="10"/>
      <c r="E394" s="10"/>
      <c r="F394" s="10"/>
      <c r="G394" s="10"/>
      <c r="H394" s="10"/>
    </row>
    <row r="395" spans="2:8" ht="15">
      <c r="B395" s="10"/>
      <c r="C395" s="10"/>
      <c r="D395" s="10"/>
      <c r="E395" s="10"/>
      <c r="F395" s="10"/>
      <c r="G395" s="10"/>
      <c r="H395" s="10"/>
    </row>
    <row r="396" spans="2:8" ht="15">
      <c r="B396" s="10"/>
      <c r="C396" s="10"/>
      <c r="D396" s="10"/>
      <c r="E396" s="10"/>
      <c r="F396" s="10"/>
      <c r="G396" s="10"/>
      <c r="H396" s="10"/>
    </row>
    <row r="397" spans="2:8" ht="15">
      <c r="B397" s="10"/>
      <c r="C397" s="10"/>
      <c r="D397" s="10"/>
      <c r="E397" s="10"/>
      <c r="F397" s="10"/>
      <c r="G397" s="10"/>
      <c r="H397" s="10"/>
    </row>
    <row r="398" spans="2:8" ht="15">
      <c r="B398" s="10"/>
      <c r="C398" s="10"/>
      <c r="D398" s="10"/>
      <c r="E398" s="10"/>
      <c r="F398" s="10"/>
      <c r="G398" s="10"/>
      <c r="H398" s="10"/>
    </row>
    <row r="399" spans="2:8" ht="15">
      <c r="B399" s="10"/>
      <c r="C399" s="10"/>
      <c r="D399" s="10"/>
      <c r="E399" s="10"/>
      <c r="F399" s="10"/>
      <c r="G399" s="10"/>
      <c r="H399" s="10"/>
    </row>
    <row r="400" spans="2:8" ht="15">
      <c r="B400" s="10"/>
      <c r="C400" s="10"/>
      <c r="D400" s="10"/>
      <c r="E400" s="10"/>
      <c r="F400" s="10"/>
      <c r="G400" s="10"/>
      <c r="H400" s="10"/>
    </row>
    <row r="401" spans="2:8" ht="15">
      <c r="B401" s="10"/>
      <c r="C401" s="10"/>
      <c r="D401" s="10"/>
      <c r="E401" s="10"/>
      <c r="F401" s="10"/>
      <c r="G401" s="10"/>
      <c r="H401" s="10"/>
    </row>
    <row r="402" spans="2:8" ht="15">
      <c r="B402" s="10"/>
      <c r="C402" s="10"/>
      <c r="D402" s="10"/>
      <c r="E402" s="10"/>
      <c r="F402" s="10"/>
      <c r="G402" s="10"/>
      <c r="H402" s="10"/>
    </row>
    <row r="403" spans="2:8" ht="15">
      <c r="B403" s="10"/>
      <c r="C403" s="10"/>
      <c r="D403" s="10"/>
      <c r="E403" s="10"/>
      <c r="F403" s="10"/>
      <c r="G403" s="10"/>
      <c r="H403" s="10"/>
    </row>
    <row r="404" spans="2:8" ht="15">
      <c r="B404" s="10"/>
      <c r="C404" s="10"/>
      <c r="D404" s="10"/>
      <c r="E404" s="10"/>
      <c r="F404" s="10"/>
      <c r="G404" s="10"/>
      <c r="H404" s="10"/>
    </row>
    <row r="405" spans="2:8" ht="15">
      <c r="B405" s="10"/>
      <c r="C405" s="10"/>
      <c r="D405" s="10"/>
      <c r="E405" s="10"/>
      <c r="F405" s="10"/>
      <c r="G405" s="10"/>
      <c r="H405" s="10"/>
    </row>
    <row r="406" spans="2:8" ht="15">
      <c r="B406" s="10"/>
      <c r="C406" s="10"/>
      <c r="D406" s="10"/>
      <c r="E406" s="10"/>
      <c r="F406" s="10"/>
      <c r="G406" s="10"/>
      <c r="H406" s="10"/>
    </row>
    <row r="407" spans="2:8" ht="15">
      <c r="B407" s="10"/>
      <c r="C407" s="10"/>
      <c r="D407" s="10"/>
      <c r="E407" s="10"/>
      <c r="F407" s="10"/>
      <c r="G407" s="10"/>
      <c r="H407" s="10"/>
    </row>
    <row r="408" spans="2:8" ht="15">
      <c r="B408" s="10"/>
      <c r="C408" s="10"/>
      <c r="D408" s="10"/>
      <c r="E408" s="10"/>
      <c r="F408" s="10"/>
      <c r="G408" s="10"/>
      <c r="H408" s="10"/>
    </row>
    <row r="409" spans="2:8" ht="15">
      <c r="B409" s="10"/>
      <c r="C409" s="10"/>
      <c r="D409" s="10"/>
      <c r="E409" s="10"/>
      <c r="F409" s="10"/>
      <c r="G409" s="10"/>
      <c r="H409" s="10"/>
    </row>
    <row r="410" spans="2:8" ht="15">
      <c r="B410" s="10"/>
      <c r="C410" s="10"/>
      <c r="D410" s="10"/>
      <c r="E410" s="10"/>
      <c r="F410" s="10"/>
      <c r="G410" s="10"/>
      <c r="H410" s="10"/>
    </row>
    <row r="411" spans="2:8" ht="15">
      <c r="B411" s="10"/>
      <c r="C411" s="10"/>
      <c r="D411" s="10"/>
      <c r="E411" s="10"/>
      <c r="F411" s="10"/>
      <c r="G411" s="10"/>
      <c r="H411" s="10"/>
    </row>
    <row r="412" spans="2:8" ht="15">
      <c r="B412" s="10"/>
      <c r="C412" s="10"/>
      <c r="D412" s="10"/>
      <c r="E412" s="10"/>
      <c r="F412" s="10"/>
      <c r="G412" s="10"/>
      <c r="H412" s="10"/>
    </row>
    <row r="413" spans="2:8" ht="15">
      <c r="B413" s="10"/>
      <c r="C413" s="10"/>
      <c r="D413" s="10"/>
      <c r="E413" s="10"/>
      <c r="F413" s="10"/>
      <c r="G413" s="10"/>
      <c r="H413" s="10"/>
    </row>
    <row r="414" spans="2:8" ht="15">
      <c r="B414" s="10"/>
      <c r="C414" s="10"/>
      <c r="D414" s="10"/>
      <c r="E414" s="10"/>
      <c r="F414" s="10"/>
      <c r="G414" s="10"/>
      <c r="H414" s="10"/>
    </row>
    <row r="415" spans="2:8" ht="15">
      <c r="B415" s="10"/>
      <c r="C415" s="10"/>
      <c r="D415" s="10"/>
      <c r="E415" s="10"/>
      <c r="F415" s="10"/>
      <c r="G415" s="10"/>
      <c r="H415" s="10"/>
    </row>
    <row r="416" spans="2:8" ht="15">
      <c r="B416" s="10"/>
      <c r="C416" s="10"/>
      <c r="D416" s="10"/>
      <c r="E416" s="10"/>
      <c r="F416" s="10"/>
      <c r="G416" s="10"/>
      <c r="H416" s="10"/>
    </row>
    <row r="417" spans="2:8" ht="15">
      <c r="B417" s="10"/>
      <c r="C417" s="10"/>
      <c r="D417" s="10"/>
      <c r="E417" s="10"/>
      <c r="F417" s="10"/>
      <c r="G417" s="10"/>
      <c r="H417" s="10"/>
    </row>
    <row r="418" spans="2:8" ht="15">
      <c r="B418" s="10"/>
      <c r="C418" s="10"/>
      <c r="D418" s="10"/>
      <c r="E418" s="10"/>
      <c r="F418" s="10"/>
      <c r="G418" s="10"/>
      <c r="H418" s="10"/>
    </row>
    <row r="419" spans="2:8" ht="15">
      <c r="B419" s="10"/>
      <c r="C419" s="10"/>
      <c r="D419" s="10"/>
      <c r="E419" s="10"/>
      <c r="F419" s="10"/>
      <c r="G419" s="10"/>
      <c r="H419" s="10"/>
    </row>
    <row r="420" spans="2:8" ht="15">
      <c r="B420" s="10"/>
      <c r="C420" s="10"/>
      <c r="D420" s="10"/>
      <c r="E420" s="10"/>
      <c r="F420" s="10"/>
      <c r="G420" s="10"/>
      <c r="H420" s="10"/>
    </row>
    <row r="421" spans="2:8" ht="15">
      <c r="B421" s="10"/>
      <c r="C421" s="10"/>
      <c r="D421" s="10"/>
      <c r="E421" s="10"/>
      <c r="F421" s="10"/>
      <c r="G421" s="10"/>
      <c r="H421" s="10"/>
    </row>
    <row r="422" spans="2:8" ht="15">
      <c r="B422" s="10"/>
      <c r="C422" s="10"/>
      <c r="D422" s="10"/>
      <c r="E422" s="10"/>
      <c r="F422" s="10"/>
      <c r="G422" s="10"/>
      <c r="H422" s="10"/>
    </row>
    <row r="423" spans="2:8" ht="15">
      <c r="B423" s="10"/>
      <c r="C423" s="10"/>
      <c r="D423" s="10"/>
      <c r="E423" s="10"/>
      <c r="F423" s="10"/>
      <c r="G423" s="10"/>
      <c r="H423" s="10"/>
    </row>
    <row r="424" spans="2:8" ht="15">
      <c r="B424" s="10"/>
      <c r="C424" s="10"/>
      <c r="D424" s="10"/>
      <c r="E424" s="10"/>
      <c r="F424" s="10"/>
      <c r="G424" s="10"/>
      <c r="H424" s="10"/>
    </row>
    <row r="425" spans="2:8" ht="15">
      <c r="B425" s="10"/>
      <c r="C425" s="10"/>
      <c r="D425" s="10"/>
      <c r="E425" s="10"/>
      <c r="F425" s="10"/>
      <c r="G425" s="10"/>
      <c r="H425" s="10"/>
    </row>
    <row r="426" spans="2:8" ht="15">
      <c r="B426" s="10"/>
      <c r="C426" s="10"/>
      <c r="D426" s="10"/>
      <c r="E426" s="10"/>
      <c r="F426" s="10"/>
      <c r="G426" s="10"/>
      <c r="H426" s="10"/>
    </row>
    <row r="427" spans="2:8" ht="15">
      <c r="B427" s="10"/>
      <c r="C427" s="10"/>
      <c r="D427" s="10"/>
      <c r="E427" s="10"/>
      <c r="F427" s="10"/>
      <c r="G427" s="10"/>
      <c r="H427" s="10"/>
    </row>
    <row r="428" spans="2:8">
      <c r="B428" s="10"/>
      <c r="C428" s="10"/>
      <c r="D428" s="10"/>
      <c r="E428" s="10"/>
      <c r="F428" s="10"/>
      <c r="G428" s="10"/>
      <c r="H428" s="1"/>
    </row>
    <row r="429" spans="2:8">
      <c r="B429" s="1"/>
      <c r="C429" s="1"/>
      <c r="D429" s="1"/>
      <c r="E429" s="1"/>
      <c r="F429" s="1"/>
      <c r="G429" s="1"/>
      <c r="H429" s="1"/>
    </row>
    <row r="430" spans="2:8">
      <c r="B430" s="1"/>
      <c r="C430" s="1"/>
      <c r="D430" s="1"/>
      <c r="E430" s="1"/>
      <c r="F430" s="1"/>
      <c r="G430" s="1"/>
      <c r="H430" s="1"/>
    </row>
    <row r="431" spans="2:8">
      <c r="B431" s="1"/>
      <c r="C431" s="1"/>
      <c r="D431" s="1"/>
      <c r="E431" s="1"/>
      <c r="F431" s="1"/>
      <c r="G431" s="1"/>
      <c r="H431" s="1"/>
    </row>
    <row r="432" spans="2:8">
      <c r="B432" s="1"/>
      <c r="C432" s="1"/>
      <c r="D432" s="1"/>
      <c r="E432" s="1"/>
      <c r="F432" s="1"/>
      <c r="G432" s="1"/>
      <c r="H432" s="1"/>
    </row>
    <row r="433" spans="2:8">
      <c r="B433" s="1"/>
      <c r="C433" s="1"/>
      <c r="D433" s="1"/>
      <c r="E433" s="1"/>
      <c r="F433" s="1"/>
      <c r="G433" s="1"/>
      <c r="H433" s="1"/>
    </row>
    <row r="434" spans="2:8">
      <c r="B434" s="1"/>
      <c r="C434" s="1"/>
      <c r="D434" s="1"/>
      <c r="E434" s="1"/>
      <c r="F434" s="1"/>
      <c r="G434" s="1"/>
      <c r="H434" s="1"/>
    </row>
    <row r="435" spans="2:8">
      <c r="B435" s="1"/>
      <c r="C435" s="1"/>
      <c r="D435" s="1"/>
      <c r="E435" s="1"/>
      <c r="F435" s="1"/>
      <c r="G435" s="1"/>
      <c r="H435" s="1"/>
    </row>
    <row r="436" spans="2:8">
      <c r="B436" s="1"/>
      <c r="C436" s="1"/>
      <c r="D436" s="1"/>
      <c r="E436" s="1"/>
      <c r="F436" s="1"/>
      <c r="G436" s="1"/>
      <c r="H436" s="1"/>
    </row>
    <row r="437" spans="2:8">
      <c r="B437" s="1"/>
      <c r="C437" s="1"/>
      <c r="D437" s="1"/>
      <c r="E437" s="1"/>
      <c r="F437" s="1"/>
      <c r="G437" s="1"/>
      <c r="H437" s="1"/>
    </row>
    <row r="438" spans="2:8">
      <c r="B438" s="1"/>
      <c r="C438" s="1"/>
      <c r="D438" s="1"/>
      <c r="E438" s="1"/>
      <c r="F438" s="1"/>
      <c r="G438" s="1"/>
      <c r="H438" s="1"/>
    </row>
    <row r="439" spans="2:8">
      <c r="B439" s="1"/>
      <c r="C439" s="1"/>
      <c r="D439" s="1"/>
      <c r="E439" s="1"/>
      <c r="F439" s="1"/>
      <c r="G439" s="1"/>
      <c r="H439" s="1"/>
    </row>
    <row r="440" spans="2:8">
      <c r="B440" s="1"/>
      <c r="C440" s="1"/>
      <c r="D440" s="1"/>
      <c r="E440" s="1"/>
      <c r="F440" s="1"/>
      <c r="G440" s="1"/>
      <c r="H440" s="1"/>
    </row>
    <row r="441" spans="2:8">
      <c r="B441" s="1"/>
      <c r="C441" s="1"/>
      <c r="D441" s="1"/>
      <c r="E441" s="1"/>
      <c r="F441" s="1"/>
      <c r="G441" s="1"/>
      <c r="H441" s="1"/>
    </row>
    <row r="442" spans="2:8">
      <c r="B442" s="1"/>
      <c r="C442" s="1"/>
      <c r="D442" s="1"/>
      <c r="E442" s="1"/>
      <c r="F442" s="1"/>
      <c r="G442" s="1"/>
      <c r="H442" s="1"/>
    </row>
    <row r="443" spans="2:8">
      <c r="B443" s="1"/>
      <c r="C443" s="1"/>
      <c r="D443" s="1"/>
      <c r="E443" s="1"/>
      <c r="F443" s="1"/>
      <c r="G443" s="1"/>
      <c r="H443" s="1"/>
    </row>
    <row r="444" spans="2:8">
      <c r="B444" s="1"/>
      <c r="C444" s="1"/>
      <c r="D444" s="1"/>
      <c r="E444" s="1"/>
      <c r="F444" s="1"/>
      <c r="G444" s="1"/>
      <c r="H444" s="1"/>
    </row>
    <row r="445" spans="2:8">
      <c r="B445" s="1"/>
      <c r="C445" s="1"/>
      <c r="D445" s="1"/>
      <c r="E445" s="1"/>
      <c r="F445" s="1"/>
      <c r="G445" s="1"/>
      <c r="H445" s="1"/>
    </row>
    <row r="446" spans="2:8">
      <c r="B446" s="1"/>
      <c r="C446" s="1"/>
      <c r="D446" s="1"/>
      <c r="E446" s="1"/>
      <c r="F446" s="1"/>
      <c r="G446" s="1"/>
      <c r="H446" s="1"/>
    </row>
    <row r="447" spans="2:8">
      <c r="B447" s="1"/>
      <c r="C447" s="1"/>
      <c r="D447" s="1"/>
      <c r="E447" s="1"/>
      <c r="F447" s="1"/>
      <c r="G447" s="1"/>
      <c r="H447" s="1"/>
    </row>
    <row r="448" spans="2:8">
      <c r="B448" s="1"/>
      <c r="C448" s="1"/>
      <c r="D448" s="1"/>
      <c r="E448" s="1"/>
      <c r="F448" s="1"/>
      <c r="G448" s="1"/>
      <c r="H448" s="1"/>
    </row>
    <row r="449" spans="2:8">
      <c r="B449" s="1"/>
      <c r="C449" s="1"/>
      <c r="D449" s="1"/>
      <c r="E449" s="1"/>
      <c r="F449" s="1"/>
      <c r="G449" s="1"/>
      <c r="H449" s="1"/>
    </row>
    <row r="450" spans="2:8">
      <c r="B450" s="1"/>
      <c r="C450" s="1"/>
      <c r="D450" s="1"/>
      <c r="E450" s="1"/>
      <c r="F450" s="1"/>
      <c r="G450" s="1"/>
      <c r="H450" s="1"/>
    </row>
    <row r="451" spans="2:8">
      <c r="B451" s="1"/>
      <c r="C451" s="1"/>
      <c r="D451" s="1"/>
      <c r="E451" s="1"/>
      <c r="F451" s="1"/>
      <c r="G451" s="1"/>
      <c r="H451" s="1"/>
    </row>
    <row r="452" spans="2:8">
      <c r="B452" s="1"/>
      <c r="C452" s="1"/>
      <c r="D452" s="1"/>
      <c r="E452" s="1"/>
      <c r="F452" s="1"/>
      <c r="G452" s="1"/>
      <c r="H452" s="1"/>
    </row>
    <row r="453" spans="2:8">
      <c r="B453" s="1"/>
      <c r="C453" s="1"/>
      <c r="D453" s="1"/>
      <c r="E453" s="1"/>
      <c r="F453" s="1"/>
      <c r="G453" s="1"/>
      <c r="H453" s="1"/>
    </row>
    <row r="454" spans="2:8">
      <c r="B454" s="1"/>
      <c r="C454" s="1"/>
      <c r="D454" s="1"/>
      <c r="E454" s="1"/>
      <c r="F454" s="1"/>
      <c r="G454" s="1"/>
      <c r="H454" s="1"/>
    </row>
    <row r="455" spans="2:8">
      <c r="B455" s="1"/>
      <c r="C455" s="1"/>
      <c r="D455" s="1"/>
      <c r="E455" s="1"/>
      <c r="F455" s="1"/>
      <c r="G455" s="1"/>
      <c r="H455" s="1"/>
    </row>
    <row r="456" spans="2:8">
      <c r="B456" s="1"/>
      <c r="C456" s="1"/>
      <c r="D456" s="1"/>
      <c r="E456" s="1"/>
      <c r="F456" s="1"/>
      <c r="G456" s="1"/>
      <c r="H456" s="1"/>
    </row>
    <row r="457" spans="2:8">
      <c r="B457" s="1"/>
      <c r="C457" s="1"/>
      <c r="D457" s="1"/>
      <c r="E457" s="1"/>
      <c r="F457" s="1"/>
      <c r="G457" s="1"/>
      <c r="H457" s="1"/>
    </row>
    <row r="458" spans="2:8">
      <c r="B458" s="1"/>
      <c r="C458" s="1"/>
      <c r="D458" s="1"/>
      <c r="E458" s="1"/>
      <c r="F458" s="1"/>
      <c r="G458" s="1"/>
      <c r="H458" s="1"/>
    </row>
    <row r="459" spans="2:8">
      <c r="B459" s="1"/>
      <c r="C459" s="1"/>
      <c r="D459" s="1"/>
      <c r="E459" s="1"/>
      <c r="F459" s="1"/>
      <c r="G459" s="1"/>
      <c r="H459" s="1"/>
    </row>
    <row r="460" spans="2:8">
      <c r="B460" s="1"/>
      <c r="C460" s="1"/>
      <c r="D460" s="1"/>
      <c r="E460" s="1"/>
      <c r="F460" s="1"/>
      <c r="G460" s="1"/>
      <c r="H460" s="1"/>
    </row>
    <row r="461" spans="2:8">
      <c r="B461" s="1"/>
      <c r="C461" s="1"/>
      <c r="D461" s="1"/>
      <c r="E461" s="1"/>
      <c r="F461" s="1"/>
      <c r="G461" s="1"/>
      <c r="H461" s="1"/>
    </row>
    <row r="462" spans="2:8">
      <c r="B462" s="1"/>
      <c r="C462" s="1"/>
      <c r="D462" s="1"/>
      <c r="E462" s="1"/>
      <c r="F462" s="1"/>
      <c r="G462" s="1"/>
      <c r="H462" s="1"/>
    </row>
    <row r="463" spans="2:8">
      <c r="B463" s="1"/>
      <c r="C463" s="1"/>
      <c r="D463" s="1"/>
      <c r="E463" s="1"/>
      <c r="F463" s="1"/>
      <c r="G463" s="1"/>
      <c r="H463" s="1"/>
    </row>
    <row r="464" spans="2:8">
      <c r="B464" s="1"/>
      <c r="C464" s="1"/>
      <c r="D464" s="1"/>
      <c r="E464" s="1"/>
      <c r="F464" s="1"/>
      <c r="G464" s="1"/>
      <c r="H464" s="1"/>
    </row>
    <row r="465" spans="2:8">
      <c r="B465" s="1"/>
      <c r="C465" s="1"/>
      <c r="D465" s="1"/>
      <c r="E465" s="1"/>
      <c r="F465" s="1"/>
      <c r="G465" s="1"/>
      <c r="H465" s="1"/>
    </row>
    <row r="466" spans="2:8">
      <c r="B466" s="1"/>
      <c r="C466" s="1"/>
      <c r="D466" s="1"/>
      <c r="E466" s="1"/>
      <c r="F466" s="1"/>
      <c r="G466" s="1"/>
      <c r="H466" s="1"/>
    </row>
    <row r="467" spans="2:8">
      <c r="B467" s="1"/>
      <c r="C467" s="1"/>
      <c r="D467" s="1"/>
      <c r="E467" s="1"/>
      <c r="F467" s="1"/>
      <c r="G467" s="1"/>
      <c r="H467" s="1"/>
    </row>
    <row r="468" spans="2:8">
      <c r="B468" s="1"/>
      <c r="C468" s="1"/>
      <c r="D468" s="1"/>
      <c r="E468" s="1"/>
      <c r="F468" s="1"/>
      <c r="G468" s="1"/>
      <c r="H468" s="1"/>
    </row>
    <row r="469" spans="2:8">
      <c r="B469" s="1"/>
      <c r="C469" s="1"/>
      <c r="D469" s="1"/>
      <c r="E469" s="1"/>
      <c r="F469" s="1"/>
      <c r="G469" s="1"/>
      <c r="H469" s="1"/>
    </row>
    <row r="470" spans="2:8">
      <c r="B470" s="1"/>
      <c r="C470" s="1"/>
      <c r="D470" s="1"/>
      <c r="E470" s="1"/>
      <c r="F470" s="1"/>
      <c r="G470" s="1"/>
      <c r="H470" s="1"/>
    </row>
    <row r="471" spans="2:8">
      <c r="B471" s="1"/>
      <c r="C471" s="1"/>
      <c r="D471" s="1"/>
      <c r="E471" s="1"/>
      <c r="F471" s="1"/>
      <c r="G471" s="1"/>
      <c r="H471" s="1"/>
    </row>
    <row r="472" spans="2:8">
      <c r="B472" s="1"/>
      <c r="C472" s="1"/>
      <c r="D472" s="1"/>
      <c r="E472" s="1"/>
      <c r="F472" s="1"/>
      <c r="G472" s="1"/>
      <c r="H472" s="1"/>
    </row>
    <row r="473" spans="2:8">
      <c r="B473" s="1"/>
      <c r="C473" s="1"/>
      <c r="D473" s="1"/>
      <c r="E473" s="1"/>
      <c r="F473" s="1"/>
      <c r="G473" s="1"/>
      <c r="H473" s="1"/>
    </row>
    <row r="474" spans="2:8">
      <c r="B474" s="1"/>
      <c r="C474" s="1"/>
      <c r="D474" s="1"/>
      <c r="E474" s="1"/>
      <c r="F474" s="1"/>
      <c r="G474" s="1"/>
      <c r="H474" s="1"/>
    </row>
    <row r="475" spans="2:8">
      <c r="B475" s="1"/>
      <c r="C475" s="1"/>
      <c r="D475" s="1"/>
      <c r="E475" s="1"/>
      <c r="F475" s="1"/>
      <c r="G475" s="1"/>
      <c r="H475" s="1"/>
    </row>
    <row r="476" spans="2:8">
      <c r="B476" s="1"/>
      <c r="C476" s="1"/>
      <c r="D476" s="1"/>
      <c r="E476" s="1"/>
      <c r="F476" s="1"/>
      <c r="G476" s="1"/>
      <c r="H476" s="1"/>
    </row>
    <row r="477" spans="2:8">
      <c r="B477" s="1"/>
      <c r="C477" s="1"/>
      <c r="D477" s="1"/>
      <c r="E477" s="1"/>
      <c r="F477" s="1"/>
      <c r="G477" s="1"/>
      <c r="H477" s="1"/>
    </row>
    <row r="478" spans="2:8">
      <c r="B478" s="1"/>
      <c r="C478" s="1"/>
      <c r="D478" s="1"/>
      <c r="E478" s="1"/>
      <c r="F478" s="1"/>
      <c r="G478" s="1"/>
      <c r="H478" s="1"/>
    </row>
    <row r="479" spans="2:8">
      <c r="B479" s="1"/>
      <c r="C479" s="1"/>
      <c r="D479" s="1"/>
      <c r="E479" s="1"/>
      <c r="F479" s="1"/>
      <c r="G479" s="1"/>
      <c r="H479" s="1"/>
    </row>
    <row r="480" spans="2:8">
      <c r="B480" s="1"/>
      <c r="C480" s="1"/>
      <c r="D480" s="1"/>
      <c r="E480" s="1"/>
      <c r="F480" s="1"/>
      <c r="G480" s="1"/>
      <c r="H480" s="1"/>
    </row>
    <row r="481" spans="2:8">
      <c r="B481" s="1"/>
      <c r="C481" s="1"/>
      <c r="D481" s="1"/>
      <c r="E481" s="1"/>
      <c r="F481" s="1"/>
      <c r="G481" s="1"/>
      <c r="H481" s="1"/>
    </row>
    <row r="482" spans="2:8">
      <c r="B482" s="1"/>
      <c r="C482" s="1"/>
      <c r="D482" s="1"/>
      <c r="E482" s="1"/>
      <c r="F482" s="1"/>
      <c r="G482" s="1"/>
      <c r="H482" s="1"/>
    </row>
    <row r="483" spans="2:8">
      <c r="B483" s="1"/>
      <c r="C483" s="1"/>
      <c r="D483" s="1"/>
      <c r="E483" s="1"/>
      <c r="F483" s="1"/>
      <c r="G483" s="1"/>
      <c r="H483" s="1"/>
    </row>
    <row r="484" spans="2:8">
      <c r="B484" s="1"/>
      <c r="C484" s="1"/>
      <c r="D484" s="1"/>
      <c r="E484" s="1"/>
      <c r="F484" s="1"/>
      <c r="G484" s="1"/>
      <c r="H484" s="1"/>
    </row>
    <row r="485" spans="2:8">
      <c r="B485" s="1"/>
      <c r="C485" s="1"/>
      <c r="D485" s="1"/>
      <c r="E485" s="1"/>
      <c r="F485" s="1"/>
      <c r="G485" s="1"/>
      <c r="H485" s="1"/>
    </row>
    <row r="486" spans="2:8">
      <c r="B486" s="1"/>
      <c r="C486" s="1"/>
      <c r="D486" s="1"/>
      <c r="E486" s="1"/>
      <c r="F486" s="1"/>
      <c r="G486" s="1"/>
      <c r="H486" s="1"/>
    </row>
    <row r="487" spans="2:8">
      <c r="B487" s="1"/>
      <c r="C487" s="1"/>
      <c r="D487" s="1"/>
      <c r="E487" s="1"/>
      <c r="F487" s="1"/>
      <c r="G487" s="1"/>
      <c r="H487" s="1"/>
    </row>
    <row r="488" spans="2:8">
      <c r="B488" s="1"/>
      <c r="C488" s="1"/>
      <c r="D488" s="1"/>
      <c r="E488" s="1"/>
      <c r="F488" s="1"/>
      <c r="G488" s="1"/>
      <c r="H488" s="1"/>
    </row>
    <row r="489" spans="2:8">
      <c r="B489" s="1"/>
      <c r="C489" s="1"/>
      <c r="D489" s="1"/>
      <c r="E489" s="1"/>
      <c r="F489" s="1"/>
      <c r="G489" s="1"/>
      <c r="H489" s="1"/>
    </row>
    <row r="490" spans="2:8">
      <c r="B490" s="1"/>
      <c r="C490" s="1"/>
      <c r="D490" s="1"/>
      <c r="E490" s="1"/>
      <c r="F490" s="1"/>
      <c r="G490" s="1"/>
      <c r="H490" s="1"/>
    </row>
    <row r="491" spans="2:8">
      <c r="B491" s="1"/>
      <c r="C491" s="1"/>
      <c r="D491" s="1"/>
      <c r="E491" s="1"/>
      <c r="F491" s="1"/>
      <c r="G491" s="1"/>
      <c r="H491" s="1"/>
    </row>
    <row r="492" spans="2:8">
      <c r="B492" s="1"/>
      <c r="C492" s="1"/>
      <c r="D492" s="1"/>
      <c r="E492" s="1"/>
      <c r="F492" s="1"/>
      <c r="G492" s="1"/>
      <c r="H492" s="1"/>
    </row>
    <row r="493" spans="2:8">
      <c r="B493" s="1"/>
      <c r="C493" s="1"/>
      <c r="D493" s="1"/>
      <c r="E493" s="1"/>
      <c r="F493" s="1"/>
      <c r="G493" s="1"/>
      <c r="H493" s="1"/>
    </row>
    <row r="494" spans="2:8">
      <c r="B494" s="1"/>
      <c r="C494" s="1"/>
      <c r="D494" s="1"/>
      <c r="E494" s="1"/>
      <c r="F494" s="1"/>
      <c r="G494" s="1"/>
      <c r="H494" s="1"/>
    </row>
    <row r="495" spans="2:8">
      <c r="B495" s="1"/>
      <c r="C495" s="1"/>
      <c r="D495" s="1"/>
      <c r="E495" s="1"/>
      <c r="F495" s="1"/>
      <c r="G495" s="1"/>
      <c r="H495" s="1"/>
    </row>
    <row r="496" spans="2:8">
      <c r="B496" s="1"/>
      <c r="C496" s="1"/>
      <c r="D496" s="1"/>
      <c r="E496" s="1"/>
      <c r="F496" s="1"/>
      <c r="G496" s="1"/>
      <c r="H496" s="1"/>
    </row>
    <row r="497" spans="2:8">
      <c r="B497" s="1"/>
      <c r="C497" s="1"/>
      <c r="D497" s="1"/>
      <c r="E497" s="1"/>
      <c r="F497" s="1"/>
      <c r="G497" s="1"/>
      <c r="H497" s="1"/>
    </row>
    <row r="498" spans="2:8">
      <c r="B498" s="1"/>
      <c r="C498" s="1"/>
      <c r="D498" s="1"/>
      <c r="E498" s="1"/>
      <c r="F498" s="1"/>
      <c r="G498" s="1"/>
      <c r="H498" s="1"/>
    </row>
    <row r="499" spans="2:8">
      <c r="B499" s="1"/>
      <c r="C499" s="1"/>
      <c r="D499" s="1"/>
      <c r="E499" s="1"/>
      <c r="F499" s="1"/>
      <c r="G499" s="1"/>
      <c r="H499" s="1"/>
    </row>
    <row r="500" spans="2:8">
      <c r="B500" s="1"/>
      <c r="C500" s="1"/>
      <c r="D500" s="1"/>
      <c r="E500" s="1"/>
      <c r="F500" s="1"/>
      <c r="G500" s="1"/>
      <c r="H500" s="1"/>
    </row>
    <row r="501" spans="2:8">
      <c r="B501" s="1"/>
      <c r="C501" s="1"/>
      <c r="D501" s="1"/>
      <c r="E501" s="1"/>
      <c r="F501" s="1"/>
      <c r="G501" s="1"/>
      <c r="H501" s="1"/>
    </row>
    <row r="502" spans="2:8">
      <c r="B502" s="1"/>
      <c r="C502" s="1"/>
      <c r="D502" s="1"/>
      <c r="E502" s="1"/>
      <c r="F502" s="1"/>
      <c r="G502" s="1"/>
      <c r="H502" s="1"/>
    </row>
    <row r="503" spans="2:8">
      <c r="B503" s="1"/>
      <c r="C503" s="1"/>
      <c r="D503" s="1"/>
      <c r="E503" s="1"/>
      <c r="F503" s="1"/>
      <c r="G503" s="1"/>
      <c r="H503" s="1"/>
    </row>
    <row r="504" spans="2:8">
      <c r="B504" s="1"/>
      <c r="C504" s="1"/>
      <c r="D504" s="1"/>
      <c r="E504" s="1"/>
      <c r="F504" s="1"/>
      <c r="G504" s="1"/>
      <c r="H504" s="1"/>
    </row>
    <row r="505" spans="2:8">
      <c r="B505" s="1"/>
      <c r="C505" s="1"/>
      <c r="D505" s="1"/>
      <c r="E505" s="1"/>
      <c r="F505" s="1"/>
      <c r="G505" s="1"/>
      <c r="H505" s="1"/>
    </row>
    <row r="506" spans="2:8">
      <c r="B506" s="1"/>
      <c r="C506" s="1"/>
      <c r="D506" s="1"/>
      <c r="E506" s="1"/>
      <c r="F506" s="1"/>
      <c r="G506" s="1"/>
      <c r="H506" s="1"/>
    </row>
    <row r="507" spans="2:8">
      <c r="B507" s="1"/>
      <c r="C507" s="1"/>
      <c r="D507" s="1"/>
      <c r="E507" s="1"/>
      <c r="F507" s="1"/>
      <c r="G507" s="1"/>
      <c r="H507" s="1"/>
    </row>
    <row r="508" spans="2:8">
      <c r="B508" s="1"/>
      <c r="C508" s="1"/>
      <c r="D508" s="1"/>
      <c r="E508" s="1"/>
      <c r="F508" s="1"/>
      <c r="G508" s="1"/>
      <c r="H508" s="1"/>
    </row>
    <row r="509" spans="2:8">
      <c r="B509" s="1"/>
      <c r="C509" s="1"/>
      <c r="D509" s="1"/>
      <c r="E509" s="1"/>
      <c r="F509" s="1"/>
      <c r="G509" s="1"/>
      <c r="H509" s="1"/>
    </row>
    <row r="510" spans="2:8">
      <c r="B510" s="1"/>
      <c r="C510" s="1"/>
      <c r="D510" s="1"/>
      <c r="E510" s="1"/>
      <c r="F510" s="1"/>
      <c r="G510" s="1"/>
      <c r="H510" s="1"/>
    </row>
    <row r="511" spans="2:8">
      <c r="B511" s="1"/>
      <c r="C511" s="1"/>
      <c r="D511" s="1"/>
      <c r="E511" s="1"/>
      <c r="F511" s="1"/>
      <c r="G511" s="1"/>
      <c r="H511" s="1"/>
    </row>
    <row r="512" spans="2:8">
      <c r="B512" s="1"/>
      <c r="C512" s="1"/>
      <c r="D512" s="1"/>
      <c r="E512" s="1"/>
      <c r="F512" s="1"/>
      <c r="G512" s="1"/>
      <c r="H512" s="1"/>
    </row>
    <row r="513" spans="2:8">
      <c r="B513" s="1"/>
      <c r="C513" s="1"/>
      <c r="D513" s="1"/>
      <c r="E513" s="1"/>
      <c r="F513" s="1"/>
      <c r="G513" s="1"/>
      <c r="H513" s="1"/>
    </row>
    <row r="514" spans="2:8">
      <c r="B514" s="1"/>
      <c r="C514" s="1"/>
      <c r="D514" s="1"/>
      <c r="E514" s="1"/>
      <c r="F514" s="1"/>
      <c r="G514" s="1"/>
      <c r="H514" s="1"/>
    </row>
    <row r="515" spans="2:8">
      <c r="B515" s="1"/>
      <c r="C515" s="1"/>
      <c r="D515" s="1"/>
      <c r="E515" s="1"/>
      <c r="F515" s="1"/>
      <c r="G515" s="1"/>
      <c r="H515" s="1"/>
    </row>
    <row r="516" spans="2:8">
      <c r="B516" s="1"/>
      <c r="C516" s="1"/>
      <c r="D516" s="1"/>
      <c r="E516" s="1"/>
      <c r="F516" s="1"/>
      <c r="G516" s="1"/>
      <c r="H516" s="1"/>
    </row>
    <row r="517" spans="2:8">
      <c r="B517" s="1"/>
      <c r="C517" s="1"/>
      <c r="D517" s="1"/>
      <c r="E517" s="1"/>
      <c r="F517" s="1"/>
      <c r="G517" s="1"/>
      <c r="H517" s="1"/>
    </row>
    <row r="518" spans="2:8">
      <c r="B518" s="1"/>
      <c r="C518" s="1"/>
      <c r="D518" s="1"/>
      <c r="E518" s="1"/>
      <c r="F518" s="1"/>
      <c r="G518" s="1"/>
      <c r="H518" s="1"/>
    </row>
    <row r="519" spans="2:8">
      <c r="B519" s="1"/>
      <c r="C519" s="1"/>
      <c r="D519" s="1"/>
      <c r="E519" s="1"/>
      <c r="F519" s="1"/>
      <c r="G519" s="1"/>
      <c r="H519" s="1"/>
    </row>
    <row r="520" spans="2:8">
      <c r="B520" s="1"/>
      <c r="C520" s="1"/>
      <c r="D520" s="1"/>
      <c r="E520" s="1"/>
      <c r="F520" s="1"/>
      <c r="G520" s="1"/>
      <c r="H520" s="1"/>
    </row>
    <row r="521" spans="2:8">
      <c r="B521" s="1"/>
      <c r="C521" s="1"/>
      <c r="D521" s="1"/>
      <c r="E521" s="1"/>
      <c r="F521" s="1"/>
      <c r="G521" s="1"/>
      <c r="H521" s="1"/>
    </row>
    <row r="522" spans="2:8">
      <c r="B522" s="1"/>
      <c r="C522" s="1"/>
      <c r="D522" s="1"/>
      <c r="E522" s="1"/>
      <c r="F522" s="1"/>
      <c r="G522" s="1"/>
      <c r="H522" s="1"/>
    </row>
    <row r="523" spans="2:8">
      <c r="B523" s="1"/>
      <c r="C523" s="1"/>
      <c r="D523" s="1"/>
      <c r="E523" s="1"/>
      <c r="F523" s="1"/>
      <c r="G523" s="1"/>
      <c r="H523" s="1"/>
    </row>
    <row r="524" spans="2:8">
      <c r="B524" s="1"/>
      <c r="C524" s="1"/>
      <c r="D524" s="1"/>
      <c r="E524" s="1"/>
      <c r="F524" s="1"/>
      <c r="G524" s="1"/>
      <c r="H524" s="1"/>
    </row>
    <row r="525" spans="2:8">
      <c r="B525" s="1"/>
      <c r="C525" s="1"/>
      <c r="D525" s="1"/>
      <c r="E525" s="1"/>
      <c r="F525" s="1"/>
      <c r="G525" s="1"/>
      <c r="H525" s="1"/>
    </row>
    <row r="526" spans="2:8">
      <c r="B526" s="1"/>
      <c r="C526" s="1"/>
      <c r="D526" s="1"/>
      <c r="E526" s="1"/>
      <c r="F526" s="1"/>
      <c r="G526" s="1"/>
      <c r="H526" s="1"/>
    </row>
    <row r="527" spans="2:8">
      <c r="B527" s="1"/>
      <c r="C527" s="1"/>
      <c r="D527" s="1"/>
      <c r="E527" s="1"/>
      <c r="F527" s="1"/>
      <c r="G527" s="1"/>
      <c r="H527" s="1"/>
    </row>
    <row r="528" spans="2:8">
      <c r="B528" s="1"/>
      <c r="C528" s="1"/>
      <c r="D528" s="1"/>
      <c r="E528" s="1"/>
      <c r="F528" s="1"/>
      <c r="G528" s="1"/>
      <c r="H528" s="1"/>
    </row>
    <row r="529" spans="2:8">
      <c r="B529" s="1"/>
      <c r="C529" s="1"/>
      <c r="D529" s="1"/>
      <c r="E529" s="1"/>
      <c r="F529" s="1"/>
      <c r="G529" s="1"/>
      <c r="H529" s="1"/>
    </row>
    <row r="530" spans="2:8">
      <c r="B530" s="1"/>
      <c r="C530" s="1"/>
      <c r="D530" s="1"/>
      <c r="E530" s="1"/>
      <c r="F530" s="1"/>
      <c r="G530" s="1"/>
      <c r="H530" s="1"/>
    </row>
    <row r="531" spans="2:8">
      <c r="B531" s="1"/>
      <c r="C531" s="1"/>
      <c r="D531" s="1"/>
      <c r="E531" s="1"/>
      <c r="F531" s="1"/>
      <c r="G531" s="1"/>
      <c r="H531" s="1"/>
    </row>
    <row r="532" spans="2:8">
      <c r="B532" s="1"/>
      <c r="C532" s="1"/>
      <c r="D532" s="1"/>
      <c r="E532" s="1"/>
      <c r="F532" s="1"/>
      <c r="G532" s="1"/>
      <c r="H532" s="1"/>
    </row>
    <row r="533" spans="2:8">
      <c r="B533" s="1"/>
      <c r="C533" s="1"/>
      <c r="D533" s="1"/>
      <c r="E533" s="1"/>
      <c r="F533" s="1"/>
      <c r="G533" s="1"/>
      <c r="H533" s="1"/>
    </row>
    <row r="534" spans="2:8">
      <c r="B534" s="1"/>
      <c r="C534" s="1"/>
      <c r="D534" s="1"/>
      <c r="E534" s="1"/>
      <c r="F534" s="1"/>
      <c r="G534" s="1"/>
      <c r="H534" s="1"/>
    </row>
    <row r="535" spans="2:8">
      <c r="B535" s="1"/>
      <c r="C535" s="1"/>
      <c r="D535" s="1"/>
      <c r="E535" s="1"/>
      <c r="F535" s="1"/>
      <c r="G535" s="1"/>
      <c r="H535" s="1"/>
    </row>
    <row r="536" spans="2:8">
      <c r="B536" s="1"/>
      <c r="C536" s="1"/>
      <c r="D536" s="1"/>
      <c r="E536" s="1"/>
      <c r="F536" s="1"/>
      <c r="G536" s="1"/>
      <c r="H536" s="1"/>
    </row>
    <row r="537" spans="2:8">
      <c r="B537" s="1"/>
      <c r="C537" s="1"/>
      <c r="D537" s="1"/>
      <c r="E537" s="1"/>
      <c r="F537" s="1"/>
      <c r="G537" s="1"/>
      <c r="H537" s="1"/>
    </row>
    <row r="538" spans="2:8">
      <c r="B538" s="1"/>
      <c r="C538" s="1"/>
      <c r="D538" s="1"/>
      <c r="E538" s="1"/>
      <c r="F538" s="1"/>
      <c r="G538" s="1"/>
      <c r="H538" s="1"/>
    </row>
    <row r="539" spans="2:8">
      <c r="B539" s="1"/>
      <c r="C539" s="1"/>
      <c r="D539" s="1"/>
      <c r="E539" s="1"/>
      <c r="F539" s="1"/>
      <c r="G539" s="1"/>
      <c r="H539" s="1"/>
    </row>
    <row r="540" spans="2:8">
      <c r="B540" s="1"/>
      <c r="C540" s="1"/>
      <c r="D540" s="1"/>
      <c r="E540" s="1"/>
      <c r="F540" s="1"/>
      <c r="G540" s="1"/>
      <c r="H540" s="1"/>
    </row>
    <row r="541" spans="2:8">
      <c r="B541" s="1"/>
      <c r="C541" s="1"/>
      <c r="D541" s="1"/>
      <c r="E541" s="1"/>
      <c r="F541" s="1"/>
      <c r="G541" s="1"/>
      <c r="H541" s="1"/>
    </row>
    <row r="542" spans="2:8">
      <c r="B542" s="1"/>
      <c r="C542" s="1"/>
      <c r="D542" s="1"/>
      <c r="E542" s="1"/>
      <c r="F542" s="1"/>
      <c r="G542" s="1"/>
      <c r="H542" s="1"/>
    </row>
    <row r="543" spans="2:8">
      <c r="B543" s="1"/>
      <c r="C543" s="1"/>
      <c r="D543" s="1"/>
      <c r="E543" s="1"/>
      <c r="F543" s="1"/>
      <c r="G543" s="1"/>
      <c r="H543" s="1"/>
    </row>
    <row r="544" spans="2:8">
      <c r="B544" s="1"/>
      <c r="C544" s="1"/>
      <c r="D544" s="1"/>
      <c r="E544" s="1"/>
      <c r="F544" s="1"/>
      <c r="G544" s="1"/>
      <c r="H544" s="1"/>
    </row>
    <row r="545" spans="2:8">
      <c r="B545" s="1"/>
      <c r="C545" s="1"/>
      <c r="D545" s="1"/>
      <c r="E545" s="1"/>
      <c r="F545" s="1"/>
      <c r="G545" s="1"/>
      <c r="H545" s="1"/>
    </row>
    <row r="546" spans="2:8">
      <c r="B546" s="1"/>
      <c r="C546" s="1"/>
      <c r="D546" s="1"/>
      <c r="E546" s="1"/>
      <c r="F546" s="1"/>
      <c r="G546" s="1"/>
      <c r="H546" s="1"/>
    </row>
    <row r="547" spans="2:8">
      <c r="B547" s="1"/>
      <c r="C547" s="1"/>
      <c r="D547" s="1"/>
      <c r="E547" s="1"/>
      <c r="F547" s="1"/>
      <c r="G547" s="1"/>
      <c r="H547" s="1"/>
    </row>
    <row r="548" spans="2:8">
      <c r="B548" s="1"/>
      <c r="C548" s="1"/>
      <c r="D548" s="1"/>
      <c r="E548" s="1"/>
      <c r="F548" s="1"/>
      <c r="G548" s="1"/>
      <c r="H548" s="1"/>
    </row>
    <row r="549" spans="2:8">
      <c r="B549" s="1"/>
      <c r="C549" s="1"/>
      <c r="D549" s="1"/>
      <c r="E549" s="1"/>
      <c r="F549" s="1"/>
      <c r="G549" s="1"/>
      <c r="H549" s="1"/>
    </row>
    <row r="550" spans="2:8">
      <c r="B550" s="1"/>
      <c r="C550" s="1"/>
      <c r="D550" s="1"/>
      <c r="E550" s="1"/>
      <c r="F550" s="1"/>
      <c r="G550" s="1"/>
      <c r="H550" s="1"/>
    </row>
    <row r="551" spans="2:8">
      <c r="B551" s="1"/>
      <c r="C551" s="1"/>
      <c r="D551" s="1"/>
      <c r="E551" s="1"/>
      <c r="F551" s="1"/>
      <c r="G551" s="1"/>
      <c r="H551" s="1"/>
    </row>
    <row r="552" spans="2:8">
      <c r="B552" s="1"/>
      <c r="C552" s="1"/>
      <c r="D552" s="1"/>
      <c r="E552" s="1"/>
      <c r="F552" s="1"/>
      <c r="G552" s="1"/>
      <c r="H552" s="1"/>
    </row>
    <row r="553" spans="2:8">
      <c r="B553" s="1"/>
      <c r="C553" s="1"/>
      <c r="D553" s="1"/>
      <c r="E553" s="1"/>
      <c r="F553" s="1"/>
      <c r="G553" s="1"/>
      <c r="H553" s="1"/>
    </row>
    <row r="554" spans="2:8">
      <c r="B554" s="1"/>
      <c r="C554" s="1"/>
      <c r="D554" s="1"/>
      <c r="E554" s="1"/>
      <c r="F554" s="1"/>
      <c r="G554" s="1"/>
      <c r="H554" s="1"/>
    </row>
    <row r="555" spans="2:8">
      <c r="B555" s="1"/>
      <c r="C555" s="1"/>
      <c r="D555" s="1"/>
      <c r="E555" s="1"/>
      <c r="F555" s="1"/>
      <c r="G555" s="1"/>
      <c r="H555" s="1"/>
    </row>
    <row r="556" spans="2:8">
      <c r="B556" s="1"/>
      <c r="C556" s="1"/>
      <c r="D556" s="1"/>
      <c r="E556" s="1"/>
      <c r="F556" s="1"/>
      <c r="G556" s="1"/>
      <c r="H556" s="1"/>
    </row>
    <row r="557" spans="2:8">
      <c r="B557" s="1"/>
      <c r="C557" s="1"/>
      <c r="D557" s="1"/>
      <c r="E557" s="1"/>
      <c r="F557" s="1"/>
      <c r="G557" s="1"/>
      <c r="H557" s="1"/>
    </row>
    <row r="558" spans="2:8">
      <c r="B558" s="1"/>
      <c r="C558" s="1"/>
      <c r="D558" s="1"/>
      <c r="E558" s="1"/>
      <c r="F558" s="1"/>
      <c r="G558" s="1"/>
      <c r="H558" s="1"/>
    </row>
    <row r="559" spans="2:8">
      <c r="B559" s="1"/>
      <c r="C559" s="1"/>
      <c r="D559" s="1"/>
      <c r="E559" s="1"/>
      <c r="F559" s="1"/>
      <c r="G559" s="1"/>
      <c r="H559" s="1"/>
    </row>
    <row r="560" spans="2:8">
      <c r="B560" s="1"/>
      <c r="C560" s="1"/>
      <c r="D560" s="1"/>
      <c r="E560" s="1"/>
      <c r="F560" s="1"/>
      <c r="G560" s="1"/>
      <c r="H560" s="1"/>
    </row>
    <row r="561" spans="2:8">
      <c r="B561" s="1"/>
      <c r="C561" s="1"/>
      <c r="D561" s="1"/>
      <c r="E561" s="1"/>
      <c r="F561" s="1"/>
      <c r="G561" s="1"/>
      <c r="H561" s="1"/>
    </row>
    <row r="562" spans="2:8">
      <c r="B562" s="1"/>
      <c r="C562" s="1"/>
      <c r="D562" s="1"/>
      <c r="E562" s="1"/>
      <c r="F562" s="1"/>
      <c r="G562" s="1"/>
      <c r="H562" s="1"/>
    </row>
    <row r="563" spans="2:8">
      <c r="B563" s="1"/>
      <c r="C563" s="1"/>
      <c r="D563" s="1"/>
      <c r="E563" s="1"/>
      <c r="F563" s="1"/>
      <c r="G563" s="1"/>
      <c r="H563" s="1"/>
    </row>
    <row r="564" spans="2:8">
      <c r="B564" s="1"/>
      <c r="C564" s="1"/>
      <c r="D564" s="1"/>
      <c r="E564" s="1"/>
      <c r="F564" s="1"/>
      <c r="G564" s="1"/>
      <c r="H564" s="1"/>
    </row>
    <row r="565" spans="2:8">
      <c r="B565" s="1"/>
      <c r="C565" s="1"/>
      <c r="D565" s="1"/>
      <c r="E565" s="1"/>
      <c r="F565" s="1"/>
      <c r="G565" s="1"/>
      <c r="H565" s="1"/>
    </row>
    <row r="566" spans="2:8">
      <c r="B566" s="1"/>
      <c r="C566" s="1"/>
      <c r="D566" s="1"/>
      <c r="E566" s="1"/>
      <c r="F566" s="1"/>
      <c r="G566" s="1"/>
      <c r="H566" s="1"/>
    </row>
    <row r="567" spans="2:8">
      <c r="B567" s="1"/>
      <c r="C567" s="1"/>
      <c r="D567" s="1"/>
      <c r="E567" s="1"/>
      <c r="F567" s="1"/>
      <c r="G567" s="1"/>
      <c r="H567" s="1"/>
    </row>
    <row r="568" spans="2:8">
      <c r="B568" s="1"/>
      <c r="C568" s="1"/>
      <c r="D568" s="1"/>
      <c r="E568" s="1"/>
      <c r="F568" s="1"/>
      <c r="G568" s="1"/>
      <c r="H568" s="1"/>
    </row>
    <row r="569" spans="2:8">
      <c r="B569" s="1"/>
      <c r="C569" s="1"/>
      <c r="D569" s="1"/>
      <c r="E569" s="1"/>
      <c r="F569" s="1"/>
      <c r="G569" s="1"/>
      <c r="H569" s="1"/>
    </row>
    <row r="570" spans="2:8">
      <c r="B570" s="1"/>
      <c r="C570" s="1"/>
      <c r="D570" s="1"/>
      <c r="E570" s="1"/>
      <c r="F570" s="1"/>
      <c r="G570" s="1"/>
      <c r="H570" s="1"/>
    </row>
    <row r="571" spans="2:8">
      <c r="B571" s="1"/>
      <c r="C571" s="1"/>
      <c r="D571" s="1"/>
      <c r="E571" s="1"/>
      <c r="F571" s="1"/>
      <c r="G571" s="1"/>
      <c r="H571" s="1"/>
    </row>
    <row r="572" spans="2:8">
      <c r="B572" s="1"/>
      <c r="C572" s="1"/>
      <c r="D572" s="1"/>
      <c r="E572" s="1"/>
      <c r="F572" s="1"/>
      <c r="G572" s="1"/>
      <c r="H572" s="1"/>
    </row>
    <row r="573" spans="2:8">
      <c r="B573" s="1"/>
      <c r="C573" s="1"/>
      <c r="D573" s="1"/>
      <c r="E573" s="1"/>
      <c r="F573" s="1"/>
      <c r="G573" s="1"/>
      <c r="H573" s="1"/>
    </row>
    <row r="574" spans="2:8">
      <c r="B574" s="1"/>
      <c r="C574" s="1"/>
      <c r="D574" s="1"/>
      <c r="E574" s="1"/>
      <c r="F574" s="1"/>
      <c r="G574" s="1"/>
      <c r="H574" s="1"/>
    </row>
    <row r="575" spans="2:8">
      <c r="B575" s="1"/>
      <c r="C575" s="1"/>
      <c r="D575" s="1"/>
      <c r="E575" s="1"/>
      <c r="F575" s="1"/>
      <c r="G575" s="1"/>
      <c r="H575" s="1"/>
    </row>
    <row r="576" spans="2:8">
      <c r="B576" s="1"/>
      <c r="C576" s="1"/>
      <c r="D576" s="1"/>
      <c r="E576" s="1"/>
      <c r="F576" s="1"/>
      <c r="G576" s="1"/>
      <c r="H576" s="1"/>
    </row>
    <row r="577" spans="2:8">
      <c r="B577" s="1"/>
      <c r="C577" s="1"/>
      <c r="D577" s="1"/>
      <c r="E577" s="1"/>
      <c r="F577" s="1"/>
      <c r="G577" s="1"/>
      <c r="H577" s="1"/>
    </row>
    <row r="578" spans="2:8">
      <c r="B578" s="1"/>
      <c r="C578" s="1"/>
      <c r="D578" s="1"/>
      <c r="E578" s="1"/>
      <c r="F578" s="1"/>
      <c r="G578" s="1"/>
      <c r="H578" s="1"/>
    </row>
    <row r="579" spans="2:8">
      <c r="B579" s="1"/>
      <c r="C579" s="1"/>
      <c r="D579" s="1"/>
      <c r="E579" s="1"/>
      <c r="F579" s="1"/>
      <c r="G579" s="1"/>
      <c r="H579" s="1"/>
    </row>
    <row r="580" spans="2:8">
      <c r="B580" s="1"/>
      <c r="C580" s="1"/>
      <c r="D580" s="1"/>
      <c r="E580" s="1"/>
      <c r="F580" s="1"/>
      <c r="G580" s="1"/>
      <c r="H580" s="1"/>
    </row>
    <row r="581" spans="2:8">
      <c r="B581" s="1"/>
      <c r="C581" s="1"/>
      <c r="D581" s="1"/>
      <c r="E581" s="1"/>
      <c r="F581" s="1"/>
      <c r="G581" s="1"/>
      <c r="H581" s="1"/>
    </row>
    <row r="582" spans="2:8">
      <c r="B582" s="1"/>
      <c r="C582" s="1"/>
      <c r="D582" s="1"/>
      <c r="E582" s="1"/>
      <c r="F582" s="1"/>
      <c r="G582" s="1"/>
      <c r="H582" s="1"/>
    </row>
    <row r="583" spans="2:8">
      <c r="B583" s="1"/>
      <c r="C583" s="1"/>
      <c r="D583" s="1"/>
      <c r="E583" s="1"/>
      <c r="F583" s="1"/>
      <c r="G583" s="1"/>
      <c r="H583" s="1"/>
    </row>
    <row r="584" spans="2:8">
      <c r="B584" s="1"/>
      <c r="C584" s="1"/>
      <c r="D584" s="1"/>
      <c r="E584" s="1"/>
      <c r="F584" s="1"/>
      <c r="G584" s="1"/>
      <c r="H584" s="1"/>
    </row>
    <row r="585" spans="2:8">
      <c r="B585" s="1"/>
      <c r="C585" s="1"/>
      <c r="D585" s="1"/>
      <c r="E585" s="1"/>
      <c r="F585" s="1"/>
      <c r="G585" s="1"/>
      <c r="H585" s="1"/>
    </row>
    <row r="586" spans="2:8">
      <c r="B586" s="1"/>
      <c r="C586" s="1"/>
      <c r="D586" s="1"/>
      <c r="E586" s="1"/>
      <c r="F586" s="1"/>
      <c r="G586" s="1"/>
      <c r="H586" s="1"/>
    </row>
    <row r="587" spans="2:8">
      <c r="B587" s="1"/>
      <c r="C587" s="1"/>
      <c r="D587" s="1"/>
      <c r="E587" s="1"/>
      <c r="F587" s="1"/>
      <c r="G587" s="1"/>
      <c r="H587" s="1"/>
    </row>
    <row r="588" spans="2:8">
      <c r="B588" s="1"/>
      <c r="C588" s="1"/>
      <c r="D588" s="1"/>
      <c r="E588" s="1"/>
      <c r="F588" s="1"/>
      <c r="G588" s="1"/>
      <c r="H588" s="1"/>
    </row>
    <row r="589" spans="2:8">
      <c r="B589" s="1"/>
      <c r="C589" s="1"/>
      <c r="D589" s="1"/>
      <c r="E589" s="1"/>
      <c r="F589" s="1"/>
      <c r="G589" s="1"/>
      <c r="H589" s="1"/>
    </row>
    <row r="590" spans="2:8">
      <c r="B590" s="1"/>
      <c r="C590" s="1"/>
      <c r="D590" s="1"/>
      <c r="E590" s="1"/>
      <c r="F590" s="1"/>
      <c r="G590" s="1"/>
      <c r="H590" s="1"/>
    </row>
    <row r="591" spans="2:8">
      <c r="B591" s="1"/>
      <c r="C591" s="1"/>
      <c r="D591" s="1"/>
      <c r="E591" s="1"/>
      <c r="F591" s="1"/>
      <c r="G591" s="1"/>
      <c r="H591" s="1"/>
    </row>
    <row r="592" spans="2:8">
      <c r="B592" s="1"/>
      <c r="C592" s="1"/>
      <c r="D592" s="1"/>
      <c r="E592" s="1"/>
      <c r="F592" s="1"/>
      <c r="G592" s="1"/>
      <c r="H592" s="1"/>
    </row>
    <row r="593" spans="2:8">
      <c r="B593" s="1"/>
      <c r="C593" s="1"/>
      <c r="D593" s="1"/>
      <c r="E593" s="1"/>
      <c r="F593" s="1"/>
      <c r="G593" s="1"/>
      <c r="H593" s="1"/>
    </row>
    <row r="594" spans="2:8">
      <c r="B594" s="1"/>
      <c r="C594" s="1"/>
      <c r="D594" s="1"/>
      <c r="E594" s="1"/>
      <c r="F594" s="1"/>
      <c r="G594" s="1"/>
      <c r="H594" s="1"/>
    </row>
    <row r="595" spans="2:8">
      <c r="B595" s="1"/>
      <c r="C595" s="1"/>
      <c r="D595" s="1"/>
      <c r="E595" s="1"/>
      <c r="F595" s="1"/>
      <c r="G595" s="1"/>
      <c r="H595" s="1"/>
    </row>
    <row r="596" spans="2:8">
      <c r="B596" s="1"/>
      <c r="C596" s="1"/>
      <c r="D596" s="1"/>
      <c r="E596" s="1"/>
      <c r="F596" s="1"/>
      <c r="G596" s="1"/>
      <c r="H596" s="1"/>
    </row>
    <row r="597" spans="2:8">
      <c r="B597" s="1"/>
      <c r="C597" s="1"/>
      <c r="D597" s="1"/>
      <c r="E597" s="1"/>
      <c r="F597" s="1"/>
      <c r="G597" s="1"/>
      <c r="H597" s="1"/>
    </row>
    <row r="598" spans="2:8">
      <c r="B598" s="1"/>
      <c r="C598" s="1"/>
      <c r="D598" s="1"/>
      <c r="E598" s="1"/>
      <c r="F598" s="1"/>
      <c r="G598" s="1"/>
      <c r="H598" s="1"/>
    </row>
    <row r="599" spans="2:8">
      <c r="B599" s="1"/>
      <c r="C599" s="1"/>
      <c r="D599" s="1"/>
      <c r="E599" s="1"/>
      <c r="F599" s="1"/>
      <c r="G599" s="1"/>
      <c r="H599" s="1"/>
    </row>
    <row r="600" spans="2:8">
      <c r="B600" s="1"/>
      <c r="C600" s="1"/>
      <c r="D600" s="1"/>
      <c r="E600" s="1"/>
      <c r="F600" s="1"/>
      <c r="G600" s="1"/>
      <c r="H600" s="1"/>
    </row>
    <row r="601" spans="2:8">
      <c r="B601" s="1"/>
      <c r="C601" s="1"/>
      <c r="D601" s="1"/>
      <c r="E601" s="1"/>
      <c r="F601" s="1"/>
      <c r="G601" s="1"/>
      <c r="H601" s="1"/>
    </row>
    <row r="602" spans="2:8">
      <c r="B602" s="1"/>
      <c r="C602" s="1"/>
      <c r="D602" s="1"/>
      <c r="E602" s="1"/>
      <c r="F602" s="1"/>
      <c r="G602" s="1"/>
      <c r="H602" s="1"/>
    </row>
    <row r="603" spans="2:8">
      <c r="B603" s="1"/>
      <c r="C603" s="1"/>
      <c r="D603" s="1"/>
      <c r="E603" s="1"/>
      <c r="F603" s="1"/>
      <c r="G603" s="1"/>
      <c r="H603" s="1"/>
    </row>
    <row r="604" spans="2:8">
      <c r="B604" s="1"/>
      <c r="C604" s="1"/>
      <c r="D604" s="1"/>
      <c r="E604" s="1"/>
      <c r="F604" s="1"/>
      <c r="G604" s="1"/>
      <c r="H604" s="1"/>
    </row>
    <row r="605" spans="2:8">
      <c r="B605" s="1"/>
      <c r="C605" s="1"/>
      <c r="D605" s="1"/>
      <c r="E605" s="1"/>
      <c r="F605" s="1"/>
      <c r="G605" s="1"/>
      <c r="H605" s="1"/>
    </row>
    <row r="606" spans="2:8">
      <c r="B606" s="1"/>
      <c r="C606" s="1"/>
      <c r="D606" s="1"/>
      <c r="E606" s="1"/>
      <c r="F606" s="1"/>
      <c r="G606" s="1"/>
      <c r="H606" s="1"/>
    </row>
    <row r="607" spans="2:8">
      <c r="B607" s="1"/>
      <c r="C607" s="1"/>
      <c r="D607" s="1"/>
      <c r="E607" s="1"/>
      <c r="F607" s="1"/>
      <c r="G607" s="1"/>
      <c r="H607" s="1"/>
    </row>
    <row r="608" spans="2:8">
      <c r="B608" s="1"/>
      <c r="C608" s="1"/>
      <c r="D608" s="1"/>
      <c r="E608" s="1"/>
      <c r="F608" s="1"/>
      <c r="G608" s="1"/>
      <c r="H608" s="1"/>
    </row>
    <row r="609" spans="2:8">
      <c r="B609" s="1"/>
      <c r="C609" s="1"/>
      <c r="D609" s="1"/>
      <c r="E609" s="1"/>
      <c r="F609" s="1"/>
      <c r="G609" s="1"/>
      <c r="H609" s="1"/>
    </row>
    <row r="610" spans="2:8">
      <c r="B610" s="1"/>
      <c r="C610" s="1"/>
      <c r="D610" s="1"/>
      <c r="E610" s="1"/>
      <c r="F610" s="1"/>
      <c r="G610" s="1"/>
      <c r="H610" s="1"/>
    </row>
    <row r="611" spans="2:8">
      <c r="B611" s="1"/>
      <c r="C611" s="1"/>
      <c r="D611" s="1"/>
      <c r="E611" s="1"/>
      <c r="F611" s="1"/>
      <c r="G611" s="1"/>
      <c r="H611" s="1"/>
    </row>
    <row r="612" spans="2:8">
      <c r="B612" s="1"/>
      <c r="C612" s="1"/>
      <c r="D612" s="1"/>
      <c r="E612" s="1"/>
      <c r="F612" s="1"/>
      <c r="G612" s="1"/>
      <c r="H612" s="1"/>
    </row>
    <row r="613" spans="2:8">
      <c r="B613" s="1"/>
      <c r="C613" s="1"/>
      <c r="D613" s="1"/>
      <c r="E613" s="1"/>
      <c r="F613" s="1"/>
      <c r="G613" s="1"/>
      <c r="H613" s="1"/>
    </row>
    <row r="614" spans="2:8">
      <c r="B614" s="1"/>
      <c r="C614" s="1"/>
      <c r="D614" s="1"/>
      <c r="E614" s="1"/>
      <c r="F614" s="1"/>
      <c r="G614" s="1"/>
      <c r="H614" s="1"/>
    </row>
    <row r="615" spans="2:8">
      <c r="B615" s="1"/>
      <c r="C615" s="1"/>
      <c r="D615" s="1"/>
      <c r="E615" s="1"/>
      <c r="F615" s="1"/>
      <c r="G615" s="1"/>
      <c r="H615" s="1"/>
    </row>
    <row r="616" spans="2:8">
      <c r="B616" s="1"/>
      <c r="C616" s="1"/>
      <c r="D616" s="1"/>
      <c r="E616" s="1"/>
      <c r="F616" s="1"/>
      <c r="G616" s="1"/>
      <c r="H616" s="1"/>
    </row>
    <row r="617" spans="2:8">
      <c r="B617" s="1"/>
      <c r="C617" s="1"/>
      <c r="D617" s="1"/>
      <c r="E617" s="1"/>
      <c r="F617" s="1"/>
      <c r="G617" s="1"/>
      <c r="H617" s="1"/>
    </row>
    <row r="618" spans="2:8">
      <c r="B618" s="1"/>
      <c r="C618" s="1"/>
      <c r="D618" s="1"/>
      <c r="E618" s="1"/>
      <c r="F618" s="1"/>
      <c r="G618" s="1"/>
      <c r="H618" s="1"/>
    </row>
    <row r="619" spans="2:8">
      <c r="B619" s="1"/>
      <c r="C619" s="1"/>
      <c r="D619" s="1"/>
      <c r="E619" s="1"/>
      <c r="F619" s="1"/>
      <c r="G619" s="1"/>
      <c r="H619" s="1"/>
    </row>
    <row r="620" spans="2:8">
      <c r="B620" s="1"/>
      <c r="C620" s="1"/>
      <c r="D620" s="1"/>
      <c r="E620" s="1"/>
      <c r="F620" s="1"/>
      <c r="G620" s="1"/>
      <c r="H620" s="1"/>
    </row>
    <row r="621" spans="2:8">
      <c r="B621" s="1"/>
      <c r="C621" s="1"/>
      <c r="D621" s="1"/>
      <c r="E621" s="1"/>
      <c r="F621" s="1"/>
      <c r="G621" s="1"/>
      <c r="H621" s="1"/>
    </row>
    <row r="622" spans="2:8">
      <c r="B622" s="1"/>
      <c r="C622" s="1"/>
      <c r="D622" s="1"/>
      <c r="E622" s="1"/>
      <c r="F622" s="1"/>
      <c r="G622" s="1"/>
      <c r="H622" s="1"/>
    </row>
    <row r="623" spans="2:8">
      <c r="B623" s="1"/>
      <c r="C623" s="1"/>
      <c r="D623" s="1"/>
      <c r="E623" s="1"/>
      <c r="F623" s="1"/>
      <c r="G623" s="1"/>
      <c r="H623" s="1"/>
    </row>
    <row r="624" spans="2:8">
      <c r="B624" s="1"/>
      <c r="C624" s="1"/>
      <c r="D624" s="1"/>
      <c r="E624" s="1"/>
      <c r="F624" s="1"/>
      <c r="G624" s="1"/>
      <c r="H624" s="1"/>
    </row>
    <row r="625" spans="2:8">
      <c r="B625" s="1"/>
      <c r="C625" s="1"/>
      <c r="D625" s="1"/>
      <c r="E625" s="1"/>
      <c r="F625" s="1"/>
      <c r="G625" s="1"/>
      <c r="H625" s="1"/>
    </row>
    <row r="626" spans="2:8">
      <c r="B626" s="1"/>
      <c r="C626" s="1"/>
      <c r="D626" s="1"/>
      <c r="E626" s="1"/>
      <c r="F626" s="1"/>
      <c r="G626" s="1"/>
      <c r="H626" s="1"/>
    </row>
    <row r="627" spans="2:8">
      <c r="B627" s="1"/>
      <c r="C627" s="1"/>
      <c r="D627" s="1"/>
      <c r="E627" s="1"/>
      <c r="F627" s="1"/>
      <c r="G627" s="1"/>
      <c r="H627" s="1"/>
    </row>
    <row r="628" spans="2:8">
      <c r="B628" s="1"/>
      <c r="C628" s="1"/>
      <c r="D628" s="1"/>
      <c r="E628" s="1"/>
      <c r="F628" s="1"/>
      <c r="G628" s="1"/>
      <c r="H628" s="1"/>
    </row>
    <row r="629" spans="2:8">
      <c r="B629" s="1"/>
      <c r="C629" s="1"/>
      <c r="D629" s="1"/>
      <c r="E629" s="1"/>
      <c r="F629" s="1"/>
      <c r="G629" s="1"/>
      <c r="H629" s="1"/>
    </row>
    <row r="630" spans="2:8">
      <c r="B630" s="1"/>
      <c r="C630" s="1"/>
      <c r="D630" s="1"/>
      <c r="E630" s="1"/>
      <c r="F630" s="1"/>
      <c r="G630" s="1"/>
      <c r="H630" s="1"/>
    </row>
    <row r="631" spans="2:8">
      <c r="B631" s="1"/>
      <c r="C631" s="1"/>
      <c r="D631" s="1"/>
      <c r="E631" s="1"/>
      <c r="F631" s="1"/>
      <c r="G631" s="1"/>
      <c r="H631" s="1"/>
    </row>
    <row r="632" spans="2:8">
      <c r="B632" s="1"/>
      <c r="C632" s="1"/>
      <c r="D632" s="1"/>
      <c r="E632" s="1"/>
      <c r="F632" s="1"/>
      <c r="G632" s="1"/>
      <c r="H632" s="1"/>
    </row>
    <row r="633" spans="2:8">
      <c r="B633" s="1"/>
      <c r="C633" s="1"/>
      <c r="D633" s="1"/>
      <c r="E633" s="1"/>
      <c r="F633" s="1"/>
      <c r="G633" s="1"/>
      <c r="H633" s="1"/>
    </row>
    <row r="634" spans="2:8">
      <c r="B634" s="1"/>
      <c r="C634" s="1"/>
      <c r="D634" s="1"/>
      <c r="E634" s="1"/>
      <c r="F634" s="1"/>
      <c r="G634" s="1"/>
      <c r="H634" s="1"/>
    </row>
    <row r="635" spans="2:8">
      <c r="B635" s="1"/>
      <c r="C635" s="1"/>
      <c r="D635" s="1"/>
      <c r="E635" s="1"/>
      <c r="F635" s="1"/>
      <c r="G635" s="1"/>
      <c r="H635" s="1"/>
    </row>
    <row r="636" spans="2:8">
      <c r="B636" s="1"/>
      <c r="C636" s="1"/>
      <c r="D636" s="1"/>
      <c r="E636" s="1"/>
      <c r="F636" s="1"/>
      <c r="G636" s="1"/>
      <c r="H636" s="1"/>
    </row>
    <row r="637" spans="2:8">
      <c r="B637" s="1"/>
      <c r="C637" s="1"/>
      <c r="D637" s="1"/>
      <c r="E637" s="1"/>
      <c r="F637" s="1"/>
      <c r="G637" s="1"/>
      <c r="H637" s="1"/>
    </row>
    <row r="638" spans="2:8">
      <c r="B638" s="1"/>
      <c r="C638" s="1"/>
      <c r="D638" s="1"/>
      <c r="E638" s="1"/>
      <c r="F638" s="1"/>
      <c r="G638" s="1"/>
      <c r="H638" s="1"/>
    </row>
    <row r="639" spans="2:8">
      <c r="B639" s="1"/>
      <c r="C639" s="1"/>
      <c r="D639" s="1"/>
      <c r="E639" s="1"/>
      <c r="F639" s="1"/>
      <c r="G639" s="1"/>
      <c r="H639" s="1"/>
    </row>
    <row r="640" spans="2:8">
      <c r="B640" s="1"/>
      <c r="C640" s="1"/>
      <c r="D640" s="1"/>
      <c r="E640" s="1"/>
      <c r="F640" s="1"/>
      <c r="G640" s="1"/>
      <c r="H640" s="1"/>
    </row>
    <row r="641" spans="2:8">
      <c r="B641" s="1"/>
      <c r="C641" s="1"/>
      <c r="D641" s="1"/>
      <c r="E641" s="1"/>
      <c r="F641" s="1"/>
      <c r="G641" s="1"/>
      <c r="H641" s="1"/>
    </row>
    <row r="642" spans="2:8">
      <c r="B642" s="1"/>
      <c r="C642" s="1"/>
      <c r="D642" s="1"/>
      <c r="E642" s="1"/>
      <c r="F642" s="1"/>
      <c r="G642" s="1"/>
      <c r="H642" s="1"/>
    </row>
    <row r="643" spans="2:8">
      <c r="B643" s="1"/>
      <c r="C643" s="1"/>
      <c r="D643" s="1"/>
      <c r="E643" s="1"/>
      <c r="F643" s="1"/>
      <c r="G643" s="1"/>
      <c r="H643" s="1"/>
    </row>
    <row r="644" spans="2:8">
      <c r="B644" s="1"/>
      <c r="C644" s="1"/>
      <c r="D644" s="1"/>
      <c r="E644" s="1"/>
      <c r="F644" s="1"/>
      <c r="G644" s="1"/>
      <c r="H644" s="1"/>
    </row>
    <row r="645" spans="2:8">
      <c r="B645" s="1"/>
      <c r="C645" s="1"/>
      <c r="D645" s="1"/>
      <c r="E645" s="1"/>
      <c r="F645" s="1"/>
      <c r="G645" s="1"/>
      <c r="H645" s="1"/>
    </row>
    <row r="646" spans="2:8">
      <c r="B646" s="1"/>
      <c r="C646" s="1"/>
      <c r="D646" s="1"/>
      <c r="E646" s="1"/>
      <c r="F646" s="1"/>
      <c r="G646" s="1"/>
      <c r="H646" s="1"/>
    </row>
    <row r="647" spans="2:8">
      <c r="B647" s="1"/>
      <c r="C647" s="1"/>
      <c r="D647" s="1"/>
      <c r="E647" s="1"/>
      <c r="F647" s="1"/>
      <c r="G647" s="1"/>
      <c r="H647" s="1"/>
    </row>
    <row r="648" spans="2:8">
      <c r="B648" s="1"/>
      <c r="C648" s="1"/>
      <c r="D648" s="1"/>
      <c r="E648" s="1"/>
      <c r="F648" s="1"/>
      <c r="G648" s="1"/>
      <c r="H648" s="1"/>
    </row>
    <row r="649" spans="2:8">
      <c r="B649" s="1"/>
      <c r="C649" s="1"/>
      <c r="D649" s="1"/>
      <c r="E649" s="1"/>
      <c r="F649" s="1"/>
      <c r="G649" s="1"/>
      <c r="H649" s="1"/>
    </row>
    <row r="650" spans="2:8">
      <c r="B650" s="1"/>
      <c r="C650" s="1"/>
      <c r="D650" s="1"/>
      <c r="E650" s="1"/>
      <c r="F650" s="1"/>
      <c r="G650" s="1"/>
      <c r="H650" s="1"/>
    </row>
    <row r="651" spans="2:8">
      <c r="B651" s="1"/>
      <c r="C651" s="1"/>
      <c r="D651" s="1"/>
      <c r="E651" s="1"/>
      <c r="F651" s="1"/>
      <c r="G651" s="1"/>
      <c r="H651" s="1"/>
    </row>
    <row r="652" spans="2:8">
      <c r="B652" s="1"/>
      <c r="C652" s="1"/>
      <c r="D652" s="1"/>
      <c r="E652" s="1"/>
      <c r="F652" s="1"/>
      <c r="G652" s="1"/>
      <c r="H652" s="1"/>
    </row>
    <row r="653" spans="2:8">
      <c r="B653" s="1"/>
      <c r="C653" s="1"/>
      <c r="D653" s="1"/>
      <c r="E653" s="1"/>
      <c r="F653" s="1"/>
      <c r="G653" s="1"/>
      <c r="H653" s="1"/>
    </row>
    <row r="654" spans="2:8">
      <c r="B654" s="1"/>
      <c r="C654" s="1"/>
      <c r="D654" s="1"/>
      <c r="E654" s="1"/>
      <c r="F654" s="1"/>
      <c r="G654" s="1"/>
      <c r="H654" s="1"/>
    </row>
    <row r="655" spans="2:8">
      <c r="B655" s="1"/>
      <c r="C655" s="1"/>
      <c r="D655" s="1"/>
      <c r="E655" s="1"/>
      <c r="F655" s="1"/>
      <c r="G655" s="1"/>
      <c r="H655" s="1"/>
    </row>
    <row r="656" spans="2:8">
      <c r="B656" s="1"/>
      <c r="C656" s="1"/>
      <c r="D656" s="1"/>
      <c r="E656" s="1"/>
      <c r="F656" s="1"/>
      <c r="G656" s="1"/>
      <c r="H656" s="1"/>
    </row>
    <row r="657" spans="2:8">
      <c r="B657" s="1"/>
      <c r="C657" s="1"/>
      <c r="D657" s="1"/>
      <c r="E657" s="1"/>
      <c r="F657" s="1"/>
      <c r="G657" s="1"/>
      <c r="H657" s="1"/>
    </row>
    <row r="658" spans="2:8">
      <c r="B658" s="1"/>
      <c r="C658" s="1"/>
      <c r="D658" s="1"/>
      <c r="E658" s="1"/>
      <c r="F658" s="1"/>
      <c r="G658" s="1"/>
      <c r="H658" s="1"/>
    </row>
    <row r="659" spans="2:8">
      <c r="B659" s="1"/>
      <c r="C659" s="1"/>
      <c r="D659" s="1"/>
      <c r="E659" s="1"/>
      <c r="F659" s="1"/>
      <c r="G659" s="1"/>
      <c r="H659" s="1"/>
    </row>
    <row r="660" spans="2:8">
      <c r="B660" s="1"/>
      <c r="C660" s="1"/>
      <c r="D660" s="1"/>
      <c r="E660" s="1"/>
      <c r="F660" s="1"/>
      <c r="G660" s="1"/>
      <c r="H660" s="1"/>
    </row>
    <row r="661" spans="2:8">
      <c r="B661" s="1"/>
      <c r="C661" s="1"/>
      <c r="D661" s="1"/>
      <c r="E661" s="1"/>
      <c r="F661" s="1"/>
      <c r="G661" s="1"/>
      <c r="H661" s="1"/>
    </row>
    <row r="662" spans="2:8">
      <c r="B662" s="1"/>
      <c r="C662" s="1"/>
      <c r="D662" s="1"/>
      <c r="E662" s="1"/>
      <c r="F662" s="1"/>
      <c r="G662" s="1"/>
      <c r="H662" s="1"/>
    </row>
    <row r="663" spans="2:8">
      <c r="B663" s="1"/>
      <c r="C663" s="1"/>
      <c r="D663" s="1"/>
      <c r="E663" s="1"/>
      <c r="F663" s="1"/>
      <c r="G663" s="1"/>
      <c r="H663" s="1"/>
    </row>
    <row r="664" spans="2:8">
      <c r="B664" s="1"/>
      <c r="C664" s="1"/>
      <c r="D664" s="1"/>
      <c r="E664" s="1"/>
      <c r="F664" s="1"/>
      <c r="G664" s="1"/>
      <c r="H664" s="1"/>
    </row>
    <row r="665" spans="2:8">
      <c r="B665" s="1"/>
      <c r="C665" s="1"/>
      <c r="D665" s="1"/>
      <c r="E665" s="1"/>
      <c r="F665" s="1"/>
      <c r="G665" s="1"/>
      <c r="H665" s="1"/>
    </row>
    <row r="666" spans="2:8">
      <c r="B666" s="1"/>
      <c r="C666" s="1"/>
      <c r="D666" s="1"/>
      <c r="E666" s="1"/>
      <c r="F666" s="1"/>
      <c r="G666" s="1"/>
      <c r="H666" s="1"/>
    </row>
    <row r="667" spans="2:8">
      <c r="B667" s="1"/>
      <c r="C667" s="1"/>
      <c r="D667" s="1"/>
      <c r="E667" s="1"/>
      <c r="F667" s="1"/>
      <c r="G667" s="1"/>
      <c r="H667" s="1"/>
    </row>
    <row r="668" spans="2:8">
      <c r="B668" s="1"/>
      <c r="C668" s="1"/>
      <c r="D668" s="1"/>
      <c r="E668" s="1"/>
      <c r="F668" s="1"/>
      <c r="G668" s="1"/>
      <c r="H668" s="1"/>
    </row>
    <row r="669" spans="2:8">
      <c r="B669" s="1"/>
      <c r="C669" s="1"/>
      <c r="D669" s="1"/>
      <c r="E669" s="1"/>
      <c r="F669" s="1"/>
      <c r="G669" s="1"/>
      <c r="H669" s="1"/>
    </row>
    <row r="670" spans="2:8">
      <c r="B670" s="1"/>
      <c r="C670" s="1"/>
      <c r="D670" s="1"/>
      <c r="E670" s="1"/>
      <c r="F670" s="1"/>
      <c r="G670" s="1"/>
      <c r="H670" s="1"/>
    </row>
    <row r="671" spans="2:8">
      <c r="B671" s="1"/>
      <c r="C671" s="1"/>
      <c r="D671" s="1"/>
      <c r="E671" s="1"/>
      <c r="F671" s="1"/>
      <c r="G671" s="1"/>
      <c r="H671" s="1"/>
    </row>
    <row r="672" spans="2:8">
      <c r="B672" s="1"/>
      <c r="C672" s="1"/>
      <c r="D672" s="1"/>
      <c r="E672" s="1"/>
      <c r="F672" s="1"/>
      <c r="G672" s="1"/>
      <c r="H672" s="1"/>
    </row>
    <row r="673" spans="2:8">
      <c r="B673" s="1"/>
      <c r="C673" s="1"/>
      <c r="D673" s="1"/>
      <c r="E673" s="1"/>
      <c r="F673" s="1"/>
      <c r="G673" s="1"/>
      <c r="H673" s="1"/>
    </row>
    <row r="674" spans="2:8">
      <c r="B674" s="1"/>
      <c r="C674" s="1"/>
      <c r="D674" s="1"/>
      <c r="E674" s="1"/>
      <c r="F674" s="1"/>
      <c r="G674" s="1"/>
      <c r="H674" s="1"/>
    </row>
    <row r="675" spans="2:8">
      <c r="B675" s="1"/>
      <c r="C675" s="1"/>
      <c r="D675" s="1"/>
      <c r="E675" s="1"/>
      <c r="F675" s="1"/>
      <c r="G675" s="1"/>
      <c r="H675" s="1"/>
    </row>
    <row r="676" spans="2:8">
      <c r="B676" s="1"/>
      <c r="C676" s="1"/>
      <c r="D676" s="1"/>
      <c r="E676" s="1"/>
      <c r="F676" s="1"/>
      <c r="G676" s="1"/>
      <c r="H676" s="1"/>
    </row>
    <row r="677" spans="2:8">
      <c r="B677" s="1"/>
      <c r="C677" s="1"/>
      <c r="D677" s="1"/>
      <c r="E677" s="1"/>
      <c r="F677" s="1"/>
      <c r="G677" s="1"/>
      <c r="H677" s="1"/>
    </row>
    <row r="678" spans="2:8">
      <c r="B678" s="1"/>
      <c r="C678" s="1"/>
      <c r="D678" s="1"/>
      <c r="E678" s="1"/>
      <c r="F678" s="1"/>
      <c r="G678" s="1"/>
      <c r="H678" s="1"/>
    </row>
    <row r="679" spans="2:8">
      <c r="B679" s="1"/>
      <c r="C679" s="1"/>
      <c r="D679" s="1"/>
      <c r="E679" s="1"/>
      <c r="F679" s="1"/>
      <c r="G679" s="1"/>
      <c r="H679" s="1"/>
    </row>
    <row r="680" spans="2:8">
      <c r="B680" s="1"/>
      <c r="C680" s="1"/>
      <c r="D680" s="1"/>
      <c r="E680" s="1"/>
      <c r="F680" s="1"/>
      <c r="G680" s="1"/>
      <c r="H680" s="1"/>
    </row>
    <row r="681" spans="2:8">
      <c r="B681" s="1"/>
      <c r="C681" s="1"/>
      <c r="D681" s="1"/>
      <c r="E681" s="1"/>
      <c r="F681" s="1"/>
      <c r="G681" s="1"/>
      <c r="H681" s="1"/>
    </row>
    <row r="682" spans="2:8">
      <c r="B682" s="1"/>
      <c r="C682" s="1"/>
      <c r="D682" s="1"/>
      <c r="E682" s="1"/>
      <c r="F682" s="1"/>
      <c r="G682" s="1"/>
      <c r="H682" s="1"/>
    </row>
    <row r="683" spans="2:8">
      <c r="B683" s="1"/>
      <c r="C683" s="1"/>
      <c r="D683" s="1"/>
      <c r="E683" s="1"/>
      <c r="F683" s="1"/>
      <c r="G683" s="1"/>
      <c r="H683" s="1"/>
    </row>
    <row r="684" spans="2:8">
      <c r="B684" s="1"/>
      <c r="C684" s="1"/>
      <c r="D684" s="1"/>
      <c r="E684" s="1"/>
      <c r="F684" s="1"/>
      <c r="G684" s="1"/>
      <c r="H684" s="1"/>
    </row>
    <row r="685" spans="2:8">
      <c r="B685" s="1"/>
      <c r="C685" s="1"/>
      <c r="D685" s="1"/>
      <c r="E685" s="1"/>
      <c r="F685" s="1"/>
      <c r="G685" s="1"/>
      <c r="H685" s="1"/>
    </row>
    <row r="686" spans="2:8">
      <c r="B686" s="1"/>
      <c r="C686" s="1"/>
      <c r="D686" s="1"/>
      <c r="E686" s="1"/>
      <c r="F686" s="1"/>
      <c r="G686" s="1"/>
      <c r="H686" s="1"/>
    </row>
    <row r="687" spans="2:8">
      <c r="B687" s="1"/>
      <c r="C687" s="1"/>
      <c r="D687" s="1"/>
      <c r="E687" s="1"/>
      <c r="F687" s="1"/>
      <c r="G687" s="1"/>
      <c r="H687" s="1"/>
    </row>
    <row r="688" spans="2:8">
      <c r="B688" s="1"/>
      <c r="C688" s="1"/>
      <c r="D688" s="1"/>
      <c r="E688" s="1"/>
      <c r="F688" s="1"/>
      <c r="G688" s="1"/>
      <c r="H688" s="1"/>
    </row>
    <row r="689" spans="2:8">
      <c r="B689" s="1"/>
      <c r="C689" s="1"/>
      <c r="D689" s="1"/>
      <c r="E689" s="1"/>
      <c r="F689" s="1"/>
      <c r="G689" s="1"/>
      <c r="H689" s="1"/>
    </row>
    <row r="690" spans="2:8">
      <c r="B690" s="1"/>
      <c r="C690" s="1"/>
      <c r="D690" s="1"/>
      <c r="E690" s="1"/>
      <c r="F690" s="1"/>
      <c r="G690" s="1"/>
      <c r="H690" s="1"/>
    </row>
    <row r="691" spans="2:8">
      <c r="B691" s="1"/>
      <c r="C691" s="1"/>
      <c r="D691" s="1"/>
      <c r="E691" s="1"/>
      <c r="F691" s="1"/>
      <c r="G691" s="1"/>
      <c r="H691" s="1"/>
    </row>
    <row r="692" spans="2:8">
      <c r="B692" s="1"/>
      <c r="C692" s="1"/>
      <c r="D692" s="1"/>
      <c r="E692" s="1"/>
      <c r="F692" s="1"/>
      <c r="G692" s="1"/>
      <c r="H692" s="1"/>
    </row>
    <row r="693" spans="2:8">
      <c r="B693" s="1"/>
      <c r="C693" s="1"/>
      <c r="D693" s="1"/>
      <c r="E693" s="1"/>
      <c r="F693" s="1"/>
      <c r="G693" s="1"/>
      <c r="H693" s="1"/>
    </row>
    <row r="694" spans="2:8">
      <c r="B694" s="1"/>
      <c r="C694" s="1"/>
      <c r="D694" s="1"/>
      <c r="E694" s="1"/>
      <c r="F694" s="1"/>
      <c r="G694" s="1"/>
      <c r="H694" s="1"/>
    </row>
    <row r="695" spans="2:8">
      <c r="B695" s="1"/>
      <c r="C695" s="1"/>
      <c r="D695" s="1"/>
      <c r="E695" s="1"/>
      <c r="F695" s="1"/>
      <c r="G695" s="1"/>
      <c r="H695" s="1"/>
    </row>
    <row r="696" spans="2:8">
      <c r="B696" s="1"/>
      <c r="C696" s="1"/>
      <c r="D696" s="1"/>
      <c r="E696" s="1"/>
      <c r="F696" s="1"/>
      <c r="G696" s="1"/>
      <c r="H696" s="1"/>
    </row>
    <row r="697" spans="2:8">
      <c r="B697" s="1"/>
      <c r="C697" s="1"/>
      <c r="D697" s="1"/>
      <c r="E697" s="1"/>
      <c r="F697" s="1"/>
      <c r="G697" s="1"/>
      <c r="H697" s="1"/>
    </row>
    <row r="698" spans="2:8">
      <c r="B698" s="1"/>
      <c r="C698" s="1"/>
      <c r="D698" s="1"/>
      <c r="E698" s="1"/>
      <c r="F698" s="1"/>
      <c r="G698" s="1"/>
      <c r="H698" s="1"/>
    </row>
    <row r="699" spans="2:8">
      <c r="B699" s="1"/>
      <c r="C699" s="1"/>
      <c r="D699" s="1"/>
      <c r="E699" s="1"/>
      <c r="F699" s="1"/>
      <c r="G699" s="1"/>
      <c r="H699" s="1"/>
    </row>
    <row r="700" spans="2:8">
      <c r="B700" s="1"/>
      <c r="C700" s="1"/>
      <c r="D700" s="1"/>
      <c r="E700" s="1"/>
      <c r="F700" s="1"/>
      <c r="G700" s="1"/>
      <c r="H700" s="1"/>
    </row>
    <row r="701" spans="2:8">
      <c r="B701" s="1"/>
      <c r="C701" s="1"/>
      <c r="D701" s="1"/>
      <c r="E701" s="1"/>
      <c r="F701" s="1"/>
      <c r="G701" s="1"/>
      <c r="H701" s="1"/>
    </row>
    <row r="702" spans="2:8">
      <c r="B702" s="1"/>
      <c r="C702" s="1"/>
      <c r="D702" s="1"/>
      <c r="E702" s="1"/>
      <c r="F702" s="1"/>
      <c r="G702" s="1"/>
      <c r="H702" s="1"/>
    </row>
    <row r="703" spans="2:8">
      <c r="B703" s="1"/>
      <c r="C703" s="1"/>
      <c r="D703" s="1"/>
      <c r="E703" s="1"/>
      <c r="F703" s="1"/>
      <c r="G703" s="1"/>
      <c r="H703" s="1"/>
    </row>
    <row r="704" spans="2:8">
      <c r="B704" s="1"/>
      <c r="C704" s="1"/>
      <c r="D704" s="1"/>
      <c r="E704" s="1"/>
      <c r="F704" s="1"/>
      <c r="G704" s="1"/>
      <c r="H704" s="1"/>
    </row>
    <row r="705" spans="2:8">
      <c r="B705" s="1"/>
      <c r="C705" s="1"/>
      <c r="D705" s="1"/>
      <c r="E705" s="1"/>
      <c r="F705" s="1"/>
      <c r="G705" s="1"/>
      <c r="H705" s="1"/>
    </row>
    <row r="706" spans="2:8">
      <c r="B706" s="1"/>
      <c r="C706" s="1"/>
      <c r="D706" s="1"/>
      <c r="E706" s="1"/>
      <c r="F706" s="1"/>
      <c r="G706" s="1"/>
      <c r="H706" s="1"/>
    </row>
    <row r="707" spans="2:8">
      <c r="B707" s="1"/>
      <c r="C707" s="1"/>
      <c r="D707" s="1"/>
      <c r="E707" s="1"/>
      <c r="F707" s="1"/>
      <c r="G707" s="1"/>
      <c r="H707" s="1"/>
    </row>
    <row r="708" spans="2:8">
      <c r="B708" s="1"/>
      <c r="C708" s="1"/>
      <c r="D708" s="1"/>
      <c r="E708" s="1"/>
      <c r="F708" s="1"/>
      <c r="G708" s="1"/>
      <c r="H708" s="1"/>
    </row>
    <row r="709" spans="2:8">
      <c r="B709" s="1"/>
      <c r="C709" s="1"/>
      <c r="D709" s="1"/>
      <c r="E709" s="1"/>
      <c r="F709" s="1"/>
      <c r="G709" s="1"/>
      <c r="H709" s="1"/>
    </row>
    <row r="710" spans="2:8">
      <c r="B710" s="1"/>
      <c r="C710" s="1"/>
      <c r="D710" s="1"/>
      <c r="E710" s="1"/>
      <c r="F710" s="1"/>
      <c r="G710" s="1"/>
      <c r="H710" s="1"/>
    </row>
    <row r="711" spans="2:8">
      <c r="B711" s="1"/>
      <c r="C711" s="1"/>
      <c r="D711" s="1"/>
      <c r="E711" s="1"/>
      <c r="F711" s="1"/>
      <c r="G711" s="1"/>
      <c r="H711" s="1"/>
    </row>
    <row r="712" spans="2:8">
      <c r="B712" s="1"/>
      <c r="C712" s="1"/>
      <c r="D712" s="1"/>
      <c r="E712" s="1"/>
      <c r="F712" s="1"/>
      <c r="G712" s="1"/>
      <c r="H712" s="1"/>
    </row>
    <row r="713" spans="2:8">
      <c r="B713" s="1"/>
      <c r="C713" s="1"/>
      <c r="D713" s="1"/>
      <c r="E713" s="1"/>
      <c r="F713" s="1"/>
      <c r="G713" s="1"/>
      <c r="H713" s="1"/>
    </row>
    <row r="714" spans="2:8">
      <c r="B714" s="1"/>
      <c r="C714" s="1"/>
      <c r="D714" s="1"/>
      <c r="E714" s="1"/>
      <c r="F714" s="1"/>
      <c r="G714" s="1"/>
      <c r="H714" s="1"/>
    </row>
    <row r="715" spans="2:8">
      <c r="B715" s="1"/>
      <c r="C715" s="1"/>
      <c r="D715" s="1"/>
      <c r="E715" s="1"/>
      <c r="F715" s="1"/>
      <c r="G715" s="1"/>
      <c r="H715" s="1"/>
    </row>
    <row r="716" spans="2:8">
      <c r="B716" s="1"/>
      <c r="C716" s="1"/>
      <c r="D716" s="1"/>
      <c r="E716" s="1"/>
      <c r="F716" s="1"/>
      <c r="G716" s="1"/>
      <c r="H716" s="1"/>
    </row>
    <row r="717" spans="2:8">
      <c r="B717" s="1"/>
      <c r="C717" s="1"/>
      <c r="D717" s="1"/>
      <c r="E717" s="1"/>
      <c r="F717" s="1"/>
      <c r="G717" s="1"/>
      <c r="H717" s="1"/>
    </row>
    <row r="718" spans="2:8">
      <c r="B718" s="1"/>
      <c r="C718" s="1"/>
      <c r="D718" s="1"/>
      <c r="E718" s="1"/>
      <c r="F718" s="1"/>
      <c r="G718" s="1"/>
      <c r="H718" s="1"/>
    </row>
    <row r="719" spans="2:8">
      <c r="B719" s="1"/>
      <c r="C719" s="1"/>
      <c r="D719" s="1"/>
      <c r="E719" s="1"/>
      <c r="F719" s="1"/>
      <c r="G719" s="1"/>
      <c r="H719" s="1"/>
    </row>
    <row r="720" spans="2:8">
      <c r="B720" s="1"/>
      <c r="C720" s="1"/>
      <c r="D720" s="1"/>
      <c r="E720" s="1"/>
      <c r="F720" s="1"/>
      <c r="G720" s="1"/>
      <c r="H720" s="1"/>
    </row>
    <row r="721" spans="2:8">
      <c r="B721" s="1"/>
      <c r="C721" s="1"/>
      <c r="D721" s="1"/>
      <c r="E721" s="1"/>
      <c r="F721" s="1"/>
      <c r="G721" s="1"/>
      <c r="H721" s="1"/>
    </row>
    <row r="722" spans="2:8">
      <c r="B722" s="1"/>
      <c r="C722" s="1"/>
      <c r="D722" s="1"/>
      <c r="E722" s="1"/>
      <c r="F722" s="1"/>
      <c r="G722" s="1"/>
      <c r="H722" s="1"/>
    </row>
    <row r="723" spans="2:8">
      <c r="B723" s="1"/>
      <c r="C723" s="1"/>
      <c r="D723" s="1"/>
      <c r="E723" s="1"/>
      <c r="F723" s="1"/>
      <c r="G723" s="1"/>
      <c r="H723" s="1"/>
    </row>
    <row r="724" spans="2:8">
      <c r="B724" s="1"/>
      <c r="C724" s="1"/>
      <c r="D724" s="1"/>
      <c r="E724" s="1"/>
      <c r="F724" s="1"/>
      <c r="G724" s="1"/>
      <c r="H724" s="1"/>
    </row>
    <row r="725" spans="2:8">
      <c r="B725" s="1"/>
      <c r="C725" s="1"/>
      <c r="D725" s="1"/>
      <c r="E725" s="1"/>
      <c r="F725" s="1"/>
      <c r="G725" s="1"/>
      <c r="H725" s="1"/>
    </row>
    <row r="726" spans="2:8">
      <c r="B726" s="1"/>
      <c r="C726" s="1"/>
      <c r="D726" s="1"/>
      <c r="E726" s="1"/>
      <c r="F726" s="1"/>
      <c r="G726" s="1"/>
      <c r="H726" s="1"/>
    </row>
    <row r="727" spans="2:8">
      <c r="B727" s="1"/>
      <c r="C727" s="1"/>
      <c r="D727" s="1"/>
      <c r="E727" s="1"/>
      <c r="F727" s="1"/>
      <c r="G727" s="1"/>
      <c r="H727" s="1"/>
    </row>
    <row r="728" spans="2:8">
      <c r="B728" s="1"/>
      <c r="C728" s="1"/>
      <c r="D728" s="1"/>
      <c r="E728" s="1"/>
      <c r="F728" s="1"/>
      <c r="G728" s="1"/>
      <c r="H728" s="1"/>
    </row>
    <row r="729" spans="2:8">
      <c r="B729" s="1"/>
      <c r="C729" s="1"/>
      <c r="D729" s="1"/>
      <c r="E729" s="1"/>
      <c r="F729" s="1"/>
      <c r="G729" s="1"/>
      <c r="H729" s="1"/>
    </row>
    <row r="730" spans="2:8">
      <c r="B730" s="1"/>
      <c r="C730" s="1"/>
      <c r="D730" s="1"/>
      <c r="E730" s="1"/>
      <c r="F730" s="1"/>
      <c r="G730" s="1"/>
      <c r="H730" s="1"/>
    </row>
    <row r="731" spans="2:8">
      <c r="B731" s="1"/>
      <c r="C731" s="1"/>
      <c r="D731" s="1"/>
      <c r="E731" s="1"/>
      <c r="F731" s="1"/>
      <c r="G731" s="1"/>
      <c r="H731" s="1"/>
    </row>
    <row r="732" spans="2:8">
      <c r="B732" s="1"/>
      <c r="C732" s="1"/>
      <c r="D732" s="1"/>
      <c r="E732" s="1"/>
      <c r="F732" s="1"/>
      <c r="G732" s="1"/>
      <c r="H732" s="1"/>
    </row>
    <row r="733" spans="2:8">
      <c r="B733" s="1"/>
      <c r="C733" s="1"/>
      <c r="D733" s="1"/>
      <c r="E733" s="1"/>
      <c r="F733" s="1"/>
      <c r="G733" s="1"/>
      <c r="H733" s="1"/>
    </row>
    <row r="734" spans="2:8">
      <c r="B734" s="1"/>
      <c r="C734" s="1"/>
      <c r="D734" s="1"/>
      <c r="E734" s="1"/>
      <c r="F734" s="1"/>
      <c r="G734" s="1"/>
      <c r="H734" s="1"/>
    </row>
    <row r="735" spans="2:8">
      <c r="B735" s="1"/>
      <c r="C735" s="1"/>
      <c r="D735" s="1"/>
      <c r="E735" s="1"/>
      <c r="F735" s="1"/>
      <c r="G735" s="1"/>
      <c r="H735" s="1"/>
    </row>
    <row r="736" spans="2:8">
      <c r="B736" s="1"/>
      <c r="C736" s="1"/>
      <c r="D736" s="1"/>
      <c r="E736" s="1"/>
      <c r="F736" s="1"/>
      <c r="G736" s="1"/>
      <c r="H736" s="1"/>
    </row>
    <row r="737" spans="2:8">
      <c r="B737" s="1"/>
      <c r="C737" s="1"/>
      <c r="D737" s="1"/>
      <c r="E737" s="1"/>
      <c r="F737" s="1"/>
      <c r="G737" s="1"/>
      <c r="H737" s="1"/>
    </row>
    <row r="738" spans="2:8">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124"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23" priority="9" stopIfTrue="1">
      <formula>$A$16=0</formula>
    </cfRule>
  </conditionalFormatting>
  <conditionalFormatting sqref="B29:C29">
    <cfRule type="expression" dxfId="122" priority="24">
      <formula>LEFT($C$29,3)="Let"</formula>
    </cfRule>
  </conditionalFormatting>
  <conditionalFormatting sqref="B33:C33 B36:G52">
    <cfRule type="expression" dxfId="121" priority="19">
      <formula>$A$33="nvt"</formula>
    </cfRule>
  </conditionalFormatting>
  <conditionalFormatting sqref="B55:C55 B58:G74">
    <cfRule type="expression" dxfId="120" priority="20">
      <formula>$A$55="nvt"</formula>
    </cfRule>
  </conditionalFormatting>
  <conditionalFormatting sqref="B94:C94 B97:E108">
    <cfRule type="expression" dxfId="119" priority="17">
      <formula>$A$94="nvt"</formula>
    </cfRule>
  </conditionalFormatting>
  <conditionalFormatting sqref="B111:C111 B114:E125">
    <cfRule type="expression" dxfId="118" priority="5">
      <formula>$A$111="nvt"</formula>
    </cfRule>
  </conditionalFormatting>
  <conditionalFormatting sqref="B128:C128">
    <cfRule type="expression" dxfId="117" priority="16">
      <formula>$A$128="nvt"</formula>
    </cfRule>
  </conditionalFormatting>
  <conditionalFormatting sqref="B144:C144">
    <cfRule type="expression" dxfId="116" priority="15">
      <formula>$A$144="nvt"</formula>
    </cfRule>
  </conditionalFormatting>
  <conditionalFormatting sqref="B168:C168">
    <cfRule type="expression" dxfId="115" priority="14">
      <formula>$A$168="nvt"</formula>
    </cfRule>
  </conditionalFormatting>
  <conditionalFormatting sqref="B17:D26">
    <cfRule type="expression" dxfId="114" priority="22">
      <formula>$A17=0</formula>
    </cfRule>
  </conditionalFormatting>
  <conditionalFormatting sqref="B77:D77 B80:C91">
    <cfRule type="expression" dxfId="113" priority="18">
      <formula>$A$77="nvt"</formula>
    </cfRule>
  </conditionalFormatting>
  <conditionalFormatting sqref="B206:D206 B209:C220">
    <cfRule type="expression" dxfId="112" priority="12">
      <formula>$A$206="nvt"</formula>
    </cfRule>
  </conditionalFormatting>
  <conditionalFormatting sqref="B186:F203 B183:C183">
    <cfRule type="expression" dxfId="111" priority="13">
      <formula>$A$183="nvt"</formula>
    </cfRule>
  </conditionalFormatting>
  <conditionalFormatting sqref="B131:I141">
    <cfRule type="expression" dxfId="110" priority="10">
      <formula>$A$128="nvt"</formula>
    </cfRule>
  </conditionalFormatting>
  <conditionalFormatting sqref="B147:I165">
    <cfRule type="expression" dxfId="109" priority="8">
      <formula>$A$144="nvt"</formula>
    </cfRule>
  </conditionalFormatting>
  <conditionalFormatting sqref="B171:I180">
    <cfRule type="expression" dxfId="108" priority="23">
      <formula>$A$168="nvt"</formula>
    </cfRule>
  </conditionalFormatting>
  <conditionalFormatting sqref="C240">
    <cfRule type="cellIs" dxfId="107" priority="21" operator="notEqual">
      <formula>"JA"</formula>
    </cfRule>
  </conditionalFormatting>
  <conditionalFormatting sqref="D236">
    <cfRule type="expression" dxfId="106" priority="11">
      <formula>C240&lt;&gt;"JA"</formula>
    </cfRule>
  </conditionalFormatting>
  <conditionalFormatting sqref="G186:G203">
    <cfRule type="expression" dxfId="105" priority="4">
      <formula>$A$183="nvt"</formula>
    </cfRule>
  </conditionalFormatting>
  <conditionalFormatting sqref="H186:I202">
    <cfRule type="expression" dxfId="104" priority="2">
      <formula>$A$144="nvt"</formula>
    </cfRule>
  </conditionalFormatting>
  <conditionalFormatting sqref="H203:I203">
    <cfRule type="expression" dxfId="103" priority="3">
      <formula>$A$183="nvt"</formula>
    </cfRule>
  </conditionalFormatting>
  <conditionalFormatting sqref="I186:J202">
    <cfRule type="expression" dxfId="102" priority="1" stopIfTrue="1">
      <formula>$A$16=0</formula>
    </cfRule>
  </conditionalFormatting>
  <dataValidations count="4">
    <dataValidation type="list" allowBlank="1" showInputMessage="1" showErrorMessage="1" sqref="B187:B202 B37:B51 B148:B164 B132:B140 B59:B73 B172:B179 B98:B107 B115:B124" xr:uid="{FB1B1477-0671-4EFE-8214-78CF4DE4BC66}">
      <formula1>K_Werkpakket</formula1>
    </dataValidation>
    <dataValidation type="list" allowBlank="1" showInputMessage="1" showErrorMessage="1" sqref="C6" xr:uid="{C75BEBC7-6876-43F4-8E42-42A61FDFCACE}">
      <formula1>K_Type</formula1>
    </dataValidation>
    <dataValidation type="list" allowBlank="1" showInputMessage="1" showErrorMessage="1" sqref="C7" xr:uid="{F828B4D3-0323-4E79-9409-4F5D197BC678}">
      <formula1>K_Omvang</formula1>
    </dataValidation>
    <dataValidation type="list" allowBlank="1" showInputMessage="1" showErrorMessage="1" sqref="C167" xr:uid="{78B95D4E-4D44-47E5-93BB-F5D6336153E3}">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2AFD9-1F0E-411A-9D78-530E1E18E9E3}">
  <sheetPr>
    <tabColor rgb="FF92D050"/>
    <pageSetUpPr fitToPage="1"/>
  </sheetPr>
  <dimension ref="A1:L738"/>
  <sheetViews>
    <sheetView showGridLines="0" workbookViewId="0">
      <selection activeCell="C2" sqref="C2:E2"/>
    </sheetView>
  </sheetViews>
  <sheetFormatPr defaultColWidth="9.140625" defaultRowHeight="15.75"/>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c r="D1" s="1"/>
      <c r="I1" s="40" t="s">
        <v>28</v>
      </c>
    </row>
    <row r="2" spans="1:9" ht="18.75">
      <c r="B2" s="24" t="s">
        <v>133</v>
      </c>
      <c r="C2" s="252"/>
      <c r="D2" s="252"/>
      <c r="E2" s="252"/>
      <c r="I2" s="41" t="s">
        <v>30</v>
      </c>
    </row>
    <row r="3" spans="1:9">
      <c r="B3" s="22"/>
      <c r="C3" s="23"/>
      <c r="D3" s="23"/>
      <c r="E3" s="1"/>
      <c r="I3" s="55" t="s">
        <v>31</v>
      </c>
    </row>
    <row r="4" spans="1:9" ht="16.5">
      <c r="B4" s="26" t="s">
        <v>84</v>
      </c>
      <c r="C4" s="70"/>
      <c r="D4"/>
      <c r="H4" s="54"/>
    </row>
    <row r="5" spans="1:9" ht="16.5">
      <c r="B5" s="26" t="s">
        <v>86</v>
      </c>
      <c r="C5" s="71"/>
      <c r="D5"/>
      <c r="H5" s="54"/>
    </row>
    <row r="6" spans="1:9" ht="16.5">
      <c r="B6" s="26" t="s">
        <v>87</v>
      </c>
      <c r="C6" s="255"/>
      <c r="D6" s="255"/>
      <c r="F6"/>
      <c r="G6"/>
      <c r="H6"/>
    </row>
    <row r="7" spans="1:9" ht="16.5">
      <c r="B7" s="26" t="s">
        <v>88</v>
      </c>
      <c r="C7" s="72"/>
      <c r="D7"/>
      <c r="E7"/>
      <c r="F7"/>
      <c r="G7"/>
      <c r="H7"/>
    </row>
    <row r="8" spans="1:9" ht="16.5">
      <c r="B8" s="26"/>
      <c r="C8" s="107"/>
      <c r="D8" s="107"/>
      <c r="E8" s="107"/>
      <c r="F8"/>
      <c r="G8"/>
      <c r="H8"/>
    </row>
    <row r="9" spans="1:9">
      <c r="B9" s="3"/>
      <c r="C9" s="4"/>
      <c r="D9"/>
      <c r="E9"/>
      <c r="F9"/>
      <c r="G9"/>
      <c r="H9"/>
    </row>
    <row r="10" spans="1:9" ht="9" customHeight="1">
      <c r="B10" s="17"/>
      <c r="C10" s="4"/>
      <c r="D10"/>
      <c r="E10"/>
      <c r="F10"/>
      <c r="G10"/>
      <c r="H10"/>
    </row>
    <row r="11" spans="1:9" ht="75" customHeight="1">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c r="B12" s="30"/>
      <c r="C12" s="30"/>
      <c r="D12" s="30"/>
      <c r="E12" s="30"/>
      <c r="F12" s="30"/>
      <c r="G12" s="30"/>
      <c r="H12" s="30"/>
      <c r="I12" s="30"/>
    </row>
    <row r="13" spans="1:9" ht="6.75" customHeight="1" thickTop="1">
      <c r="B13" s="67"/>
      <c r="C13" s="67"/>
      <c r="D13" s="67"/>
      <c r="E13" s="67"/>
      <c r="F13" s="67"/>
      <c r="G13" s="67"/>
      <c r="H13" s="65"/>
      <c r="I13" s="65"/>
    </row>
    <row r="14" spans="1:9" ht="42.75" customHeight="1">
      <c r="B14" s="253" t="s">
        <v>90</v>
      </c>
      <c r="C14" s="253"/>
      <c r="D14" s="253"/>
      <c r="E14" s="253"/>
      <c r="F14" s="253"/>
      <c r="G14" s="253"/>
      <c r="H14" s="253"/>
      <c r="I14" s="65"/>
    </row>
    <row r="15" spans="1:9" ht="9.75" customHeight="1" thickBot="1">
      <c r="B15" s="68"/>
      <c r="C15" s="69"/>
      <c r="D15" s="65"/>
      <c r="E15" s="65"/>
      <c r="F15" s="65"/>
      <c r="G15" s="65"/>
      <c r="H15" s="65"/>
      <c r="I15" s="65"/>
    </row>
    <row r="16" spans="1:9" ht="18.75">
      <c r="A16" s="119">
        <f>IF(OR(COUNTA(C2:D8)&lt;5,Projectinformatie!B24=""),0,1)</f>
        <v>0</v>
      </c>
      <c r="B16" s="46" t="s">
        <v>91</v>
      </c>
      <c r="C16" s="47"/>
      <c r="D16" s="48" t="s">
        <v>81</v>
      </c>
      <c r="E16" s="65"/>
      <c r="F16" s="46" t="s">
        <v>58</v>
      </c>
      <c r="G16" s="47"/>
      <c r="H16" s="48" t="s">
        <v>81</v>
      </c>
      <c r="I16" s="65"/>
    </row>
    <row r="17" spans="1:12">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c r="B27" s="52" t="s">
        <v>92</v>
      </c>
      <c r="C27" s="53"/>
      <c r="D27" s="128">
        <f>SUM(D17:D26)</f>
        <v>0</v>
      </c>
      <c r="E27" s="65"/>
      <c r="F27" s="52" t="s">
        <v>92</v>
      </c>
      <c r="G27" s="53"/>
      <c r="H27" s="128">
        <f>SUM(H17:H26)</f>
        <v>0</v>
      </c>
      <c r="I27" s="65"/>
    </row>
    <row r="28" spans="1:12" ht="9" customHeight="1">
      <c r="B28" s="62"/>
      <c r="C28" s="63"/>
      <c r="D28" s="64"/>
      <c r="E28" s="65"/>
      <c r="F28" s="62"/>
      <c r="G28" s="63"/>
      <c r="H28" s="64"/>
      <c r="I28" s="65"/>
    </row>
    <row r="29" spans="1:12" ht="49.5" customHeight="1" thickBot="1">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c r="B30" s="32"/>
      <c r="C30" s="32"/>
      <c r="D30" s="32"/>
      <c r="E30" s="32"/>
      <c r="F30" s="32"/>
      <c r="G30" s="32"/>
      <c r="H30" s="32"/>
    </row>
    <row r="31" spans="1:12" ht="25.5" customHeight="1">
      <c r="B31" s="251" t="s">
        <v>94</v>
      </c>
      <c r="C31" s="251"/>
      <c r="D31" s="251"/>
      <c r="E31" s="251"/>
      <c r="F31" s="251"/>
      <c r="G31" s="251"/>
      <c r="H31" s="251"/>
    </row>
    <row r="32" spans="1:12" ht="18.75">
      <c r="B32" s="27"/>
      <c r="C32" s="28"/>
      <c r="D32" s="29"/>
      <c r="E32"/>
      <c r="F32" s="27"/>
      <c r="G32" s="28"/>
      <c r="H32" s="29"/>
    </row>
    <row r="33" spans="1:9" ht="21">
      <c r="A33" s="119" t="str">
        <f>IF($A$16=0,"",IF(COUNTIFS($A$17:$A$26,B33)=1,1,"nvt"))</f>
        <v/>
      </c>
      <c r="B33" s="129" t="str">
        <f>B17</f>
        <v>Loonkosten plus vast % (44,2% + 15%)</v>
      </c>
      <c r="C33" s="37"/>
      <c r="D33"/>
      <c r="E33"/>
      <c r="F33"/>
      <c r="G33"/>
      <c r="H33"/>
    </row>
    <row r="34" spans="1:9" ht="15" customHeight="1">
      <c r="B34" s="249" t="str">
        <f>IF(A33="nvt",VLOOKUP(A33,Alle_Kostensoorten[],2,FALSE),VLOOKUP(B33,Alle_Kostensoorten[],2,FALSE))</f>
        <v>Toelichting: Zie voor berekening tabblad 'Instructie'</v>
      </c>
      <c r="C34" s="249"/>
      <c r="D34" s="249"/>
      <c r="E34" s="249"/>
      <c r="F34" s="249"/>
      <c r="G34" s="249"/>
      <c r="H34"/>
    </row>
    <row r="35" spans="1:9" ht="11.25" customHeight="1">
      <c r="B35" s="3"/>
      <c r="C35" s="4"/>
      <c r="D35"/>
      <c r="E35"/>
      <c r="F35"/>
      <c r="G35"/>
      <c r="H35"/>
    </row>
    <row r="36" spans="1:9" ht="31.5" customHeight="1" thickBot="1">
      <c r="B36" s="158" t="s">
        <v>58</v>
      </c>
      <c r="C36" s="110" t="s">
        <v>95</v>
      </c>
      <c r="D36" s="110" t="s">
        <v>96</v>
      </c>
      <c r="E36" s="110" t="s">
        <v>97</v>
      </c>
      <c r="F36" s="110" t="s">
        <v>98</v>
      </c>
      <c r="G36" s="157" t="s">
        <v>81</v>
      </c>
      <c r="H36"/>
      <c r="I36" s="10"/>
    </row>
    <row r="37" spans="1:9" ht="15.75" customHeight="1" thickTop="1">
      <c r="B37" s="203"/>
      <c r="C37" s="186"/>
      <c r="D37" s="217"/>
      <c r="E37" s="187"/>
      <c r="F37" s="189"/>
      <c r="G37" s="159">
        <f>IF($A$33=1,$F37*$E37,0)</f>
        <v>0</v>
      </c>
      <c r="H37"/>
    </row>
    <row r="38" spans="1:9" ht="15.75" customHeight="1">
      <c r="B38" s="173"/>
      <c r="C38" s="86"/>
      <c r="D38" s="218"/>
      <c r="E38" s="166"/>
      <c r="F38" s="164"/>
      <c r="G38" s="160">
        <f t="shared" ref="G38:G51" si="1">IF($A$33=1,$F38*$E38,0)</f>
        <v>0</v>
      </c>
      <c r="H38"/>
    </row>
    <row r="39" spans="1:9" ht="15.75" customHeight="1">
      <c r="B39" s="173"/>
      <c r="C39" s="86"/>
      <c r="D39" s="218"/>
      <c r="E39" s="166"/>
      <c r="F39" s="164"/>
      <c r="G39" s="160">
        <f t="shared" si="1"/>
        <v>0</v>
      </c>
      <c r="H39"/>
    </row>
    <row r="40" spans="1:9" ht="15.75" customHeight="1">
      <c r="B40" s="173"/>
      <c r="C40" s="86"/>
      <c r="D40" s="218"/>
      <c r="E40" s="166"/>
      <c r="F40" s="164"/>
      <c r="G40" s="160">
        <f t="shared" si="1"/>
        <v>0</v>
      </c>
      <c r="H40"/>
    </row>
    <row r="41" spans="1:9" ht="15.75" customHeight="1">
      <c r="B41" s="173"/>
      <c r="C41" s="86"/>
      <c r="D41" s="218"/>
      <c r="E41" s="166"/>
      <c r="F41" s="164"/>
      <c r="G41" s="160">
        <f t="shared" si="1"/>
        <v>0</v>
      </c>
      <c r="H41"/>
    </row>
    <row r="42" spans="1:9" ht="15.75" customHeight="1">
      <c r="B42" s="173"/>
      <c r="C42" s="86"/>
      <c r="D42" s="218"/>
      <c r="E42" s="166"/>
      <c r="F42" s="164"/>
      <c r="G42" s="160">
        <f t="shared" si="1"/>
        <v>0</v>
      </c>
      <c r="H42"/>
    </row>
    <row r="43" spans="1:9" ht="15.75" customHeight="1">
      <c r="B43" s="173"/>
      <c r="C43" s="86"/>
      <c r="D43" s="218"/>
      <c r="E43" s="166"/>
      <c r="F43" s="164"/>
      <c r="G43" s="160">
        <f t="shared" si="1"/>
        <v>0</v>
      </c>
      <c r="H43"/>
    </row>
    <row r="44" spans="1:9" ht="15.75" customHeight="1">
      <c r="B44" s="173"/>
      <c r="C44" s="86"/>
      <c r="D44" s="218"/>
      <c r="E44" s="166"/>
      <c r="F44" s="164"/>
      <c r="G44" s="160">
        <f t="shared" si="1"/>
        <v>0</v>
      </c>
      <c r="H44"/>
    </row>
    <row r="45" spans="1:9" ht="15.75" customHeight="1">
      <c r="B45" s="173"/>
      <c r="C45" s="86"/>
      <c r="D45" s="218"/>
      <c r="E45" s="166"/>
      <c r="F45" s="164"/>
      <c r="G45" s="160">
        <f t="shared" si="1"/>
        <v>0</v>
      </c>
      <c r="H45"/>
    </row>
    <row r="46" spans="1:9" ht="15.75" customHeight="1">
      <c r="B46" s="173"/>
      <c r="C46" s="86"/>
      <c r="D46" s="218"/>
      <c r="E46" s="166"/>
      <c r="F46" s="164"/>
      <c r="G46" s="160">
        <f t="shared" si="1"/>
        <v>0</v>
      </c>
      <c r="H46"/>
    </row>
    <row r="47" spans="1:9" ht="15.75" customHeight="1">
      <c r="B47" s="173"/>
      <c r="C47" s="86"/>
      <c r="D47" s="218"/>
      <c r="E47" s="166"/>
      <c r="F47" s="164"/>
      <c r="G47" s="160">
        <f t="shared" si="1"/>
        <v>0</v>
      </c>
      <c r="H47"/>
    </row>
    <row r="48" spans="1:9" ht="15.75" customHeight="1">
      <c r="B48" s="173"/>
      <c r="C48" s="86"/>
      <c r="D48" s="218"/>
      <c r="E48" s="166"/>
      <c r="F48" s="164"/>
      <c r="G48" s="160">
        <f t="shared" si="1"/>
        <v>0</v>
      </c>
      <c r="H48"/>
    </row>
    <row r="49" spans="1:8" ht="15.75" customHeight="1">
      <c r="B49" s="173"/>
      <c r="C49" s="86"/>
      <c r="D49" s="218"/>
      <c r="E49" s="166"/>
      <c r="F49" s="164"/>
      <c r="G49" s="160">
        <f t="shared" si="1"/>
        <v>0</v>
      </c>
      <c r="H49"/>
    </row>
    <row r="50" spans="1:8" ht="15.75" customHeight="1">
      <c r="B50" s="173"/>
      <c r="C50" s="86"/>
      <c r="D50" s="218"/>
      <c r="E50" s="166"/>
      <c r="F50" s="164"/>
      <c r="G50" s="160">
        <f t="shared" si="1"/>
        <v>0</v>
      </c>
      <c r="H50"/>
    </row>
    <row r="51" spans="1:8" ht="15.75" customHeight="1" thickBot="1">
      <c r="B51" s="73"/>
      <c r="C51" s="74"/>
      <c r="D51" s="219"/>
      <c r="E51" s="76"/>
      <c r="F51" s="117"/>
      <c r="G51" s="131">
        <f t="shared" si="1"/>
        <v>0</v>
      </c>
      <c r="H51"/>
    </row>
    <row r="52" spans="1:8" ht="16.5" thickTop="1">
      <c r="B52" s="58" t="s">
        <v>92</v>
      </c>
      <c r="C52" s="58"/>
      <c r="D52" s="58"/>
      <c r="E52" s="58"/>
      <c r="F52" s="177"/>
      <c r="G52" s="137">
        <f>SUM(G37:G51)</f>
        <v>0</v>
      </c>
      <c r="H52" s="8"/>
    </row>
    <row r="53" spans="1:8">
      <c r="B53" s="1"/>
      <c r="C53" s="1"/>
      <c r="D53" s="1"/>
      <c r="E53" s="1"/>
      <c r="F53" s="7"/>
      <c r="G53" s="8"/>
      <c r="H53"/>
    </row>
    <row r="54" spans="1:8">
      <c r="B54" s="1"/>
      <c r="C54" s="1"/>
      <c r="D54" s="1"/>
      <c r="E54" s="1"/>
      <c r="F54" s="7"/>
      <c r="G54" s="8"/>
      <c r="H54"/>
    </row>
    <row r="55" spans="1:8" ht="21">
      <c r="A55" s="119" t="str">
        <f>IF($A$16=0,"",IF(COUNTIFS($A$17:$A$26,B55)=1,1,"nvt"))</f>
        <v/>
      </c>
      <c r="B55" s="129" t="str">
        <f>B18</f>
        <v>Loonkosten plus vast % (44,2%)</v>
      </c>
      <c r="C55" s="37"/>
      <c r="D55" s="1"/>
      <c r="E55" s="1"/>
      <c r="F55" s="7"/>
      <c r="G55" s="8"/>
      <c r="H55"/>
    </row>
    <row r="56" spans="1:8" ht="15" customHeight="1">
      <c r="B56" s="249" t="str">
        <f>IF(A55="nvt",VLOOKUP(A55,Alle_Kostensoorten[],2,FALSE),VLOOKUP(B55,Alle_Kostensoorten[],2,FALSE))</f>
        <v>Toelichting: Zie voor berekening tabblad 'Instructie'</v>
      </c>
      <c r="C56" s="249"/>
      <c r="D56" s="249"/>
      <c r="E56" s="249"/>
      <c r="F56" s="249"/>
      <c r="G56" s="249"/>
      <c r="H56"/>
    </row>
    <row r="57" spans="1:8" ht="9" customHeight="1">
      <c r="B57" s="1"/>
      <c r="C57" s="1"/>
      <c r="D57" s="1"/>
      <c r="E57" s="1"/>
      <c r="F57" s="7"/>
      <c r="G57" s="8"/>
      <c r="H57"/>
    </row>
    <row r="58" spans="1:8" ht="16.5" thickBot="1">
      <c r="B58" s="158" t="s">
        <v>58</v>
      </c>
      <c r="C58" s="110" t="s">
        <v>95</v>
      </c>
      <c r="D58" s="110" t="s">
        <v>96</v>
      </c>
      <c r="E58" s="110" t="s">
        <v>99</v>
      </c>
      <c r="F58" s="110" t="s">
        <v>98</v>
      </c>
      <c r="G58" s="157" t="s">
        <v>81</v>
      </c>
      <c r="H58"/>
    </row>
    <row r="59" spans="1:8" ht="15.75" customHeight="1" thickTop="1">
      <c r="B59" s="185"/>
      <c r="C59" s="186"/>
      <c r="D59" s="217"/>
      <c r="E59" s="187"/>
      <c r="F59" s="189"/>
      <c r="G59" s="159">
        <f>IF($A$55=1,$F59*$E59,0)</f>
        <v>0</v>
      </c>
      <c r="H59"/>
    </row>
    <row r="60" spans="1:8" ht="15.75" customHeight="1">
      <c r="B60" s="161"/>
      <c r="C60" s="86"/>
      <c r="D60" s="218"/>
      <c r="E60" s="166"/>
      <c r="F60" s="164"/>
      <c r="G60" s="160">
        <f t="shared" ref="G60:G73" si="2">IF($A$55=1,$F60*55,0)</f>
        <v>0</v>
      </c>
      <c r="H60"/>
    </row>
    <row r="61" spans="1:8" ht="15.75" customHeight="1">
      <c r="B61" s="161"/>
      <c r="C61" s="86"/>
      <c r="D61" s="218"/>
      <c r="E61" s="166"/>
      <c r="F61" s="164"/>
      <c r="G61" s="160">
        <f t="shared" si="2"/>
        <v>0</v>
      </c>
      <c r="H61"/>
    </row>
    <row r="62" spans="1:8" ht="15.75" customHeight="1">
      <c r="B62" s="161"/>
      <c r="C62" s="86"/>
      <c r="D62" s="218"/>
      <c r="E62" s="166"/>
      <c r="F62" s="164"/>
      <c r="G62" s="160">
        <f t="shared" si="2"/>
        <v>0</v>
      </c>
      <c r="H62"/>
    </row>
    <row r="63" spans="1:8" ht="15.75" customHeight="1">
      <c r="B63" s="161"/>
      <c r="C63" s="86"/>
      <c r="D63" s="218"/>
      <c r="E63" s="166"/>
      <c r="F63" s="164"/>
      <c r="G63" s="160">
        <f t="shared" si="2"/>
        <v>0</v>
      </c>
      <c r="H63"/>
    </row>
    <row r="64" spans="1:8" ht="15.75" customHeight="1">
      <c r="B64" s="161"/>
      <c r="C64" s="86"/>
      <c r="D64" s="218"/>
      <c r="E64" s="166"/>
      <c r="F64" s="164"/>
      <c r="G64" s="160">
        <f t="shared" si="2"/>
        <v>0</v>
      </c>
      <c r="H64"/>
    </row>
    <row r="65" spans="1:8" ht="15.75" customHeight="1">
      <c r="B65" s="161"/>
      <c r="C65" s="86"/>
      <c r="D65" s="218"/>
      <c r="E65" s="166"/>
      <c r="F65" s="164"/>
      <c r="G65" s="160">
        <f t="shared" si="2"/>
        <v>0</v>
      </c>
      <c r="H65"/>
    </row>
    <row r="66" spans="1:8" ht="15.75" customHeight="1">
      <c r="B66" s="161"/>
      <c r="C66" s="86"/>
      <c r="D66" s="218"/>
      <c r="E66" s="166"/>
      <c r="F66" s="164"/>
      <c r="G66" s="160">
        <f t="shared" si="2"/>
        <v>0</v>
      </c>
      <c r="H66"/>
    </row>
    <row r="67" spans="1:8" ht="15.75" customHeight="1">
      <c r="B67" s="161"/>
      <c r="C67" s="86"/>
      <c r="D67" s="218"/>
      <c r="E67" s="166"/>
      <c r="F67" s="164"/>
      <c r="G67" s="160">
        <f t="shared" si="2"/>
        <v>0</v>
      </c>
      <c r="H67"/>
    </row>
    <row r="68" spans="1:8" ht="15.75" customHeight="1">
      <c r="B68" s="161"/>
      <c r="C68" s="86"/>
      <c r="D68" s="218"/>
      <c r="E68" s="166"/>
      <c r="F68" s="164"/>
      <c r="G68" s="160">
        <f t="shared" si="2"/>
        <v>0</v>
      </c>
      <c r="H68"/>
    </row>
    <row r="69" spans="1:8" ht="15.75" customHeight="1">
      <c r="B69" s="161"/>
      <c r="C69" s="86"/>
      <c r="D69" s="218"/>
      <c r="E69" s="166"/>
      <c r="F69" s="164"/>
      <c r="G69" s="160">
        <f t="shared" si="2"/>
        <v>0</v>
      </c>
      <c r="H69"/>
    </row>
    <row r="70" spans="1:8" ht="15.75" customHeight="1">
      <c r="B70" s="161"/>
      <c r="C70" s="86"/>
      <c r="D70" s="218"/>
      <c r="E70" s="166"/>
      <c r="F70" s="164"/>
      <c r="G70" s="160">
        <f t="shared" si="2"/>
        <v>0</v>
      </c>
      <c r="H70"/>
    </row>
    <row r="71" spans="1:8" ht="15.75" customHeight="1">
      <c r="B71" s="161"/>
      <c r="C71" s="86"/>
      <c r="D71" s="218"/>
      <c r="E71" s="166"/>
      <c r="F71" s="164"/>
      <c r="G71" s="160">
        <f t="shared" si="2"/>
        <v>0</v>
      </c>
      <c r="H71"/>
    </row>
    <row r="72" spans="1:8" ht="15.75" customHeight="1">
      <c r="B72" s="161"/>
      <c r="C72" s="86"/>
      <c r="D72" s="218"/>
      <c r="E72" s="166"/>
      <c r="F72" s="164"/>
      <c r="G72" s="160">
        <f t="shared" si="2"/>
        <v>0</v>
      </c>
      <c r="H72"/>
    </row>
    <row r="73" spans="1:8" ht="15.75" customHeight="1" thickBot="1">
      <c r="B73" s="75"/>
      <c r="C73" s="171"/>
      <c r="D73" s="221"/>
      <c r="E73" s="220"/>
      <c r="F73" s="172"/>
      <c r="G73" s="131">
        <f t="shared" si="2"/>
        <v>0</v>
      </c>
      <c r="H73"/>
    </row>
    <row r="74" spans="1:8" ht="16.5" thickTop="1">
      <c r="B74" s="58" t="s">
        <v>92</v>
      </c>
      <c r="C74" s="58"/>
      <c r="D74" s="222"/>
      <c r="E74" s="58"/>
      <c r="F74" s="177"/>
      <c r="G74" s="137">
        <f>SUM(G59:G73)</f>
        <v>0</v>
      </c>
      <c r="H74"/>
    </row>
    <row r="75" spans="1:8">
      <c r="B75" s="6"/>
      <c r="C75" s="6"/>
      <c r="D75" s="6"/>
      <c r="E75" s="16"/>
      <c r="F75" s="16"/>
      <c r="G75" s="16"/>
      <c r="H75"/>
    </row>
    <row r="76" spans="1:8">
      <c r="B76" s="1"/>
      <c r="C76" s="1"/>
      <c r="D76" s="1"/>
      <c r="E76" s="1"/>
      <c r="F76" s="7"/>
      <c r="G76" s="8"/>
      <c r="H76"/>
    </row>
    <row r="77" spans="1:8" ht="21">
      <c r="A77" s="119" t="str">
        <f>IF($A$16=0,"",IF(COUNTIFS($A$17:$A$26,B77)=1,1,"nvt"))</f>
        <v/>
      </c>
      <c r="B77" s="129" t="str">
        <f>B19</f>
        <v>Forfait van 23% voor loonkosten en eigen arbeid</v>
      </c>
      <c r="C77" s="37"/>
      <c r="D77" s="37"/>
      <c r="E77" s="1"/>
      <c r="F77" s="7"/>
      <c r="G77" s="8"/>
      <c r="H77"/>
    </row>
    <row r="78" spans="1:8" ht="15" customHeight="1">
      <c r="B78" s="249" t="e">
        <f>IF(A77=1,VLOOKUP(B77,Alle_Kostensoorten[],2,FALSE),VLOOKUP(A77,Alle_Kostensoorten[],2,FALSE))</f>
        <v>#N/A</v>
      </c>
      <c r="C78" s="249"/>
      <c r="D78" s="249"/>
      <c r="E78" s="249"/>
      <c r="F78" s="249"/>
      <c r="G78" s="249"/>
      <c r="H78"/>
    </row>
    <row r="79" spans="1:8" ht="11.25" customHeight="1">
      <c r="B79" s="1"/>
      <c r="C79" s="1"/>
      <c r="D79" s="1"/>
      <c r="E79" s="1"/>
      <c r="F79" s="7"/>
      <c r="G79" s="8"/>
      <c r="H79"/>
    </row>
    <row r="80" spans="1:8" s="5" customFormat="1" ht="16.5" thickBot="1">
      <c r="B80" s="158" t="s">
        <v>58</v>
      </c>
      <c r="C80" s="157" t="s">
        <v>81</v>
      </c>
    </row>
    <row r="81" spans="1:8" ht="15.75" customHeight="1" thickTop="1">
      <c r="B81" s="226" t="str">
        <f>Hulpblad!V2</f>
        <v xml:space="preserve"> </v>
      </c>
      <c r="C81" s="159">
        <f>IF(AND($A$77=1,$B81&lt;&gt;"",$B81&lt;&gt;" "),(SUMIFS($E$148:$E$164,$B$148:$B$164,$B81)+SUMIFS($I$172:$I$179,$B$172:$B$179,$B81)+SUMIFS($F$187:$F$202,$B$187:$B$202,$B81))*0.23,0)</f>
        <v>0</v>
      </c>
      <c r="D81"/>
      <c r="E81"/>
      <c r="F81"/>
      <c r="G81"/>
      <c r="H81"/>
    </row>
    <row r="82" spans="1:8" ht="15.75" customHeight="1">
      <c r="B82" s="227" t="str">
        <f>Hulpblad!V3</f>
        <v xml:space="preserve"> </v>
      </c>
      <c r="C82" s="160">
        <f t="shared" ref="C82:C90" si="3">IF(AND($A$77=1,$B82&lt;&gt;"",$B82&lt;&gt;" "),(SUMIFS($E$148:$E$164,$B$148:$B$164,$B82)+SUMIFS($I$172:$I$179,$B$172:$B$179,$B82)+SUMIFS($F$187:$F$202,$B$187:$B$202,$B82))*0.23,0)</f>
        <v>0</v>
      </c>
      <c r="D82"/>
      <c r="E82"/>
      <c r="F82"/>
      <c r="G82"/>
      <c r="H82"/>
    </row>
    <row r="83" spans="1:8" ht="15.75" customHeight="1">
      <c r="B83" s="227" t="str">
        <f>Hulpblad!V4</f>
        <v xml:space="preserve"> </v>
      </c>
      <c r="C83" s="160">
        <f t="shared" si="3"/>
        <v>0</v>
      </c>
      <c r="D83"/>
      <c r="E83"/>
      <c r="F83"/>
      <c r="G83"/>
      <c r="H83"/>
    </row>
    <row r="84" spans="1:8" ht="15.75" customHeight="1">
      <c r="B84" s="227" t="str">
        <f>Hulpblad!V5</f>
        <v xml:space="preserve"> </v>
      </c>
      <c r="C84" s="160">
        <f t="shared" si="3"/>
        <v>0</v>
      </c>
      <c r="D84"/>
      <c r="E84"/>
      <c r="F84"/>
      <c r="G84"/>
      <c r="H84"/>
    </row>
    <row r="85" spans="1:8" ht="15.75" customHeight="1">
      <c r="B85" s="227" t="str">
        <f>Hulpblad!V6</f>
        <v xml:space="preserve"> </v>
      </c>
      <c r="C85" s="160">
        <f t="shared" si="3"/>
        <v>0</v>
      </c>
      <c r="D85"/>
      <c r="E85"/>
      <c r="F85"/>
      <c r="G85"/>
      <c r="H85"/>
    </row>
    <row r="86" spans="1:8" ht="15.75" customHeight="1">
      <c r="B86" s="227" t="str">
        <f>Hulpblad!V7</f>
        <v xml:space="preserve"> </v>
      </c>
      <c r="C86" s="160">
        <f t="shared" si="3"/>
        <v>0</v>
      </c>
      <c r="D86"/>
      <c r="E86"/>
      <c r="F86"/>
      <c r="G86"/>
      <c r="H86"/>
    </row>
    <row r="87" spans="1:8" ht="15.75" customHeight="1">
      <c r="B87" s="227" t="str">
        <f>Hulpblad!V8</f>
        <v xml:space="preserve"> </v>
      </c>
      <c r="C87" s="160">
        <f t="shared" si="3"/>
        <v>0</v>
      </c>
      <c r="D87"/>
      <c r="E87"/>
      <c r="F87"/>
      <c r="G87"/>
      <c r="H87"/>
    </row>
    <row r="88" spans="1:8" ht="15.75" customHeight="1">
      <c r="B88" s="227" t="str">
        <f>Hulpblad!V9</f>
        <v xml:space="preserve"> </v>
      </c>
      <c r="C88" s="160">
        <f t="shared" si="3"/>
        <v>0</v>
      </c>
      <c r="D88"/>
      <c r="E88"/>
      <c r="F88"/>
      <c r="G88"/>
      <c r="H88"/>
    </row>
    <row r="89" spans="1:8" ht="15.75" customHeight="1">
      <c r="B89" s="227" t="str">
        <f>Hulpblad!V10</f>
        <v xml:space="preserve"> </v>
      </c>
      <c r="C89" s="160">
        <f t="shared" si="3"/>
        <v>0</v>
      </c>
      <c r="D89"/>
      <c r="E89"/>
      <c r="F89"/>
      <c r="G89"/>
      <c r="H89"/>
    </row>
    <row r="90" spans="1:8" ht="15.75" customHeight="1" thickBot="1">
      <c r="B90" s="227" t="str">
        <f>Hulpblad!V11</f>
        <v xml:space="preserve"> </v>
      </c>
      <c r="C90" s="160">
        <f t="shared" si="3"/>
        <v>0</v>
      </c>
      <c r="D90"/>
      <c r="E90"/>
      <c r="F90"/>
      <c r="G90"/>
      <c r="H90"/>
    </row>
    <row r="91" spans="1:8" ht="16.5" thickTop="1">
      <c r="B91" s="228" t="s">
        <v>92</v>
      </c>
      <c r="C91" s="137">
        <f>SUM(C81:C90)</f>
        <v>0</v>
      </c>
      <c r="D91"/>
      <c r="E91"/>
      <c r="F91"/>
      <c r="G91"/>
      <c r="H91"/>
    </row>
    <row r="92" spans="1:8">
      <c r="B92" s="1"/>
      <c r="C92" s="1"/>
      <c r="D92" s="1"/>
      <c r="E92" s="1"/>
      <c r="F92" s="7"/>
      <c r="G92" s="8"/>
      <c r="H92"/>
    </row>
    <row r="93" spans="1:8">
      <c r="B93" s="1"/>
      <c r="C93" s="1"/>
      <c r="D93" s="1"/>
      <c r="E93" s="1"/>
      <c r="F93" s="7"/>
      <c r="G93" s="8"/>
      <c r="H93"/>
    </row>
    <row r="94" spans="1:8" ht="21">
      <c r="A94" s="119" t="str">
        <f>IF($A$16=0,"",IF(COUNTIFS($A$17:$A$26,B94)=1,1,"nvt"))</f>
        <v/>
      </c>
      <c r="B94" s="129" t="str">
        <f>B20</f>
        <v>Vast uurtarief eigen arbeid - € 50</v>
      </c>
      <c r="C94" s="37"/>
      <c r="D94" s="1"/>
      <c r="E94" s="1"/>
      <c r="F94" s="7"/>
      <c r="G94" s="8"/>
      <c r="H94"/>
    </row>
    <row r="95" spans="1:8" ht="15">
      <c r="B95" s="249" t="e">
        <f>IF(A94=1,VLOOKUP(B94,Alle_Kostensoorten[],2,FALSE),VLOOKUP(A94,Alle_Kostensoorten[],2,FALSE))</f>
        <v>#N/A</v>
      </c>
      <c r="C95" s="249"/>
      <c r="D95" s="249"/>
      <c r="E95" s="249"/>
      <c r="F95" s="249"/>
      <c r="G95" s="249"/>
      <c r="H95"/>
    </row>
    <row r="96" spans="1:8" ht="9.75" customHeight="1">
      <c r="B96" s="1"/>
      <c r="C96" s="1"/>
      <c r="D96" s="1"/>
      <c r="E96" s="1"/>
      <c r="F96" s="7"/>
      <c r="G96" s="8"/>
      <c r="H96"/>
    </row>
    <row r="97" spans="1:9" ht="16.5" thickBot="1">
      <c r="B97" s="56" t="s">
        <v>58</v>
      </c>
      <c r="C97" s="200" t="s">
        <v>95</v>
      </c>
      <c r="D97" s="200" t="s">
        <v>100</v>
      </c>
      <c r="E97" s="57" t="s">
        <v>81</v>
      </c>
      <c r="F97" s="1"/>
      <c r="G97" s="7"/>
      <c r="H97" s="8"/>
    </row>
    <row r="98" spans="1:9" ht="15.75" customHeight="1" thickTop="1">
      <c r="B98" s="224"/>
      <c r="C98" s="186"/>
      <c r="D98" s="164"/>
      <c r="E98" s="130">
        <f>IF($A$94=1,$D98*50,0)</f>
        <v>0</v>
      </c>
      <c r="F98" s="1"/>
      <c r="G98" s="7"/>
      <c r="H98" s="8"/>
    </row>
    <row r="99" spans="1:9" ht="15.75" customHeight="1">
      <c r="B99" s="225"/>
      <c r="C99" s="186"/>
      <c r="D99" s="164"/>
      <c r="E99" s="131">
        <f t="shared" ref="E99:E107" si="4">IF($A$94=1,$D99*50,0)</f>
        <v>0</v>
      </c>
      <c r="F99" s="1"/>
      <c r="G99" s="7"/>
      <c r="H99" s="8"/>
    </row>
    <row r="100" spans="1:9" ht="15.75" customHeight="1">
      <c r="B100" s="225"/>
      <c r="C100" s="186"/>
      <c r="D100" s="164"/>
      <c r="E100" s="131">
        <f t="shared" si="4"/>
        <v>0</v>
      </c>
      <c r="F100" s="1"/>
      <c r="G100" s="7"/>
      <c r="H100" s="8"/>
    </row>
    <row r="101" spans="1:9" ht="15.75" customHeight="1">
      <c r="B101" s="225"/>
      <c r="C101" s="186"/>
      <c r="D101" s="164"/>
      <c r="E101" s="131">
        <f t="shared" si="4"/>
        <v>0</v>
      </c>
      <c r="F101" s="1"/>
      <c r="G101" s="7"/>
      <c r="H101" s="8"/>
    </row>
    <row r="102" spans="1:9" ht="15.75" customHeight="1">
      <c r="B102" s="225"/>
      <c r="C102" s="186"/>
      <c r="D102" s="164"/>
      <c r="E102" s="131">
        <f t="shared" si="4"/>
        <v>0</v>
      </c>
      <c r="F102" s="1"/>
      <c r="G102" s="7"/>
      <c r="H102" s="8"/>
    </row>
    <row r="103" spans="1:9" ht="15.75" customHeight="1">
      <c r="B103" s="225"/>
      <c r="C103" s="186"/>
      <c r="D103" s="164"/>
      <c r="E103" s="131">
        <f t="shared" si="4"/>
        <v>0</v>
      </c>
      <c r="F103" s="1"/>
      <c r="G103" s="7"/>
      <c r="H103" s="8"/>
    </row>
    <row r="104" spans="1:9" ht="15.75" customHeight="1">
      <c r="B104" s="225"/>
      <c r="C104" s="186"/>
      <c r="D104" s="164"/>
      <c r="E104" s="131">
        <f t="shared" si="4"/>
        <v>0</v>
      </c>
      <c r="F104" s="1"/>
      <c r="G104" s="7"/>
      <c r="H104" s="8"/>
    </row>
    <row r="105" spans="1:9" ht="15.75" customHeight="1">
      <c r="B105" s="225"/>
      <c r="C105" s="186"/>
      <c r="D105" s="164"/>
      <c r="E105" s="131">
        <f t="shared" si="4"/>
        <v>0</v>
      </c>
      <c r="F105" s="1"/>
      <c r="G105" s="7"/>
      <c r="H105" s="8"/>
    </row>
    <row r="106" spans="1:9" ht="15.75" customHeight="1">
      <c r="B106" s="225"/>
      <c r="C106" s="186"/>
      <c r="D106" s="164"/>
      <c r="E106" s="131">
        <f t="shared" si="4"/>
        <v>0</v>
      </c>
      <c r="F106" s="1"/>
      <c r="G106" s="7"/>
      <c r="H106" s="8"/>
    </row>
    <row r="107" spans="1:9" ht="15.75" customHeight="1" thickBot="1">
      <c r="B107" s="225"/>
      <c r="C107" s="186"/>
      <c r="D107" s="164"/>
      <c r="E107" s="131">
        <f t="shared" si="4"/>
        <v>0</v>
      </c>
      <c r="F107" s="1"/>
      <c r="G107" s="7"/>
      <c r="H107" s="8"/>
    </row>
    <row r="108" spans="1:9" ht="16.5" thickTop="1">
      <c r="B108" s="58" t="s">
        <v>92</v>
      </c>
      <c r="C108" s="58"/>
      <c r="D108" s="58"/>
      <c r="E108" s="137">
        <f>SUM(E98:E107)</f>
        <v>0</v>
      </c>
      <c r="F108" s="1"/>
      <c r="G108" s="1"/>
      <c r="H108" s="7"/>
      <c r="I108" s="8"/>
    </row>
    <row r="109" spans="1:9">
      <c r="B109" s="1"/>
      <c r="C109" s="1"/>
      <c r="D109" s="1"/>
      <c r="E109" s="1"/>
      <c r="F109" s="7"/>
      <c r="G109" s="8"/>
      <c r="H109"/>
    </row>
    <row r="110" spans="1:9">
      <c r="B110" s="1"/>
      <c r="C110" s="1"/>
      <c r="D110" s="1"/>
      <c r="E110" s="1"/>
      <c r="F110" s="7"/>
      <c r="G110" s="8"/>
      <c r="H110"/>
    </row>
    <row r="111" spans="1:9" ht="21">
      <c r="A111" s="119" t="str">
        <f>IF($A$16=0,"",IF(COUNTIFS($A$17:$A$26,B111)=1,1,"nvt"))</f>
        <v/>
      </c>
      <c r="B111" s="216" t="str">
        <f>B21</f>
        <v>Vast uurtarief eigen arbeid - € 43</v>
      </c>
      <c r="C111" s="37"/>
      <c r="D111" s="1"/>
      <c r="E111" s="1"/>
      <c r="F111" s="7"/>
      <c r="G111" s="8"/>
      <c r="H111"/>
    </row>
    <row r="112" spans="1:9" ht="15">
      <c r="B112" s="249" t="e">
        <f>IF(A111=1,VLOOKUP(B111,Alle_Kostensoorten[],2,FALSE),VLOOKUP(A111,Alle_Kostensoorten[],2,FALSE))</f>
        <v>#N/A</v>
      </c>
      <c r="C112" s="249"/>
      <c r="D112" s="249"/>
      <c r="E112" s="249"/>
      <c r="F112" s="249"/>
      <c r="G112" s="249"/>
      <c r="H112"/>
    </row>
    <row r="113" spans="1:9" ht="9.75" customHeight="1">
      <c r="B113" s="1"/>
      <c r="C113" s="1"/>
      <c r="D113" s="1"/>
      <c r="E113" s="1"/>
      <c r="F113" s="7"/>
      <c r="G113" s="8"/>
      <c r="H113"/>
    </row>
    <row r="114" spans="1:9" ht="16.5" thickBot="1">
      <c r="B114" s="56" t="s">
        <v>58</v>
      </c>
      <c r="C114" s="200" t="s">
        <v>95</v>
      </c>
      <c r="D114" s="200" t="s">
        <v>100</v>
      </c>
      <c r="E114" s="57" t="s">
        <v>81</v>
      </c>
      <c r="F114" s="1"/>
      <c r="G114" s="7"/>
      <c r="H114" s="8"/>
    </row>
    <row r="115" spans="1:9" ht="15.75" customHeight="1" thickTop="1">
      <c r="B115" s="224"/>
      <c r="C115" s="186"/>
      <c r="D115" s="164"/>
      <c r="E115" s="130">
        <f>IF($A$111=1,$D115*43,0)</f>
        <v>0</v>
      </c>
      <c r="F115" s="1"/>
      <c r="G115" s="7"/>
      <c r="H115" s="8"/>
    </row>
    <row r="116" spans="1:9" ht="15.75" customHeight="1">
      <c r="B116" s="225"/>
      <c r="C116" s="186"/>
      <c r="D116" s="164"/>
      <c r="E116" s="131">
        <f t="shared" ref="E116:E124" si="5">IF($A$111=1,$D116*43,0)</f>
        <v>0</v>
      </c>
      <c r="F116" s="1"/>
      <c r="G116" s="7"/>
      <c r="H116" s="8"/>
    </row>
    <row r="117" spans="1:9" ht="15.75" customHeight="1">
      <c r="B117" s="225"/>
      <c r="C117" s="186"/>
      <c r="D117" s="164"/>
      <c r="E117" s="131">
        <f t="shared" si="5"/>
        <v>0</v>
      </c>
      <c r="F117" s="1"/>
      <c r="G117" s="7"/>
      <c r="H117" s="8"/>
    </row>
    <row r="118" spans="1:9" ht="15.75" customHeight="1">
      <c r="B118" s="225"/>
      <c r="C118" s="186"/>
      <c r="D118" s="164"/>
      <c r="E118" s="131">
        <f t="shared" si="5"/>
        <v>0</v>
      </c>
      <c r="F118" s="1"/>
      <c r="G118" s="7"/>
      <c r="H118" s="8"/>
    </row>
    <row r="119" spans="1:9" ht="15.75" customHeight="1">
      <c r="B119" s="225"/>
      <c r="C119" s="186"/>
      <c r="D119" s="164"/>
      <c r="E119" s="131">
        <f t="shared" si="5"/>
        <v>0</v>
      </c>
      <c r="F119" s="1"/>
      <c r="G119" s="7"/>
      <c r="H119" s="8"/>
    </row>
    <row r="120" spans="1:9" ht="15.75" customHeight="1">
      <c r="B120" s="225"/>
      <c r="C120" s="186"/>
      <c r="D120" s="164"/>
      <c r="E120" s="131">
        <f t="shared" si="5"/>
        <v>0</v>
      </c>
      <c r="F120" s="1"/>
      <c r="G120" s="7"/>
      <c r="H120" s="8"/>
    </row>
    <row r="121" spans="1:9" ht="15.75" customHeight="1">
      <c r="B121" s="225"/>
      <c r="C121" s="186"/>
      <c r="D121" s="164"/>
      <c r="E121" s="131">
        <f t="shared" si="5"/>
        <v>0</v>
      </c>
      <c r="F121" s="1"/>
      <c r="G121" s="7"/>
      <c r="H121" s="8"/>
    </row>
    <row r="122" spans="1:9" ht="15.75" customHeight="1">
      <c r="B122" s="225"/>
      <c r="C122" s="186"/>
      <c r="D122" s="164"/>
      <c r="E122" s="131">
        <f t="shared" si="5"/>
        <v>0</v>
      </c>
      <c r="F122" s="1"/>
      <c r="G122" s="7"/>
      <c r="H122" s="8"/>
    </row>
    <row r="123" spans="1:9" ht="15.75" customHeight="1">
      <c r="B123" s="225"/>
      <c r="C123" s="186"/>
      <c r="D123" s="164"/>
      <c r="E123" s="131">
        <f t="shared" si="5"/>
        <v>0</v>
      </c>
      <c r="F123" s="1"/>
      <c r="G123" s="7"/>
      <c r="H123" s="8"/>
    </row>
    <row r="124" spans="1:9" ht="15.75" customHeight="1" thickBot="1">
      <c r="B124" s="225"/>
      <c r="C124" s="186"/>
      <c r="D124" s="164"/>
      <c r="E124" s="131">
        <f t="shared" si="5"/>
        <v>0</v>
      </c>
      <c r="F124" s="1"/>
      <c r="G124" s="7"/>
      <c r="H124" s="8"/>
    </row>
    <row r="125" spans="1:9" ht="16.5" thickTop="1">
      <c r="B125" s="58" t="s">
        <v>92</v>
      </c>
      <c r="C125" s="58"/>
      <c r="D125" s="58"/>
      <c r="E125" s="137">
        <f>SUM(E115:E124)</f>
        <v>0</v>
      </c>
      <c r="F125" s="1"/>
      <c r="G125" s="1"/>
      <c r="H125" s="7"/>
      <c r="I125" s="8"/>
    </row>
    <row r="126" spans="1:9">
      <c r="B126" s="1"/>
      <c r="C126" s="1"/>
      <c r="D126" s="1"/>
      <c r="E126" s="1"/>
      <c r="F126" s="7"/>
      <c r="G126" s="8"/>
      <c r="H126"/>
    </row>
    <row r="127" spans="1:9">
      <c r="B127" s="1"/>
      <c r="C127" s="1"/>
      <c r="D127" s="1"/>
      <c r="E127" s="1"/>
      <c r="F127" s="7"/>
      <c r="G127" s="8"/>
      <c r="H127"/>
    </row>
    <row r="128" spans="1:9" ht="21">
      <c r="A128" s="119" t="str">
        <f>IF($A$16=0,"",IF(COUNTIFS($A$17:$A$26,B128)=1,1,"nvt"))</f>
        <v/>
      </c>
      <c r="B128" s="129" t="str">
        <f>B22</f>
        <v>IKS voor kennisinstellingen</v>
      </c>
      <c r="C128" s="37"/>
      <c r="D128" s="12"/>
      <c r="E128" s="12"/>
      <c r="F128" s="9"/>
      <c r="G128"/>
      <c r="H128"/>
    </row>
    <row r="129" spans="1:9" ht="18" customHeight="1">
      <c r="B129" s="249" t="e">
        <f>IF(A128=1,VLOOKUP(B128,Alle_Kostensoorten[],2,FALSE),VLOOKUP(A128,Alle_Kostensoorten[],2,FALSE))</f>
        <v>#N/A</v>
      </c>
      <c r="C129" s="249"/>
      <c r="D129" s="249"/>
      <c r="E129" s="249"/>
      <c r="F129" s="249"/>
      <c r="G129" s="249"/>
      <c r="H129" s="249"/>
      <c r="I129" s="249"/>
    </row>
    <row r="130" spans="1:9" ht="9.75" customHeight="1">
      <c r="B130" s="3"/>
      <c r="C130" s="4"/>
      <c r="D130" s="12"/>
      <c r="E130" s="12"/>
      <c r="F130" s="9"/>
      <c r="G130"/>
      <c r="H130"/>
    </row>
    <row r="131" spans="1:9" ht="16.5" customHeight="1" thickBot="1">
      <c r="B131" s="199" t="s">
        <v>58</v>
      </c>
      <c r="C131" s="200" t="s">
        <v>101</v>
      </c>
      <c r="D131" s="200" t="s">
        <v>102</v>
      </c>
      <c r="E131" s="201" t="s">
        <v>81</v>
      </c>
      <c r="F131" s="201" t="s">
        <v>103</v>
      </c>
      <c r="G131" s="202"/>
      <c r="H131" s="202"/>
      <c r="I131" s="202"/>
    </row>
    <row r="132" spans="1:9" ht="15.75" customHeight="1" thickTop="1">
      <c r="B132" s="185"/>
      <c r="C132" s="186"/>
      <c r="D132" s="187"/>
      <c r="E132" s="159">
        <f t="shared" ref="E132:E140" si="6">IF($A$128=1,$D132,0)</f>
        <v>0</v>
      </c>
      <c r="F132" s="186"/>
      <c r="G132" s="188"/>
      <c r="H132" s="188"/>
      <c r="I132" s="188"/>
    </row>
    <row r="133" spans="1:9" ht="15.75" customHeight="1">
      <c r="B133" s="161"/>
      <c r="C133" s="86"/>
      <c r="D133" s="187"/>
      <c r="E133" s="160">
        <f t="shared" si="6"/>
        <v>0</v>
      </c>
      <c r="F133" s="169"/>
      <c r="G133" s="170"/>
      <c r="H133" s="170"/>
      <c r="I133" s="170"/>
    </row>
    <row r="134" spans="1:9" ht="15.75" customHeight="1">
      <c r="B134" s="161"/>
      <c r="C134" s="86"/>
      <c r="D134" s="187"/>
      <c r="E134" s="160">
        <f t="shared" si="6"/>
        <v>0</v>
      </c>
      <c r="F134" s="169"/>
      <c r="G134" s="170"/>
      <c r="H134" s="170"/>
      <c r="I134" s="170"/>
    </row>
    <row r="135" spans="1:9" ht="15.75" customHeight="1">
      <c r="B135" s="161"/>
      <c r="C135" s="86"/>
      <c r="D135" s="187"/>
      <c r="E135" s="160">
        <f t="shared" si="6"/>
        <v>0</v>
      </c>
      <c r="F135" s="169"/>
      <c r="G135" s="170"/>
      <c r="H135" s="170"/>
      <c r="I135" s="170"/>
    </row>
    <row r="136" spans="1:9" ht="15.75" customHeight="1">
      <c r="B136" s="161"/>
      <c r="C136" s="86"/>
      <c r="D136" s="187"/>
      <c r="E136" s="160">
        <f t="shared" si="6"/>
        <v>0</v>
      </c>
      <c r="F136" s="169"/>
      <c r="G136" s="170"/>
      <c r="H136" s="170"/>
      <c r="I136" s="170"/>
    </row>
    <row r="137" spans="1:9" ht="15.75" customHeight="1">
      <c r="B137" s="161"/>
      <c r="C137" s="86"/>
      <c r="D137" s="166"/>
      <c r="E137" s="160">
        <f t="shared" si="6"/>
        <v>0</v>
      </c>
      <c r="F137" s="169"/>
      <c r="G137" s="170"/>
      <c r="H137" s="170"/>
      <c r="I137" s="170"/>
    </row>
    <row r="138" spans="1:9" ht="15.75" customHeight="1">
      <c r="B138" s="161"/>
      <c r="C138" s="86"/>
      <c r="D138" s="166"/>
      <c r="E138" s="160">
        <f t="shared" si="6"/>
        <v>0</v>
      </c>
      <c r="F138" s="169"/>
      <c r="G138" s="170"/>
      <c r="H138" s="170"/>
      <c r="I138" s="170"/>
    </row>
    <row r="139" spans="1:9" ht="15.75" customHeight="1">
      <c r="B139" s="161"/>
      <c r="C139" s="86"/>
      <c r="D139" s="166"/>
      <c r="E139" s="160">
        <f t="shared" si="6"/>
        <v>0</v>
      </c>
      <c r="F139" s="169"/>
      <c r="G139" s="170"/>
      <c r="H139" s="170"/>
      <c r="I139" s="170"/>
    </row>
    <row r="140" spans="1:9" ht="15.75" customHeight="1" thickBot="1">
      <c r="B140" s="75"/>
      <c r="C140" s="74"/>
      <c r="D140" s="76"/>
      <c r="E140" s="131">
        <f t="shared" si="6"/>
        <v>0</v>
      </c>
      <c r="F140" s="77"/>
      <c r="G140" s="78"/>
      <c r="H140" s="78"/>
      <c r="I140" s="78"/>
    </row>
    <row r="141" spans="1:9" ht="16.5" thickTop="1">
      <c r="B141" s="58" t="s">
        <v>92</v>
      </c>
      <c r="C141" s="58"/>
      <c r="D141" s="58"/>
      <c r="E141" s="137">
        <f>SUM(E132:E140)</f>
        <v>0</v>
      </c>
      <c r="F141" s="176"/>
      <c r="G141" s="176"/>
      <c r="H141" s="176"/>
      <c r="I141" s="176"/>
    </row>
    <row r="142" spans="1:9">
      <c r="B142" s="6"/>
      <c r="C142" s="6"/>
      <c r="D142" s="6"/>
      <c r="E142" s="16"/>
      <c r="F142" s="16"/>
      <c r="G142" s="10"/>
      <c r="H142"/>
    </row>
    <row r="143" spans="1:9">
      <c r="B143" s="1"/>
      <c r="C143" s="1"/>
      <c r="D143" s="1"/>
      <c r="E143" s="1"/>
      <c r="F143" s="9"/>
      <c r="G143" s="10"/>
      <c r="H143"/>
    </row>
    <row r="144" spans="1:9" ht="21">
      <c r="A144" s="119" t="str">
        <f>IF($A$16=0,"",IF(COUNTIFS($A$17:$A$26,B144)=1,1,"nvt"))</f>
        <v/>
      </c>
      <c r="B144" s="129" t="str">
        <f>B23</f>
        <v>Bijdragen in natura</v>
      </c>
      <c r="C144" s="37"/>
      <c r="D144" s="1"/>
      <c r="E144" s="1"/>
      <c r="F144" s="9"/>
      <c r="G144" s="10"/>
      <c r="H144"/>
    </row>
    <row r="145" spans="2:9" ht="18" customHeight="1">
      <c r="B145" s="249" t="e">
        <f>IF(A144=1,VLOOKUP(B144,Alle_Kostensoorten[],2,FALSE),VLOOKUP(A144,Alle_Kostensoorten[],2,FALSE))</f>
        <v>#N/A</v>
      </c>
      <c r="C145" s="249"/>
      <c r="D145" s="249"/>
      <c r="E145" s="249"/>
      <c r="F145" s="249"/>
      <c r="G145" s="249"/>
      <c r="H145" s="249"/>
      <c r="I145" s="249"/>
    </row>
    <row r="146" spans="2:9" ht="9.75" customHeight="1">
      <c r="B146" s="3"/>
      <c r="C146" s="1"/>
      <c r="D146" s="1"/>
      <c r="E146" s="1"/>
      <c r="F146" s="9"/>
      <c r="G146" s="10"/>
      <c r="H146"/>
    </row>
    <row r="147" spans="2:9" ht="16.5" customHeight="1" thickBot="1">
      <c r="B147" s="195" t="s">
        <v>58</v>
      </c>
      <c r="C147" s="197" t="s">
        <v>101</v>
      </c>
      <c r="D147" s="196" t="s">
        <v>102</v>
      </c>
      <c r="E147" s="197" t="s">
        <v>81</v>
      </c>
      <c r="F147" s="196" t="s">
        <v>3</v>
      </c>
      <c r="G147" s="198"/>
      <c r="H147" s="198"/>
      <c r="I147" s="198"/>
    </row>
    <row r="148" spans="2:9" ht="15.75" customHeight="1" thickTop="1">
      <c r="B148" s="185"/>
      <c r="C148" s="186"/>
      <c r="D148" s="187"/>
      <c r="E148" s="159">
        <f>IF($A$144=1,$D148,0)</f>
        <v>0</v>
      </c>
      <c r="F148" s="190"/>
      <c r="G148" s="191"/>
      <c r="H148" s="191"/>
      <c r="I148" s="191"/>
    </row>
    <row r="149" spans="2:9" ht="15.75" customHeight="1">
      <c r="B149" s="161"/>
      <c r="C149" s="86"/>
      <c r="D149" s="166"/>
      <c r="E149" s="159">
        <f t="shared" ref="E149:E164" si="7">IF($A$144=1,$D149,0)</f>
        <v>0</v>
      </c>
      <c r="F149" s="167"/>
      <c r="G149" s="168"/>
      <c r="H149" s="168"/>
      <c r="I149" s="168"/>
    </row>
    <row r="150" spans="2:9" ht="15.75" customHeight="1">
      <c r="B150" s="161"/>
      <c r="C150" s="86"/>
      <c r="D150" s="166"/>
      <c r="E150" s="159">
        <f t="shared" si="7"/>
        <v>0</v>
      </c>
      <c r="F150" s="167"/>
      <c r="G150" s="168"/>
      <c r="H150" s="168"/>
      <c r="I150" s="168"/>
    </row>
    <row r="151" spans="2:9" ht="15.75" customHeight="1">
      <c r="B151" s="161"/>
      <c r="C151" s="86"/>
      <c r="D151" s="166"/>
      <c r="E151" s="159">
        <f t="shared" si="7"/>
        <v>0</v>
      </c>
      <c r="F151" s="167"/>
      <c r="G151" s="168"/>
      <c r="H151" s="168"/>
      <c r="I151" s="168"/>
    </row>
    <row r="152" spans="2:9" ht="15.75" customHeight="1">
      <c r="B152" s="161"/>
      <c r="C152" s="86"/>
      <c r="D152" s="166"/>
      <c r="E152" s="159">
        <f t="shared" si="7"/>
        <v>0</v>
      </c>
      <c r="F152" s="167"/>
      <c r="G152" s="168"/>
      <c r="H152" s="168"/>
      <c r="I152" s="168"/>
    </row>
    <row r="153" spans="2:9" ht="15.75" customHeight="1">
      <c r="B153" s="161"/>
      <c r="C153" s="86"/>
      <c r="D153" s="166"/>
      <c r="E153" s="159">
        <f t="shared" si="7"/>
        <v>0</v>
      </c>
      <c r="F153" s="167"/>
      <c r="G153" s="168"/>
      <c r="H153" s="168"/>
      <c r="I153" s="168"/>
    </row>
    <row r="154" spans="2:9" ht="15.75" customHeight="1">
      <c r="B154" s="161"/>
      <c r="C154" s="86"/>
      <c r="D154" s="166"/>
      <c r="E154" s="159">
        <f t="shared" si="7"/>
        <v>0</v>
      </c>
      <c r="F154" s="167"/>
      <c r="G154" s="168"/>
      <c r="H154" s="168"/>
      <c r="I154" s="168"/>
    </row>
    <row r="155" spans="2:9" ht="15.75" customHeight="1">
      <c r="B155" s="161"/>
      <c r="C155" s="86"/>
      <c r="D155" s="166"/>
      <c r="E155" s="159">
        <f t="shared" si="7"/>
        <v>0</v>
      </c>
      <c r="F155" s="167"/>
      <c r="G155" s="168"/>
      <c r="H155" s="168"/>
      <c r="I155" s="168"/>
    </row>
    <row r="156" spans="2:9" ht="15.75" customHeight="1">
      <c r="B156" s="161"/>
      <c r="C156" s="86"/>
      <c r="D156" s="166"/>
      <c r="E156" s="159">
        <f t="shared" si="7"/>
        <v>0</v>
      </c>
      <c r="F156" s="167"/>
      <c r="G156" s="168"/>
      <c r="H156" s="168"/>
      <c r="I156" s="168"/>
    </row>
    <row r="157" spans="2:9" ht="15.75" customHeight="1">
      <c r="B157" s="161"/>
      <c r="C157" s="86"/>
      <c r="D157" s="166"/>
      <c r="E157" s="159">
        <f t="shared" si="7"/>
        <v>0</v>
      </c>
      <c r="F157" s="167"/>
      <c r="G157" s="168"/>
      <c r="H157" s="168"/>
      <c r="I157" s="168"/>
    </row>
    <row r="158" spans="2:9" ht="15.75" customHeight="1">
      <c r="B158" s="161"/>
      <c r="C158" s="86"/>
      <c r="D158" s="166"/>
      <c r="E158" s="159">
        <f t="shared" si="7"/>
        <v>0</v>
      </c>
      <c r="F158" s="167"/>
      <c r="G158" s="168"/>
      <c r="H158" s="168"/>
      <c r="I158" s="168"/>
    </row>
    <row r="159" spans="2:9" ht="15.75" customHeight="1">
      <c r="B159" s="161"/>
      <c r="C159" s="86"/>
      <c r="D159" s="166"/>
      <c r="E159" s="159">
        <f t="shared" si="7"/>
        <v>0</v>
      </c>
      <c r="F159" s="167"/>
      <c r="G159" s="168"/>
      <c r="H159" s="168"/>
      <c r="I159" s="168"/>
    </row>
    <row r="160" spans="2:9" ht="15.75" customHeight="1">
      <c r="B160" s="161"/>
      <c r="C160" s="86"/>
      <c r="D160" s="166"/>
      <c r="E160" s="159">
        <f t="shared" si="7"/>
        <v>0</v>
      </c>
      <c r="F160" s="167"/>
      <c r="G160" s="168"/>
      <c r="H160" s="168"/>
      <c r="I160" s="168"/>
    </row>
    <row r="161" spans="1:9" ht="15.75" customHeight="1">
      <c r="B161" s="161"/>
      <c r="C161" s="86"/>
      <c r="D161" s="166"/>
      <c r="E161" s="159">
        <f t="shared" si="7"/>
        <v>0</v>
      </c>
      <c r="F161" s="167"/>
      <c r="G161" s="168"/>
      <c r="H161" s="168"/>
      <c r="I161" s="168"/>
    </row>
    <row r="162" spans="1:9" ht="15.75" customHeight="1">
      <c r="B162" s="161"/>
      <c r="C162" s="86"/>
      <c r="D162" s="166"/>
      <c r="E162" s="159">
        <f t="shared" si="7"/>
        <v>0</v>
      </c>
      <c r="F162" s="167"/>
      <c r="G162" s="168"/>
      <c r="H162" s="168"/>
      <c r="I162" s="168"/>
    </row>
    <row r="163" spans="1:9" ht="15.75" customHeight="1">
      <c r="B163" s="161"/>
      <c r="C163" s="86"/>
      <c r="D163" s="166"/>
      <c r="E163" s="159">
        <f t="shared" si="7"/>
        <v>0</v>
      </c>
      <c r="F163" s="167"/>
      <c r="G163" s="168"/>
      <c r="H163" s="168"/>
      <c r="I163" s="168"/>
    </row>
    <row r="164" spans="1:9" ht="15.75" customHeight="1" thickBot="1">
      <c r="B164" s="75"/>
      <c r="C164" s="74"/>
      <c r="D164" s="76"/>
      <c r="E164" s="159">
        <f t="shared" si="7"/>
        <v>0</v>
      </c>
      <c r="F164" s="111"/>
      <c r="G164" s="112"/>
      <c r="H164" s="112"/>
      <c r="I164" s="112"/>
    </row>
    <row r="165" spans="1:9" ht="16.350000000000001" customHeight="1" thickTop="1">
      <c r="B165" s="58" t="s">
        <v>92</v>
      </c>
      <c r="C165" s="58"/>
      <c r="D165" s="58"/>
      <c r="E165" s="137">
        <f>SUM(E148:E164)</f>
        <v>0</v>
      </c>
      <c r="F165" s="176"/>
      <c r="G165" s="176"/>
      <c r="H165" s="176"/>
      <c r="I165" s="176"/>
    </row>
    <row r="166" spans="1:9" ht="16.350000000000001" customHeight="1">
      <c r="B166" s="1"/>
      <c r="C166" s="4"/>
      <c r="D166" s="7"/>
      <c r="E166" s="7"/>
      <c r="F166" s="11"/>
      <c r="G166"/>
      <c r="H166"/>
    </row>
    <row r="167" spans="1:9">
      <c r="B167" s="1"/>
      <c r="C167" s="1"/>
      <c r="D167" s="4"/>
      <c r="E167" s="13"/>
      <c r="F167" s="13"/>
      <c r="G167" s="9"/>
      <c r="H167"/>
    </row>
    <row r="168" spans="1:9" ht="21">
      <c r="A168" s="119" t="str">
        <f>IF($A$16=0,"",IF(COUNTIFS($A$17:$A$26,B168)=1,1,"nvt"))</f>
        <v/>
      </c>
      <c r="B168" s="37" t="str">
        <f>B24</f>
        <v>Afschrijvingskosten</v>
      </c>
      <c r="C168" s="37"/>
      <c r="D168" s="1"/>
      <c r="E168" s="1"/>
      <c r="F168" s="9"/>
      <c r="G168" s="8"/>
      <c r="H168"/>
    </row>
    <row r="169" spans="1:9" ht="15" customHeight="1">
      <c r="B169" s="249" t="e">
        <f>IF(A168=1,VLOOKUP(B168,Alle_Kostensoorten[],2,FALSE),VLOOKUP(A168,Alle_Kostensoorten[],2,FALSE))</f>
        <v>#N/A</v>
      </c>
      <c r="C169" s="249"/>
      <c r="D169" s="249"/>
      <c r="E169" s="249"/>
      <c r="F169" s="249"/>
      <c r="G169" s="249"/>
      <c r="H169" s="249"/>
      <c r="I169" s="249"/>
    </row>
    <row r="170" spans="1:9" ht="9.75" customHeight="1">
      <c r="B170" s="3"/>
      <c r="C170" s="1"/>
      <c r="D170" s="1"/>
      <c r="E170" s="1"/>
      <c r="F170" s="9"/>
      <c r="G170" s="8"/>
      <c r="H170"/>
    </row>
    <row r="171" spans="1:9" ht="48.75" customHeight="1" thickBot="1">
      <c r="B171" s="195" t="s">
        <v>58</v>
      </c>
      <c r="C171" s="196" t="s">
        <v>104</v>
      </c>
      <c r="D171" s="196" t="s">
        <v>105</v>
      </c>
      <c r="E171" s="196" t="s">
        <v>106</v>
      </c>
      <c r="F171" s="196" t="s">
        <v>107</v>
      </c>
      <c r="G171" s="196" t="s">
        <v>108</v>
      </c>
      <c r="H171" s="196" t="s">
        <v>109</v>
      </c>
      <c r="I171" s="196" t="s">
        <v>81</v>
      </c>
    </row>
    <row r="172" spans="1:9" ht="15.75" customHeight="1" thickTop="1">
      <c r="B172" s="185"/>
      <c r="C172" s="192"/>
      <c r="D172" s="193"/>
      <c r="E172" s="193"/>
      <c r="F172" s="189"/>
      <c r="G172" s="189"/>
      <c r="H172" s="194"/>
      <c r="I172" s="159">
        <f>IFERROR(IF($A$168=1,(D172-E172)*(G172/F172)*H172,0),0)</f>
        <v>0</v>
      </c>
    </row>
    <row r="173" spans="1:9" ht="15.75" customHeight="1">
      <c r="B173" s="161"/>
      <c r="C173" s="162"/>
      <c r="D173" s="163"/>
      <c r="E173" s="163"/>
      <c r="F173" s="164"/>
      <c r="G173" s="164"/>
      <c r="H173" s="165"/>
      <c r="I173" s="160">
        <f t="shared" ref="I173:I179" si="8">IFERROR(IF($A$168=1,(D173-E173)*(G173/F173)*H173,0),0)</f>
        <v>0</v>
      </c>
    </row>
    <row r="174" spans="1:9" ht="15.75" customHeight="1">
      <c r="B174" s="161"/>
      <c r="C174" s="162"/>
      <c r="D174" s="163"/>
      <c r="E174" s="163"/>
      <c r="F174" s="164"/>
      <c r="G174" s="164"/>
      <c r="H174" s="165"/>
      <c r="I174" s="160">
        <f t="shared" si="8"/>
        <v>0</v>
      </c>
    </row>
    <row r="175" spans="1:9" ht="15.75" customHeight="1">
      <c r="B175" s="161"/>
      <c r="C175" s="162"/>
      <c r="D175" s="163"/>
      <c r="E175" s="163"/>
      <c r="F175" s="164"/>
      <c r="G175" s="164"/>
      <c r="H175" s="165"/>
      <c r="I175" s="160">
        <f t="shared" si="8"/>
        <v>0</v>
      </c>
    </row>
    <row r="176" spans="1:9" ht="15.75" customHeight="1">
      <c r="B176" s="161"/>
      <c r="C176" s="162"/>
      <c r="D176" s="163"/>
      <c r="E176" s="163"/>
      <c r="F176" s="164"/>
      <c r="G176" s="164"/>
      <c r="H176" s="165"/>
      <c r="I176" s="160">
        <f t="shared" si="8"/>
        <v>0</v>
      </c>
    </row>
    <row r="177" spans="1:9" ht="15.75" customHeight="1">
      <c r="B177" s="161"/>
      <c r="C177" s="162"/>
      <c r="D177" s="163"/>
      <c r="E177" s="163"/>
      <c r="F177" s="164"/>
      <c r="G177" s="164"/>
      <c r="H177" s="165"/>
      <c r="I177" s="160">
        <f t="shared" si="8"/>
        <v>0</v>
      </c>
    </row>
    <row r="178" spans="1:9" ht="15.75" customHeight="1">
      <c r="B178" s="161"/>
      <c r="C178" s="162"/>
      <c r="D178" s="163"/>
      <c r="E178" s="163"/>
      <c r="F178" s="164"/>
      <c r="G178" s="164"/>
      <c r="H178" s="165"/>
      <c r="I178" s="160">
        <f t="shared" si="8"/>
        <v>0</v>
      </c>
    </row>
    <row r="179" spans="1:9" ht="15.75" customHeight="1" thickBot="1">
      <c r="B179" s="75"/>
      <c r="C179" s="79"/>
      <c r="D179" s="80"/>
      <c r="E179" s="80"/>
      <c r="F179" s="117"/>
      <c r="G179" s="117"/>
      <c r="H179" s="109"/>
      <c r="I179" s="131">
        <f t="shared" si="8"/>
        <v>0</v>
      </c>
    </row>
    <row r="180" spans="1:9" ht="16.5" thickTop="1">
      <c r="B180" s="58" t="s">
        <v>92</v>
      </c>
      <c r="C180" s="58"/>
      <c r="D180" s="58"/>
      <c r="E180" s="58"/>
      <c r="F180" s="58"/>
      <c r="G180" s="58"/>
      <c r="H180" s="176"/>
      <c r="I180" s="137">
        <f>SUM(I172:I179)</f>
        <v>0</v>
      </c>
    </row>
    <row r="181" spans="1:9">
      <c r="B181" s="1"/>
      <c r="C181" s="1"/>
      <c r="D181" s="1"/>
      <c r="E181" s="1"/>
      <c r="F181" s="14"/>
      <c r="G181" s="14"/>
      <c r="H181" s="8"/>
    </row>
    <row r="182" spans="1:9">
      <c r="B182" s="3"/>
      <c r="C182" s="1"/>
      <c r="D182" s="1"/>
      <c r="E182" s="1"/>
      <c r="F182" s="9"/>
      <c r="G182" s="10"/>
      <c r="H182"/>
    </row>
    <row r="183" spans="1:9" ht="21">
      <c r="A183" s="119" t="str">
        <f>IF($A$16=0,"",IF(COUNTIFS($A$17:$A$26,B183)=1,1,"nvt"))</f>
        <v/>
      </c>
      <c r="B183" s="129" t="str">
        <f>B25</f>
        <v>Overige kosten</v>
      </c>
      <c r="C183" s="37"/>
      <c r="D183"/>
      <c r="E183"/>
      <c r="F183"/>
      <c r="G183"/>
      <c r="H183"/>
    </row>
    <row r="184" spans="1:9" ht="14.25" customHeight="1">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c r="B185" s="3"/>
      <c r="C185" s="4"/>
      <c r="D185"/>
      <c r="E185"/>
      <c r="F185"/>
      <c r="G185"/>
      <c r="H185"/>
    </row>
    <row r="186" spans="1:9" ht="16.5" thickBot="1">
      <c r="B186" s="158" t="s">
        <v>58</v>
      </c>
      <c r="C186" s="110" t="s">
        <v>101</v>
      </c>
      <c r="D186" s="110" t="s">
        <v>110</v>
      </c>
      <c r="E186" s="110" t="s">
        <v>111</v>
      </c>
      <c r="F186" s="157" t="s">
        <v>81</v>
      </c>
      <c r="G186" s="110" t="s">
        <v>3</v>
      </c>
      <c r="H186" s="198"/>
      <c r="I186" s="198"/>
    </row>
    <row r="187" spans="1:9" ht="15.75" customHeight="1" thickTop="1">
      <c r="B187" s="203"/>
      <c r="C187" s="186"/>
      <c r="D187" s="186"/>
      <c r="E187" s="189"/>
      <c r="F187" s="159">
        <f>IF($A$183=1,$E187*$D187,0)</f>
        <v>0</v>
      </c>
      <c r="G187" s="186"/>
      <c r="H187" s="191"/>
      <c r="I187" s="191"/>
    </row>
    <row r="188" spans="1:9" ht="15.75" customHeight="1">
      <c r="B188" s="173"/>
      <c r="C188" s="86"/>
      <c r="D188" s="186"/>
      <c r="E188" s="189"/>
      <c r="F188" s="160">
        <f t="shared" ref="F188:F202" si="9">IF($A$183=1,$E188*$D188,0)</f>
        <v>0</v>
      </c>
      <c r="G188" s="186"/>
      <c r="H188" s="168"/>
      <c r="I188" s="168"/>
    </row>
    <row r="189" spans="1:9" ht="15.75" customHeight="1">
      <c r="B189" s="173"/>
      <c r="C189" s="86"/>
      <c r="D189" s="186"/>
      <c r="E189" s="189"/>
      <c r="F189" s="160">
        <f t="shared" si="9"/>
        <v>0</v>
      </c>
      <c r="G189" s="186"/>
      <c r="H189" s="168"/>
      <c r="I189" s="168"/>
    </row>
    <row r="190" spans="1:9" ht="15.75" customHeight="1">
      <c r="B190" s="173"/>
      <c r="C190" s="86"/>
      <c r="D190" s="186"/>
      <c r="E190" s="189"/>
      <c r="F190" s="160">
        <f t="shared" si="9"/>
        <v>0</v>
      </c>
      <c r="G190" s="186"/>
      <c r="H190" s="168"/>
      <c r="I190" s="168"/>
    </row>
    <row r="191" spans="1:9" ht="15.75" customHeight="1">
      <c r="B191" s="173"/>
      <c r="C191" s="86"/>
      <c r="D191" s="186"/>
      <c r="E191" s="189"/>
      <c r="F191" s="160">
        <f t="shared" si="9"/>
        <v>0</v>
      </c>
      <c r="G191" s="186"/>
      <c r="H191" s="168"/>
      <c r="I191" s="168"/>
    </row>
    <row r="192" spans="1:9" ht="15.75" customHeight="1">
      <c r="B192" s="173"/>
      <c r="C192" s="86"/>
      <c r="D192" s="186"/>
      <c r="E192" s="189"/>
      <c r="F192" s="160">
        <f t="shared" si="9"/>
        <v>0</v>
      </c>
      <c r="G192" s="186"/>
      <c r="H192" s="168"/>
      <c r="I192" s="168"/>
    </row>
    <row r="193" spans="1:9" ht="15.75" customHeight="1">
      <c r="B193" s="173"/>
      <c r="C193" s="86"/>
      <c r="D193" s="86"/>
      <c r="E193" s="164"/>
      <c r="F193" s="160">
        <f t="shared" si="9"/>
        <v>0</v>
      </c>
      <c r="G193" s="86"/>
      <c r="H193" s="168"/>
      <c r="I193" s="168"/>
    </row>
    <row r="194" spans="1:9" ht="15.75" customHeight="1">
      <c r="B194" s="173"/>
      <c r="C194" s="86"/>
      <c r="D194" s="86"/>
      <c r="E194" s="164"/>
      <c r="F194" s="160">
        <f t="shared" si="9"/>
        <v>0</v>
      </c>
      <c r="G194" s="86"/>
      <c r="H194" s="168"/>
      <c r="I194" s="168"/>
    </row>
    <row r="195" spans="1:9" ht="15.75" customHeight="1">
      <c r="B195" s="173"/>
      <c r="C195" s="86"/>
      <c r="D195" s="86"/>
      <c r="E195" s="164"/>
      <c r="F195" s="160">
        <f t="shared" si="9"/>
        <v>0</v>
      </c>
      <c r="G195" s="86"/>
      <c r="H195" s="168"/>
      <c r="I195" s="168"/>
    </row>
    <row r="196" spans="1:9" ht="15.75" customHeight="1">
      <c r="B196" s="173"/>
      <c r="C196" s="86"/>
      <c r="D196" s="86"/>
      <c r="E196" s="164"/>
      <c r="F196" s="160">
        <f t="shared" si="9"/>
        <v>0</v>
      </c>
      <c r="G196" s="86"/>
      <c r="H196" s="168"/>
      <c r="I196" s="168"/>
    </row>
    <row r="197" spans="1:9" ht="15.75" customHeight="1">
      <c r="B197" s="173"/>
      <c r="C197" s="86"/>
      <c r="D197" s="86"/>
      <c r="E197" s="164"/>
      <c r="F197" s="160">
        <f t="shared" si="9"/>
        <v>0</v>
      </c>
      <c r="G197" s="86"/>
      <c r="H197" s="168"/>
      <c r="I197" s="168"/>
    </row>
    <row r="198" spans="1:9" ht="15.75" customHeight="1">
      <c r="B198" s="173"/>
      <c r="C198" s="86"/>
      <c r="D198" s="86"/>
      <c r="E198" s="164"/>
      <c r="F198" s="160">
        <f t="shared" si="9"/>
        <v>0</v>
      </c>
      <c r="G198" s="86"/>
      <c r="H198" s="168"/>
      <c r="I198" s="168"/>
    </row>
    <row r="199" spans="1:9" ht="15.75" customHeight="1">
      <c r="B199" s="173"/>
      <c r="C199" s="86"/>
      <c r="D199" s="86"/>
      <c r="E199" s="164"/>
      <c r="F199" s="160">
        <f t="shared" si="9"/>
        <v>0</v>
      </c>
      <c r="G199" s="86"/>
      <c r="H199" s="168"/>
      <c r="I199" s="168"/>
    </row>
    <row r="200" spans="1:9" ht="15.75" customHeight="1">
      <c r="B200" s="173"/>
      <c r="C200" s="86"/>
      <c r="D200" s="86"/>
      <c r="E200" s="164"/>
      <c r="F200" s="160">
        <f t="shared" si="9"/>
        <v>0</v>
      </c>
      <c r="G200" s="86"/>
      <c r="H200" s="168"/>
      <c r="I200" s="168"/>
    </row>
    <row r="201" spans="1:9" ht="15.75" customHeight="1">
      <c r="B201" s="173"/>
      <c r="C201" s="86"/>
      <c r="D201" s="86"/>
      <c r="E201" s="164"/>
      <c r="F201" s="160">
        <f t="shared" si="9"/>
        <v>0</v>
      </c>
      <c r="G201" s="86"/>
      <c r="H201" s="168"/>
      <c r="I201" s="168"/>
    </row>
    <row r="202" spans="1:9" ht="15.75" customHeight="1" thickBot="1">
      <c r="B202" s="73"/>
      <c r="C202" s="74"/>
      <c r="D202" s="74"/>
      <c r="E202" s="117"/>
      <c r="F202" s="131">
        <f t="shared" si="9"/>
        <v>0</v>
      </c>
      <c r="G202" s="74"/>
      <c r="H202" s="168"/>
      <c r="I202" s="168"/>
    </row>
    <row r="203" spans="1:9" ht="16.5" thickTop="1">
      <c r="B203" s="174" t="s">
        <v>92</v>
      </c>
      <c r="C203" s="174"/>
      <c r="D203" s="174"/>
      <c r="E203" s="175"/>
      <c r="F203" s="137">
        <f>SUM(F187:F202)</f>
        <v>0</v>
      </c>
      <c r="G203" s="174"/>
      <c r="H203" s="174"/>
      <c r="I203" s="174"/>
    </row>
    <row r="204" spans="1:9">
      <c r="B204" s="1"/>
      <c r="C204" s="1"/>
      <c r="D204" s="1"/>
      <c r="E204" s="1"/>
      <c r="F204" s="7"/>
      <c r="G204" s="8"/>
      <c r="H204"/>
    </row>
    <row r="205" spans="1:9">
      <c r="B205" s="1"/>
      <c r="C205" s="1"/>
      <c r="D205" s="1"/>
      <c r="E205" s="1"/>
      <c r="F205" s="7"/>
      <c r="G205" s="8"/>
      <c r="H205"/>
    </row>
    <row r="206" spans="1:9" ht="21">
      <c r="A206" s="119" t="str">
        <f>IF($A$16=0,"",IF(COUNTIFS($A$17:$A$26,B206)=1,1,"nvt"))</f>
        <v/>
      </c>
      <c r="B206" s="129" t="str">
        <f>B26</f>
        <v>Forfait 40% voor overige kosten</v>
      </c>
      <c r="C206" s="37"/>
      <c r="D206" s="37"/>
      <c r="E206" s="1"/>
      <c r="F206" s="7"/>
      <c r="G206" s="8"/>
      <c r="H206"/>
    </row>
    <row r="207" spans="1:9" ht="14.25" customHeight="1">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c r="B208" s="1"/>
      <c r="C208" s="1"/>
      <c r="D208" s="1"/>
      <c r="E208" s="1"/>
      <c r="F208" s="7"/>
      <c r="G208" s="8"/>
      <c r="H208"/>
    </row>
    <row r="209" spans="2:9" ht="16.5" thickBot="1">
      <c r="B209" s="158" t="s">
        <v>58</v>
      </c>
      <c r="C209" s="157" t="s">
        <v>81</v>
      </c>
      <c r="D209"/>
      <c r="E209"/>
      <c r="F209"/>
      <c r="G209"/>
      <c r="H209"/>
    </row>
    <row r="210" spans="2:9" ht="15.75" customHeight="1" thickTop="1">
      <c r="B210" s="226" t="str">
        <f>Hulpblad!V2</f>
        <v xml:space="preserve"> </v>
      </c>
      <c r="C210" s="159">
        <f>IF(AND($A$206=1,B210&lt;&gt;"",B210&lt;&gt;" "),(SUMIFS($G$59:$G$73,$B$59:$B$73,$B210)+SUMIFS($E$115:$E$124,$B$115:$B$124,$B210))*0.4,0)</f>
        <v>0</v>
      </c>
      <c r="D210"/>
      <c r="E210"/>
      <c r="F210"/>
      <c r="G210"/>
      <c r="H210"/>
    </row>
    <row r="211" spans="2:9" ht="15.75" customHeight="1">
      <c r="B211" s="227" t="str">
        <f>Hulpblad!V3</f>
        <v xml:space="preserve"> </v>
      </c>
      <c r="C211" s="160">
        <f t="shared" ref="C211:C219" si="10">IF(AND($A$206=1,B211&lt;&gt;"",B211&lt;&gt;" "),(SUMIFS($G$59:$G$73,$B$59:$B$73,$B211)+SUMIFS($E$115:$E$124,$B$115:$B$124,$B211))*0.4,0)</f>
        <v>0</v>
      </c>
      <c r="D211"/>
      <c r="E211"/>
      <c r="F211"/>
      <c r="G211"/>
      <c r="H211"/>
    </row>
    <row r="212" spans="2:9" ht="15.75" customHeight="1">
      <c r="B212" s="227" t="str">
        <f>Hulpblad!V4</f>
        <v xml:space="preserve"> </v>
      </c>
      <c r="C212" s="160">
        <f t="shared" si="10"/>
        <v>0</v>
      </c>
      <c r="D212"/>
      <c r="E212"/>
      <c r="F212"/>
      <c r="G212"/>
      <c r="H212"/>
    </row>
    <row r="213" spans="2:9" ht="15.75" customHeight="1">
      <c r="B213" s="227" t="str">
        <f>Hulpblad!V5</f>
        <v xml:space="preserve"> </v>
      </c>
      <c r="C213" s="160">
        <f t="shared" si="10"/>
        <v>0</v>
      </c>
      <c r="D213"/>
      <c r="E213"/>
      <c r="F213"/>
      <c r="G213"/>
      <c r="H213"/>
    </row>
    <row r="214" spans="2:9" ht="15.75" customHeight="1">
      <c r="B214" s="227" t="str">
        <f>Hulpblad!V6</f>
        <v xml:space="preserve"> </v>
      </c>
      <c r="C214" s="160">
        <f t="shared" si="10"/>
        <v>0</v>
      </c>
      <c r="D214"/>
      <c r="E214"/>
      <c r="F214"/>
      <c r="G214"/>
      <c r="H214"/>
    </row>
    <row r="215" spans="2:9" ht="15.75" customHeight="1">
      <c r="B215" s="227" t="str">
        <f>Hulpblad!V7</f>
        <v xml:space="preserve"> </v>
      </c>
      <c r="C215" s="160">
        <f t="shared" si="10"/>
        <v>0</v>
      </c>
      <c r="D215"/>
      <c r="E215"/>
      <c r="F215"/>
      <c r="G215"/>
      <c r="H215"/>
    </row>
    <row r="216" spans="2:9" ht="15.75" customHeight="1">
      <c r="B216" s="227" t="str">
        <f>Hulpblad!V8</f>
        <v xml:space="preserve"> </v>
      </c>
      <c r="C216" s="160">
        <f t="shared" si="10"/>
        <v>0</v>
      </c>
      <c r="D216"/>
      <c r="E216"/>
      <c r="F216"/>
      <c r="G216"/>
      <c r="H216"/>
    </row>
    <row r="217" spans="2:9" ht="15.75" customHeight="1">
      <c r="B217" s="227" t="str">
        <f>Hulpblad!V9</f>
        <v xml:space="preserve"> </v>
      </c>
      <c r="C217" s="160">
        <f t="shared" si="10"/>
        <v>0</v>
      </c>
      <c r="D217"/>
      <c r="E217"/>
      <c r="F217"/>
      <c r="G217"/>
      <c r="H217"/>
    </row>
    <row r="218" spans="2:9" ht="15.75" customHeight="1">
      <c r="B218" s="227" t="str">
        <f>Hulpblad!V10</f>
        <v xml:space="preserve"> </v>
      </c>
      <c r="C218" s="160">
        <f t="shared" si="10"/>
        <v>0</v>
      </c>
      <c r="D218"/>
      <c r="E218"/>
      <c r="F218"/>
      <c r="G218"/>
      <c r="H218"/>
    </row>
    <row r="219" spans="2:9" ht="15.75" customHeight="1" thickBot="1">
      <c r="B219" s="227" t="str">
        <f>Hulpblad!V11</f>
        <v xml:space="preserve"> </v>
      </c>
      <c r="C219" s="160">
        <f t="shared" si="10"/>
        <v>0</v>
      </c>
      <c r="D219"/>
      <c r="E219"/>
      <c r="F219"/>
      <c r="G219"/>
      <c r="H219"/>
    </row>
    <row r="220" spans="2:9" ht="16.5" thickTop="1">
      <c r="B220" s="228" t="s">
        <v>92</v>
      </c>
      <c r="C220" s="137">
        <f>SUM(C210:C219)</f>
        <v>0</v>
      </c>
      <c r="D220"/>
      <c r="E220"/>
      <c r="F220"/>
      <c r="G220"/>
      <c r="H220"/>
    </row>
    <row r="221" spans="2:9">
      <c r="B221" s="3"/>
      <c r="C221" s="1"/>
      <c r="D221" s="1"/>
      <c r="E221" s="1"/>
      <c r="F221" s="9"/>
      <c r="G221" s="10"/>
      <c r="H221"/>
    </row>
    <row r="222" spans="2:9" ht="16.5" thickBot="1">
      <c r="B222" s="33"/>
      <c r="C222" s="34"/>
      <c r="D222" s="34"/>
      <c r="E222" s="34"/>
      <c r="F222" s="35"/>
      <c r="G222" s="36"/>
      <c r="H222" s="36"/>
      <c r="I222" s="36"/>
    </row>
    <row r="223" spans="2:9" ht="7.5" customHeight="1" thickTop="1">
      <c r="B223" s="3"/>
      <c r="C223" s="1"/>
      <c r="D223" s="1"/>
      <c r="E223" s="1"/>
      <c r="F223" s="9"/>
      <c r="G223" s="10"/>
      <c r="H223"/>
    </row>
    <row r="224" spans="2:9" ht="23.25">
      <c r="B224" s="251" t="s">
        <v>112</v>
      </c>
      <c r="C224" s="251"/>
      <c r="D224" s="251"/>
      <c r="E224" s="251"/>
      <c r="F224" s="251"/>
      <c r="G224" s="251"/>
      <c r="H224" s="251"/>
    </row>
    <row r="225" spans="2:9">
      <c r="B225" s="3"/>
      <c r="C225" s="1"/>
      <c r="D225" s="1"/>
      <c r="E225" s="1"/>
      <c r="F225" s="9"/>
      <c r="G225" s="10"/>
      <c r="H225"/>
    </row>
    <row r="226" spans="2:9" ht="21">
      <c r="B226" s="37" t="s">
        <v>113</v>
      </c>
      <c r="C226" s="10"/>
      <c r="D226" s="10"/>
      <c r="E226" s="10"/>
      <c r="F226" s="9"/>
      <c r="G226" s="10"/>
      <c r="H226"/>
    </row>
    <row r="227" spans="2:9" ht="158.25" customHeight="1">
      <c r="B227" s="250" t="s">
        <v>120</v>
      </c>
      <c r="C227" s="250"/>
      <c r="D227" s="250"/>
      <c r="E227" s="250"/>
      <c r="F227" s="250"/>
      <c r="G227" s="250"/>
      <c r="H227" s="250"/>
      <c r="I227" s="250"/>
    </row>
    <row r="228" spans="2:9">
      <c r="B228" s="3"/>
      <c r="C228" s="10"/>
      <c r="D228" s="10"/>
      <c r="E228" s="10"/>
      <c r="F228" s="9"/>
      <c r="G228" s="10"/>
      <c r="H228"/>
    </row>
    <row r="229" spans="2:9" ht="15.6" customHeight="1" thickBot="1">
      <c r="B229" s="38" t="s">
        <v>74</v>
      </c>
      <c r="C229" s="39" t="s">
        <v>102</v>
      </c>
      <c r="D229" s="39" t="s">
        <v>60</v>
      </c>
      <c r="E229" s="115" t="s">
        <v>115</v>
      </c>
      <c r="F229" s="114"/>
      <c r="G229" s="114"/>
      <c r="H229" s="114"/>
      <c r="I229" s="114"/>
    </row>
    <row r="230" spans="2:9" ht="15.75" customHeight="1" thickTop="1">
      <c r="B230" s="44" t="s">
        <v>75</v>
      </c>
      <c r="C230" s="81"/>
      <c r="D230" s="132">
        <f>IFERROR(C230/$C$238,0)</f>
        <v>0</v>
      </c>
      <c r="E230" s="83"/>
      <c r="F230" s="84"/>
      <c r="G230" s="84"/>
      <c r="H230" s="84"/>
      <c r="I230" s="85"/>
    </row>
    <row r="231" spans="2:9" ht="31.5" customHeight="1">
      <c r="B231" s="206" t="s">
        <v>76</v>
      </c>
      <c r="C231" s="81"/>
      <c r="D231" s="132">
        <f>IFERROR(C231/$C$238,0)</f>
        <v>0</v>
      </c>
      <c r="E231" s="186"/>
      <c r="F231" s="188"/>
      <c r="G231" s="188"/>
      <c r="H231" s="188"/>
      <c r="I231" s="205"/>
    </row>
    <row r="232" spans="2:9" ht="15.75" customHeight="1">
      <c r="B232" s="44" t="s">
        <v>77</v>
      </c>
      <c r="C232" s="81"/>
      <c r="D232" s="132">
        <f t="shared" ref="D232:D236" si="11">IFERROR(C232/$C$238,0)</f>
        <v>0</v>
      </c>
      <c r="E232" s="86"/>
      <c r="F232" s="87"/>
      <c r="G232" s="87"/>
      <c r="H232" s="87"/>
      <c r="I232" s="88"/>
    </row>
    <row r="233" spans="2:9" ht="15.75" customHeight="1">
      <c r="B233" s="44" t="s">
        <v>78</v>
      </c>
      <c r="C233" s="81"/>
      <c r="D233" s="132">
        <f t="shared" si="11"/>
        <v>0</v>
      </c>
      <c r="E233" s="86"/>
      <c r="F233" s="87"/>
      <c r="G233" s="87"/>
      <c r="H233" s="87"/>
      <c r="I233" s="88"/>
    </row>
    <row r="234" spans="2:9" ht="15.75" customHeight="1">
      <c r="B234" s="44" t="s">
        <v>79</v>
      </c>
      <c r="C234" s="81"/>
      <c r="D234" s="132">
        <f t="shared" si="11"/>
        <v>0</v>
      </c>
      <c r="E234" s="86"/>
      <c r="F234" s="87"/>
      <c r="G234" s="87"/>
      <c r="H234" s="87"/>
      <c r="I234" s="88"/>
    </row>
    <row r="235" spans="2:9" ht="15.75" customHeight="1" thickBot="1">
      <c r="B235" s="45" t="s">
        <v>80</v>
      </c>
      <c r="C235" s="82"/>
      <c r="D235" s="133">
        <f t="shared" si="11"/>
        <v>0</v>
      </c>
      <c r="E235" s="89"/>
      <c r="F235" s="90"/>
      <c r="G235" s="90"/>
      <c r="H235" s="90"/>
      <c r="I235" s="91"/>
    </row>
    <row r="236" spans="2:9" ht="17.25" thickTop="1" thickBot="1">
      <c r="B236" s="59" t="s">
        <v>59</v>
      </c>
      <c r="C236" s="134">
        <f>SUM(C230:C235)</f>
        <v>0</v>
      </c>
      <c r="D236" s="135">
        <f t="shared" si="11"/>
        <v>0</v>
      </c>
      <c r="E236" s="60"/>
      <c r="F236" s="60"/>
      <c r="G236" s="60"/>
      <c r="H236" s="59"/>
      <c r="I236" s="61"/>
    </row>
    <row r="237" spans="2:9" ht="13.5" customHeight="1" thickTop="1">
      <c r="B237" s="10"/>
      <c r="C237" s="10"/>
      <c r="D237" s="10"/>
      <c r="E237" s="10"/>
      <c r="F237" s="9"/>
      <c r="G237" s="10"/>
      <c r="H237"/>
    </row>
    <row r="238" spans="2:9" ht="16.5" thickBot="1">
      <c r="B238" s="38" t="s">
        <v>81</v>
      </c>
      <c r="C238" s="136">
        <f>D27</f>
        <v>0</v>
      </c>
      <c r="D238" s="10"/>
      <c r="E238" s="10"/>
      <c r="F238" s="9"/>
      <c r="G238" s="10"/>
      <c r="H238"/>
    </row>
    <row r="239" spans="2:9" ht="16.5" thickTop="1">
      <c r="B239" s="3"/>
      <c r="C239" s="1"/>
      <c r="D239" s="1"/>
      <c r="E239" s="1"/>
      <c r="F239" s="9"/>
      <c r="G239" s="10"/>
      <c r="H239"/>
    </row>
    <row r="240" spans="2:9" ht="16.5" thickBot="1">
      <c r="B240" s="38" t="s">
        <v>116</v>
      </c>
      <c r="C240" s="136" t="str">
        <f>IF(ROUND(C236,2)-ROUND(C238,2)=0,"JA",C236-C238)</f>
        <v>JA</v>
      </c>
      <c r="D240" s="1"/>
      <c r="E240" s="1"/>
      <c r="F240" s="9"/>
      <c r="G240" s="10"/>
      <c r="H240"/>
    </row>
    <row r="241" spans="2:8" thickTop="1">
      <c r="B241" s="10"/>
      <c r="C241" s="10"/>
      <c r="D241" s="10"/>
      <c r="E241" s="10"/>
      <c r="F241" s="10"/>
      <c r="G241" s="10"/>
      <c r="H241" s="10"/>
    </row>
    <row r="242" spans="2:8" ht="15">
      <c r="B242" s="10"/>
      <c r="C242" s="10"/>
      <c r="D242" s="10"/>
      <c r="E242" s="10"/>
      <c r="F242" s="10"/>
      <c r="G242" s="10"/>
      <c r="H242" s="10"/>
    </row>
    <row r="243" spans="2:8" ht="15">
      <c r="B243" s="10"/>
      <c r="C243" s="10"/>
      <c r="D243" s="10"/>
      <c r="E243" s="10"/>
      <c r="F243" s="10"/>
      <c r="G243" s="10"/>
      <c r="H243" s="10"/>
    </row>
    <row r="244" spans="2:8" ht="15">
      <c r="B244" s="10"/>
      <c r="C244" s="10"/>
      <c r="D244" s="10"/>
      <c r="E244" s="10"/>
      <c r="F244" s="10"/>
      <c r="G244" s="10"/>
      <c r="H244" s="10"/>
    </row>
    <row r="245" spans="2:8" ht="15">
      <c r="B245" s="10"/>
      <c r="C245" s="10"/>
      <c r="D245" s="10"/>
      <c r="E245" s="10"/>
      <c r="F245" s="10"/>
      <c r="G245" s="10"/>
      <c r="H245" s="10"/>
    </row>
    <row r="246" spans="2:8" ht="15">
      <c r="B246" s="10"/>
      <c r="C246" s="10"/>
      <c r="D246" s="10"/>
      <c r="E246" s="10"/>
      <c r="F246" s="10"/>
      <c r="G246" s="10"/>
      <c r="H246" s="10"/>
    </row>
    <row r="247" spans="2:8" ht="15">
      <c r="B247" s="10"/>
      <c r="C247" s="10"/>
      <c r="D247" s="10"/>
      <c r="E247" s="10"/>
      <c r="F247" s="10"/>
      <c r="G247" s="10"/>
      <c r="H247" s="10"/>
    </row>
    <row r="248" spans="2:8" ht="15">
      <c r="B248" s="10"/>
      <c r="C248" s="10"/>
      <c r="D248" s="10"/>
      <c r="E248" s="10"/>
      <c r="F248" s="10"/>
      <c r="G248" s="10"/>
      <c r="H248" s="10"/>
    </row>
    <row r="249" spans="2:8" ht="15">
      <c r="B249" s="10"/>
      <c r="C249" s="10"/>
      <c r="D249" s="10"/>
      <c r="E249" s="10"/>
      <c r="F249" s="10"/>
      <c r="G249" s="10"/>
      <c r="H249" s="10"/>
    </row>
    <row r="250" spans="2:8" ht="15">
      <c r="B250" s="10"/>
      <c r="C250" s="10"/>
      <c r="D250" s="10"/>
      <c r="E250" s="10"/>
      <c r="F250" s="10"/>
      <c r="G250" s="10"/>
      <c r="H250" s="10"/>
    </row>
    <row r="251" spans="2:8" ht="15">
      <c r="B251" s="10"/>
      <c r="C251" s="10"/>
      <c r="D251" s="10"/>
      <c r="E251" s="10"/>
      <c r="F251" s="10"/>
      <c r="G251" s="10"/>
      <c r="H251" s="10"/>
    </row>
    <row r="252" spans="2:8" ht="15">
      <c r="B252" s="10"/>
      <c r="C252" s="10"/>
      <c r="D252" s="10"/>
      <c r="E252" s="10"/>
      <c r="F252" s="10"/>
      <c r="G252" s="10"/>
      <c r="H252" s="10"/>
    </row>
    <row r="253" spans="2:8" ht="15">
      <c r="B253" s="10"/>
      <c r="C253" s="10"/>
      <c r="D253" s="10"/>
      <c r="E253" s="10"/>
      <c r="F253" s="10"/>
      <c r="G253" s="10"/>
      <c r="H253" s="10"/>
    </row>
    <row r="254" spans="2:8" ht="15">
      <c r="B254" s="10"/>
      <c r="C254" s="10"/>
      <c r="D254" s="10"/>
      <c r="E254" s="10"/>
      <c r="F254" s="10"/>
      <c r="G254" s="10"/>
      <c r="H254" s="10"/>
    </row>
    <row r="255" spans="2:8" ht="15">
      <c r="B255" s="10"/>
      <c r="C255" s="10"/>
      <c r="D255" s="10"/>
      <c r="E255" s="10"/>
      <c r="F255" s="10"/>
      <c r="G255" s="10"/>
      <c r="H255" s="10"/>
    </row>
    <row r="256" spans="2:8" ht="15">
      <c r="B256" s="10"/>
      <c r="C256" s="10"/>
      <c r="D256" s="10"/>
      <c r="E256" s="10"/>
      <c r="F256" s="10"/>
      <c r="G256" s="10"/>
      <c r="H256" s="10"/>
    </row>
    <row r="257" spans="2:8" ht="15">
      <c r="B257" s="10"/>
      <c r="C257" s="10"/>
      <c r="D257" s="10"/>
      <c r="E257" s="10"/>
      <c r="F257" s="10"/>
      <c r="G257" s="10"/>
      <c r="H257" s="10"/>
    </row>
    <row r="258" spans="2:8" ht="15">
      <c r="B258" s="10"/>
      <c r="C258" s="10"/>
      <c r="D258" s="10"/>
      <c r="E258" s="10"/>
      <c r="F258" s="10"/>
      <c r="G258" s="10"/>
      <c r="H258" s="10"/>
    </row>
    <row r="259" spans="2:8" ht="15">
      <c r="B259" s="10"/>
      <c r="C259" s="10"/>
      <c r="D259" s="10"/>
      <c r="E259" s="10"/>
      <c r="F259" s="10"/>
      <c r="G259" s="10"/>
      <c r="H259" s="10"/>
    </row>
    <row r="260" spans="2:8" ht="15">
      <c r="B260" s="10"/>
      <c r="C260" s="10"/>
      <c r="D260" s="10"/>
      <c r="E260" s="10"/>
      <c r="F260" s="10"/>
      <c r="G260" s="10"/>
      <c r="H260" s="10"/>
    </row>
    <row r="261" spans="2:8" ht="15">
      <c r="B261" s="10"/>
      <c r="C261" s="10"/>
      <c r="D261" s="10"/>
      <c r="E261" s="10"/>
      <c r="F261" s="10"/>
      <c r="G261" s="10"/>
      <c r="H261" s="10"/>
    </row>
    <row r="262" spans="2:8" ht="15">
      <c r="B262" s="10"/>
      <c r="C262" s="10"/>
      <c r="D262" s="10"/>
      <c r="E262" s="10"/>
      <c r="F262" s="10"/>
      <c r="G262" s="10"/>
      <c r="H262" s="10"/>
    </row>
    <row r="263" spans="2:8" ht="15">
      <c r="B263" s="10"/>
      <c r="C263" s="10"/>
      <c r="D263" s="10"/>
      <c r="E263" s="10"/>
      <c r="F263" s="10"/>
      <c r="G263" s="10"/>
      <c r="H263" s="10"/>
    </row>
    <row r="264" spans="2:8" ht="15">
      <c r="B264" s="10"/>
      <c r="C264" s="10"/>
      <c r="D264" s="10"/>
      <c r="E264" s="10"/>
      <c r="F264" s="10"/>
      <c r="G264" s="10"/>
      <c r="H264" s="10"/>
    </row>
    <row r="265" spans="2:8" ht="15">
      <c r="B265" s="10"/>
      <c r="C265" s="10"/>
      <c r="D265" s="10"/>
      <c r="E265" s="10"/>
      <c r="F265" s="10"/>
      <c r="G265" s="10"/>
      <c r="H265" s="10"/>
    </row>
    <row r="266" spans="2:8" ht="15">
      <c r="B266" s="10"/>
      <c r="C266" s="10"/>
      <c r="D266" s="10"/>
      <c r="E266" s="10"/>
      <c r="F266" s="10"/>
      <c r="G266" s="10"/>
      <c r="H266" s="10"/>
    </row>
    <row r="267" spans="2:8" ht="15">
      <c r="B267" s="10"/>
      <c r="C267" s="10"/>
      <c r="D267" s="10"/>
      <c r="E267" s="10"/>
      <c r="F267" s="10"/>
      <c r="G267" s="10"/>
      <c r="H267" s="10"/>
    </row>
    <row r="268" spans="2:8" ht="15">
      <c r="B268" s="10"/>
      <c r="C268" s="10"/>
      <c r="D268" s="10"/>
      <c r="E268" s="10"/>
      <c r="F268" s="10"/>
      <c r="G268" s="10"/>
      <c r="H268" s="10"/>
    </row>
    <row r="269" spans="2:8" ht="15">
      <c r="B269" s="10"/>
      <c r="C269" s="10"/>
      <c r="D269" s="10"/>
      <c r="E269" s="10"/>
      <c r="F269" s="10"/>
      <c r="G269" s="10"/>
      <c r="H269" s="10"/>
    </row>
    <row r="270" spans="2:8" ht="15">
      <c r="B270" s="10"/>
      <c r="C270" s="10"/>
      <c r="D270" s="10"/>
      <c r="E270" s="10"/>
      <c r="F270" s="10"/>
      <c r="G270" s="10"/>
      <c r="H270" s="10"/>
    </row>
    <row r="271" spans="2:8" ht="15">
      <c r="B271" s="10"/>
      <c r="C271" s="10"/>
      <c r="D271" s="10"/>
      <c r="E271" s="10"/>
      <c r="F271" s="10"/>
      <c r="G271" s="10"/>
      <c r="H271" s="10"/>
    </row>
    <row r="272" spans="2:8" ht="15">
      <c r="B272" s="10"/>
      <c r="C272" s="10"/>
      <c r="D272" s="10"/>
      <c r="E272" s="10"/>
      <c r="F272" s="10"/>
      <c r="G272" s="10"/>
      <c r="H272" s="10"/>
    </row>
    <row r="273" spans="2:8" ht="15">
      <c r="B273" s="10"/>
      <c r="C273" s="10"/>
      <c r="D273" s="10"/>
      <c r="E273" s="10"/>
      <c r="F273" s="10"/>
      <c r="G273" s="10"/>
      <c r="H273" s="10"/>
    </row>
    <row r="274" spans="2:8" ht="15">
      <c r="B274" s="10"/>
      <c r="C274" s="10"/>
      <c r="D274" s="10"/>
      <c r="E274" s="10"/>
      <c r="F274" s="10"/>
      <c r="G274" s="10"/>
      <c r="H274" s="10"/>
    </row>
    <row r="275" spans="2:8" ht="15">
      <c r="B275" s="10"/>
      <c r="C275" s="10"/>
      <c r="D275" s="10"/>
      <c r="E275" s="10"/>
      <c r="F275" s="10"/>
      <c r="G275" s="10"/>
      <c r="H275" s="10"/>
    </row>
    <row r="276" spans="2:8" ht="15">
      <c r="B276" s="10"/>
      <c r="C276" s="10"/>
      <c r="D276" s="10"/>
      <c r="E276" s="10"/>
      <c r="F276" s="10"/>
      <c r="G276" s="10"/>
      <c r="H276" s="10"/>
    </row>
    <row r="277" spans="2:8" ht="15">
      <c r="B277" s="10"/>
      <c r="C277" s="10"/>
      <c r="D277" s="10"/>
      <c r="E277" s="10"/>
      <c r="F277" s="10"/>
      <c r="G277" s="10"/>
      <c r="H277" s="10"/>
    </row>
    <row r="278" spans="2:8" ht="15">
      <c r="B278" s="10"/>
      <c r="C278" s="10"/>
      <c r="D278" s="10"/>
      <c r="E278" s="10"/>
      <c r="F278" s="10"/>
      <c r="G278" s="10"/>
      <c r="H278" s="10"/>
    </row>
    <row r="279" spans="2:8" ht="15">
      <c r="B279" s="10"/>
      <c r="C279" s="10"/>
      <c r="D279" s="10"/>
      <c r="E279" s="10"/>
      <c r="F279" s="10"/>
      <c r="G279" s="10"/>
      <c r="H279" s="10"/>
    </row>
    <row r="280" spans="2:8" ht="15">
      <c r="B280" s="10"/>
      <c r="C280" s="10"/>
      <c r="D280" s="10"/>
      <c r="E280" s="10"/>
      <c r="F280" s="10"/>
      <c r="G280" s="10"/>
      <c r="H280" s="10"/>
    </row>
    <row r="281" spans="2:8" ht="15">
      <c r="B281" s="10"/>
      <c r="C281" s="10"/>
      <c r="D281" s="10"/>
      <c r="E281" s="10"/>
      <c r="F281" s="10"/>
      <c r="G281" s="10"/>
      <c r="H281" s="10"/>
    </row>
    <row r="282" spans="2:8" ht="15">
      <c r="B282" s="10"/>
      <c r="C282" s="10"/>
      <c r="D282" s="10"/>
      <c r="E282" s="10"/>
      <c r="F282" s="10"/>
      <c r="G282" s="10"/>
      <c r="H282" s="10"/>
    </row>
    <row r="283" spans="2:8" ht="15">
      <c r="B283" s="10"/>
      <c r="C283" s="10"/>
      <c r="D283" s="10"/>
      <c r="E283" s="10"/>
      <c r="F283" s="10"/>
      <c r="G283" s="10"/>
      <c r="H283" s="10"/>
    </row>
    <row r="284" spans="2:8" ht="15">
      <c r="B284" s="10"/>
      <c r="C284" s="10"/>
      <c r="D284" s="10"/>
      <c r="E284" s="10"/>
      <c r="F284" s="10"/>
      <c r="G284" s="10"/>
      <c r="H284" s="10"/>
    </row>
    <row r="285" spans="2:8" ht="15">
      <c r="B285" s="10"/>
      <c r="C285" s="10"/>
      <c r="D285" s="10"/>
      <c r="E285" s="10"/>
      <c r="F285" s="10"/>
      <c r="G285" s="10"/>
      <c r="H285" s="10"/>
    </row>
    <row r="286" spans="2:8" ht="15">
      <c r="B286" s="10"/>
      <c r="C286" s="10"/>
      <c r="D286" s="10"/>
      <c r="E286" s="10"/>
      <c r="F286" s="10"/>
      <c r="G286" s="10"/>
      <c r="H286" s="10"/>
    </row>
    <row r="287" spans="2:8" ht="15">
      <c r="B287" s="10"/>
      <c r="C287" s="10"/>
      <c r="D287" s="10"/>
      <c r="E287" s="10"/>
      <c r="F287" s="10"/>
      <c r="G287" s="10"/>
      <c r="H287" s="10"/>
    </row>
    <row r="288" spans="2:8" ht="15">
      <c r="B288" s="10"/>
      <c r="C288" s="10"/>
      <c r="D288" s="10"/>
      <c r="E288" s="10"/>
      <c r="F288" s="10"/>
      <c r="G288" s="10"/>
      <c r="H288" s="10"/>
    </row>
    <row r="289" spans="2:8" ht="15">
      <c r="B289" s="10"/>
      <c r="C289" s="10"/>
      <c r="D289" s="10"/>
      <c r="E289" s="10"/>
      <c r="F289" s="10"/>
      <c r="G289" s="10"/>
      <c r="H289" s="10"/>
    </row>
    <row r="290" spans="2:8" ht="15">
      <c r="B290" s="10"/>
      <c r="C290" s="10"/>
      <c r="D290" s="10"/>
      <c r="E290" s="10"/>
      <c r="F290" s="10"/>
      <c r="G290" s="10"/>
      <c r="H290" s="10"/>
    </row>
    <row r="291" spans="2:8" ht="15">
      <c r="B291" s="10"/>
      <c r="C291" s="10"/>
      <c r="D291" s="10"/>
      <c r="E291" s="10"/>
      <c r="F291" s="10"/>
      <c r="G291" s="10"/>
      <c r="H291" s="10"/>
    </row>
    <row r="292" spans="2:8" ht="15">
      <c r="B292" s="10"/>
      <c r="C292" s="10"/>
      <c r="D292" s="10"/>
      <c r="E292" s="10"/>
      <c r="F292" s="10"/>
      <c r="G292" s="10"/>
      <c r="H292" s="10"/>
    </row>
    <row r="293" spans="2:8" ht="15">
      <c r="B293" s="10"/>
      <c r="C293" s="10"/>
      <c r="D293" s="10"/>
      <c r="E293" s="10"/>
      <c r="F293" s="10"/>
      <c r="G293" s="10"/>
      <c r="H293" s="10"/>
    </row>
    <row r="294" spans="2:8" ht="15">
      <c r="B294" s="10"/>
      <c r="C294" s="10"/>
      <c r="D294" s="10"/>
      <c r="E294" s="10"/>
      <c r="F294" s="10"/>
      <c r="G294" s="10"/>
      <c r="H294" s="10"/>
    </row>
    <row r="295" spans="2:8" ht="15">
      <c r="B295" s="10"/>
      <c r="C295" s="10"/>
      <c r="D295" s="10"/>
      <c r="E295" s="10"/>
      <c r="F295" s="10"/>
      <c r="G295" s="10"/>
      <c r="H295" s="10"/>
    </row>
    <row r="296" spans="2:8" ht="15">
      <c r="B296" s="10"/>
      <c r="C296" s="10"/>
      <c r="D296" s="10"/>
      <c r="E296" s="10"/>
      <c r="F296" s="10"/>
      <c r="G296" s="10"/>
      <c r="H296" s="10"/>
    </row>
    <row r="297" spans="2:8" ht="15">
      <c r="B297" s="10"/>
      <c r="C297" s="10"/>
      <c r="D297" s="10"/>
      <c r="E297" s="10"/>
      <c r="F297" s="10"/>
      <c r="G297" s="10"/>
      <c r="H297" s="10"/>
    </row>
    <row r="298" spans="2:8" ht="15">
      <c r="B298" s="10"/>
      <c r="C298" s="10"/>
      <c r="D298" s="10"/>
      <c r="E298" s="10"/>
      <c r="F298" s="10"/>
      <c r="G298" s="10"/>
      <c r="H298" s="10"/>
    </row>
    <row r="299" spans="2:8" ht="15">
      <c r="B299" s="10"/>
      <c r="C299" s="10"/>
      <c r="D299" s="10"/>
      <c r="E299" s="10"/>
      <c r="F299" s="10"/>
      <c r="G299" s="10"/>
      <c r="H299" s="10"/>
    </row>
    <row r="300" spans="2:8" ht="15">
      <c r="B300" s="10"/>
      <c r="C300" s="10"/>
      <c r="D300" s="10"/>
      <c r="E300" s="10"/>
      <c r="F300" s="10"/>
      <c r="G300" s="10"/>
      <c r="H300" s="10"/>
    </row>
    <row r="301" spans="2:8" ht="15">
      <c r="B301" s="10"/>
      <c r="C301" s="10"/>
      <c r="D301" s="10"/>
      <c r="E301" s="10"/>
      <c r="F301" s="10"/>
      <c r="G301" s="10"/>
      <c r="H301" s="10"/>
    </row>
    <row r="302" spans="2:8" ht="15">
      <c r="B302" s="10"/>
      <c r="C302" s="10"/>
      <c r="D302" s="10"/>
      <c r="E302" s="10"/>
      <c r="F302" s="10"/>
      <c r="G302" s="10"/>
      <c r="H302" s="10"/>
    </row>
    <row r="303" spans="2:8" ht="15">
      <c r="B303" s="10"/>
      <c r="C303" s="10"/>
      <c r="D303" s="10"/>
      <c r="E303" s="10"/>
      <c r="F303" s="10"/>
      <c r="G303" s="10"/>
      <c r="H303" s="10"/>
    </row>
    <row r="304" spans="2:8" ht="15">
      <c r="B304" s="10"/>
      <c r="C304" s="10"/>
      <c r="D304" s="10"/>
      <c r="E304" s="10"/>
      <c r="F304" s="10"/>
      <c r="G304" s="10"/>
      <c r="H304" s="10"/>
    </row>
    <row r="305" spans="2:8" ht="15">
      <c r="B305" s="10"/>
      <c r="C305" s="10"/>
      <c r="D305" s="10"/>
      <c r="E305" s="10"/>
      <c r="F305" s="10"/>
      <c r="G305" s="10"/>
      <c r="H305" s="10"/>
    </row>
    <row r="306" spans="2:8" ht="15">
      <c r="B306" s="10"/>
      <c r="C306" s="10"/>
      <c r="D306" s="10"/>
      <c r="E306" s="10"/>
      <c r="F306" s="10"/>
      <c r="G306" s="10"/>
      <c r="H306" s="10"/>
    </row>
    <row r="307" spans="2:8" ht="15">
      <c r="B307" s="10"/>
      <c r="C307" s="10"/>
      <c r="D307" s="10"/>
      <c r="E307" s="10"/>
      <c r="F307" s="10"/>
      <c r="G307" s="10"/>
      <c r="H307" s="10"/>
    </row>
    <row r="308" spans="2:8" ht="15">
      <c r="B308" s="10"/>
      <c r="C308" s="10"/>
      <c r="D308" s="10"/>
      <c r="E308" s="10"/>
      <c r="F308" s="10"/>
      <c r="G308" s="10"/>
      <c r="H308" s="10"/>
    </row>
    <row r="309" spans="2:8" ht="15">
      <c r="B309" s="10"/>
      <c r="C309" s="10"/>
      <c r="D309" s="10"/>
      <c r="E309" s="10"/>
      <c r="F309" s="10"/>
      <c r="G309" s="10"/>
      <c r="H309" s="10"/>
    </row>
    <row r="310" spans="2:8" ht="15">
      <c r="B310" s="10"/>
      <c r="C310" s="10"/>
      <c r="D310" s="10"/>
      <c r="E310" s="10"/>
      <c r="F310" s="10"/>
      <c r="G310" s="10"/>
      <c r="H310" s="10"/>
    </row>
    <row r="311" spans="2:8" ht="15">
      <c r="B311" s="10"/>
      <c r="C311" s="10"/>
      <c r="D311" s="10"/>
      <c r="E311" s="10"/>
      <c r="F311" s="10"/>
      <c r="G311" s="10"/>
      <c r="H311" s="10"/>
    </row>
    <row r="312" spans="2:8" ht="15">
      <c r="B312" s="10"/>
      <c r="C312" s="10"/>
      <c r="D312" s="10"/>
      <c r="E312" s="10"/>
      <c r="F312" s="10"/>
      <c r="G312" s="10"/>
      <c r="H312" s="10"/>
    </row>
    <row r="313" spans="2:8" ht="15">
      <c r="B313" s="10"/>
      <c r="C313" s="10"/>
      <c r="D313" s="10"/>
      <c r="E313" s="10"/>
      <c r="F313" s="10"/>
      <c r="G313" s="10"/>
      <c r="H313" s="10"/>
    </row>
    <row r="314" spans="2:8" ht="15">
      <c r="B314" s="10"/>
      <c r="C314" s="10"/>
      <c r="D314" s="10"/>
      <c r="E314" s="10"/>
      <c r="F314" s="10"/>
      <c r="G314" s="10"/>
      <c r="H314" s="10"/>
    </row>
    <row r="315" spans="2:8" ht="15">
      <c r="B315" s="10"/>
      <c r="C315" s="10"/>
      <c r="D315" s="10"/>
      <c r="E315" s="10"/>
      <c r="F315" s="10"/>
      <c r="G315" s="10"/>
      <c r="H315" s="10"/>
    </row>
    <row r="316" spans="2:8" ht="15">
      <c r="B316" s="10"/>
      <c r="C316" s="10"/>
      <c r="D316" s="10"/>
      <c r="E316" s="10"/>
      <c r="F316" s="10"/>
      <c r="G316" s="10"/>
      <c r="H316" s="10"/>
    </row>
    <row r="317" spans="2:8" ht="15">
      <c r="B317" s="10"/>
      <c r="C317" s="10"/>
      <c r="D317" s="10"/>
      <c r="E317" s="10"/>
      <c r="F317" s="10"/>
      <c r="G317" s="10"/>
      <c r="H317" s="10"/>
    </row>
    <row r="318" spans="2:8" ht="15">
      <c r="B318" s="10"/>
      <c r="C318" s="10"/>
      <c r="D318" s="10"/>
      <c r="E318" s="10"/>
      <c r="F318" s="10"/>
      <c r="G318" s="10"/>
      <c r="H318" s="10"/>
    </row>
    <row r="319" spans="2:8" ht="15">
      <c r="B319" s="10"/>
      <c r="C319" s="10"/>
      <c r="D319" s="10"/>
      <c r="E319" s="10"/>
      <c r="F319" s="10"/>
      <c r="G319" s="10"/>
      <c r="H319" s="10"/>
    </row>
    <row r="320" spans="2:8" ht="15">
      <c r="B320" s="10"/>
      <c r="C320" s="10"/>
      <c r="D320" s="10"/>
      <c r="E320" s="10"/>
      <c r="F320" s="10"/>
      <c r="G320" s="10"/>
      <c r="H320" s="10"/>
    </row>
    <row r="321" spans="2:8" ht="15">
      <c r="B321" s="10"/>
      <c r="C321" s="10"/>
      <c r="D321" s="10"/>
      <c r="E321" s="10"/>
      <c r="F321" s="10"/>
      <c r="G321" s="10"/>
      <c r="H321" s="10"/>
    </row>
    <row r="322" spans="2:8" ht="15">
      <c r="B322" s="10"/>
      <c r="C322" s="10"/>
      <c r="D322" s="10"/>
      <c r="E322" s="10"/>
      <c r="F322" s="10"/>
      <c r="G322" s="10"/>
      <c r="H322" s="10"/>
    </row>
    <row r="323" spans="2:8" ht="15">
      <c r="B323" s="10"/>
      <c r="C323" s="10"/>
      <c r="D323" s="10"/>
      <c r="E323" s="10"/>
      <c r="F323" s="10"/>
      <c r="G323" s="10"/>
      <c r="H323" s="10"/>
    </row>
    <row r="324" spans="2:8" ht="15">
      <c r="B324" s="10"/>
      <c r="C324" s="10"/>
      <c r="D324" s="10"/>
      <c r="E324" s="10"/>
      <c r="F324" s="10"/>
      <c r="G324" s="10"/>
      <c r="H324" s="10"/>
    </row>
    <row r="325" spans="2:8" ht="15">
      <c r="B325" s="10"/>
      <c r="C325" s="10"/>
      <c r="D325" s="10"/>
      <c r="E325" s="10"/>
      <c r="F325" s="10"/>
      <c r="G325" s="10"/>
      <c r="H325" s="10"/>
    </row>
    <row r="326" spans="2:8" ht="15">
      <c r="B326" s="10"/>
      <c r="C326" s="10"/>
      <c r="D326" s="10"/>
      <c r="E326" s="10"/>
      <c r="F326" s="10"/>
      <c r="G326" s="10"/>
      <c r="H326" s="10"/>
    </row>
    <row r="327" spans="2:8" ht="15">
      <c r="B327" s="10"/>
      <c r="C327" s="10"/>
      <c r="D327" s="10"/>
      <c r="E327" s="10"/>
      <c r="F327" s="10"/>
      <c r="G327" s="10"/>
      <c r="H327" s="10"/>
    </row>
    <row r="328" spans="2:8" ht="15">
      <c r="B328" s="10"/>
      <c r="C328" s="10"/>
      <c r="D328" s="10"/>
      <c r="E328" s="10"/>
      <c r="F328" s="10"/>
      <c r="G328" s="10"/>
      <c r="H328" s="10"/>
    </row>
    <row r="329" spans="2:8" ht="15">
      <c r="B329" s="10"/>
      <c r="C329" s="10"/>
      <c r="D329" s="10"/>
      <c r="E329" s="10"/>
      <c r="F329" s="10"/>
      <c r="G329" s="10"/>
      <c r="H329" s="10"/>
    </row>
    <row r="330" spans="2:8" ht="15">
      <c r="B330" s="10"/>
      <c r="C330" s="10"/>
      <c r="D330" s="10"/>
      <c r="E330" s="10"/>
      <c r="F330" s="10"/>
      <c r="G330" s="10"/>
      <c r="H330" s="10"/>
    </row>
    <row r="331" spans="2:8" ht="15">
      <c r="B331" s="10"/>
      <c r="C331" s="10"/>
      <c r="D331" s="10"/>
      <c r="E331" s="10"/>
      <c r="F331" s="10"/>
      <c r="G331" s="10"/>
      <c r="H331" s="10"/>
    </row>
    <row r="332" spans="2:8" ht="15">
      <c r="B332" s="10"/>
      <c r="C332" s="10"/>
      <c r="D332" s="10"/>
      <c r="E332" s="10"/>
      <c r="F332" s="10"/>
      <c r="G332" s="10"/>
      <c r="H332" s="10"/>
    </row>
    <row r="333" spans="2:8" ht="15">
      <c r="B333" s="10"/>
      <c r="C333" s="10"/>
      <c r="D333" s="10"/>
      <c r="E333" s="10"/>
      <c r="F333" s="10"/>
      <c r="G333" s="10"/>
      <c r="H333" s="10"/>
    </row>
    <row r="334" spans="2:8" ht="15">
      <c r="B334" s="10"/>
      <c r="C334" s="10"/>
      <c r="D334" s="10"/>
      <c r="E334" s="10"/>
      <c r="F334" s="10"/>
      <c r="G334" s="10"/>
      <c r="H334" s="10"/>
    </row>
    <row r="335" spans="2:8" ht="15">
      <c r="B335" s="10"/>
      <c r="C335" s="10"/>
      <c r="D335" s="10"/>
      <c r="E335" s="10"/>
      <c r="F335" s="10"/>
      <c r="G335" s="10"/>
      <c r="H335" s="10"/>
    </row>
    <row r="336" spans="2:8" ht="15">
      <c r="B336" s="10"/>
      <c r="C336" s="10"/>
      <c r="D336" s="10"/>
      <c r="E336" s="10"/>
      <c r="F336" s="10"/>
      <c r="G336" s="10"/>
      <c r="H336" s="10"/>
    </row>
    <row r="337" spans="2:8" ht="15">
      <c r="B337" s="10"/>
      <c r="C337" s="10"/>
      <c r="D337" s="10"/>
      <c r="E337" s="10"/>
      <c r="F337" s="10"/>
      <c r="G337" s="10"/>
      <c r="H337" s="10"/>
    </row>
    <row r="338" spans="2:8" ht="15">
      <c r="B338" s="10"/>
      <c r="C338" s="10"/>
      <c r="D338" s="10"/>
      <c r="E338" s="10"/>
      <c r="F338" s="10"/>
      <c r="G338" s="10"/>
      <c r="H338" s="10"/>
    </row>
    <row r="339" spans="2:8" ht="15">
      <c r="B339" s="10"/>
      <c r="C339" s="10"/>
      <c r="D339" s="10"/>
      <c r="E339" s="10"/>
      <c r="F339" s="10"/>
      <c r="G339" s="10"/>
      <c r="H339" s="10"/>
    </row>
    <row r="340" spans="2:8" ht="15">
      <c r="B340" s="10"/>
      <c r="C340" s="10"/>
      <c r="D340" s="10"/>
      <c r="E340" s="10"/>
      <c r="F340" s="10"/>
      <c r="G340" s="10"/>
      <c r="H340" s="10"/>
    </row>
    <row r="341" spans="2:8" ht="15">
      <c r="B341" s="10"/>
      <c r="C341" s="10"/>
      <c r="D341" s="10"/>
      <c r="E341" s="10"/>
      <c r="F341" s="10"/>
      <c r="G341" s="10"/>
      <c r="H341" s="10"/>
    </row>
    <row r="342" spans="2:8" ht="15">
      <c r="B342" s="10"/>
      <c r="C342" s="10"/>
      <c r="D342" s="10"/>
      <c r="E342" s="10"/>
      <c r="F342" s="10"/>
      <c r="G342" s="10"/>
      <c r="H342" s="10"/>
    </row>
    <row r="343" spans="2:8" ht="15">
      <c r="B343" s="10"/>
      <c r="C343" s="10"/>
      <c r="D343" s="10"/>
      <c r="E343" s="10"/>
      <c r="F343" s="10"/>
      <c r="G343" s="10"/>
      <c r="H343" s="10"/>
    </row>
    <row r="344" spans="2:8" ht="15">
      <c r="B344" s="10"/>
      <c r="C344" s="10"/>
      <c r="D344" s="10"/>
      <c r="E344" s="10"/>
      <c r="F344" s="10"/>
      <c r="G344" s="10"/>
      <c r="H344" s="10"/>
    </row>
    <row r="345" spans="2:8" ht="15">
      <c r="B345" s="10"/>
      <c r="C345" s="10"/>
      <c r="D345" s="10"/>
      <c r="E345" s="10"/>
      <c r="F345" s="10"/>
      <c r="G345" s="10"/>
      <c r="H345" s="10"/>
    </row>
    <row r="346" spans="2:8" ht="15">
      <c r="B346" s="10"/>
      <c r="C346" s="10"/>
      <c r="D346" s="10"/>
      <c r="E346" s="10"/>
      <c r="F346" s="10"/>
      <c r="G346" s="10"/>
      <c r="H346" s="10"/>
    </row>
    <row r="347" spans="2:8" ht="15">
      <c r="B347" s="10"/>
      <c r="C347" s="10"/>
      <c r="D347" s="10"/>
      <c r="E347" s="10"/>
      <c r="F347" s="10"/>
      <c r="G347" s="10"/>
      <c r="H347" s="10"/>
    </row>
    <row r="348" spans="2:8" ht="15">
      <c r="B348" s="10"/>
      <c r="C348" s="10"/>
      <c r="D348" s="10"/>
      <c r="E348" s="10"/>
      <c r="F348" s="10"/>
      <c r="G348" s="10"/>
      <c r="H348" s="10"/>
    </row>
    <row r="349" spans="2:8" ht="15">
      <c r="B349" s="10"/>
      <c r="C349" s="10"/>
      <c r="D349" s="10"/>
      <c r="E349" s="10"/>
      <c r="F349" s="10"/>
      <c r="G349" s="10"/>
      <c r="H349" s="10"/>
    </row>
    <row r="350" spans="2:8" ht="15">
      <c r="B350" s="10"/>
      <c r="C350" s="10"/>
      <c r="D350" s="10"/>
      <c r="E350" s="10"/>
      <c r="F350" s="10"/>
      <c r="G350" s="10"/>
      <c r="H350" s="10"/>
    </row>
    <row r="351" spans="2:8" ht="15">
      <c r="B351" s="10"/>
      <c r="C351" s="10"/>
      <c r="D351" s="10"/>
      <c r="E351" s="10"/>
      <c r="F351" s="10"/>
      <c r="G351" s="10"/>
      <c r="H351" s="10"/>
    </row>
    <row r="352" spans="2:8" ht="15">
      <c r="B352" s="10"/>
      <c r="C352" s="10"/>
      <c r="D352" s="10"/>
      <c r="E352" s="10"/>
      <c r="F352" s="10"/>
      <c r="G352" s="10"/>
      <c r="H352" s="10"/>
    </row>
    <row r="353" spans="2:8" ht="15">
      <c r="B353" s="10"/>
      <c r="C353" s="10"/>
      <c r="D353" s="10"/>
      <c r="E353" s="10"/>
      <c r="F353" s="10"/>
      <c r="G353" s="10"/>
      <c r="H353" s="10"/>
    </row>
    <row r="354" spans="2:8" ht="15">
      <c r="B354" s="10"/>
      <c r="C354" s="10"/>
      <c r="D354" s="10"/>
      <c r="E354" s="10"/>
      <c r="F354" s="10"/>
      <c r="G354" s="10"/>
      <c r="H354" s="10"/>
    </row>
    <row r="355" spans="2:8" ht="15">
      <c r="B355" s="10"/>
      <c r="C355" s="10"/>
      <c r="D355" s="10"/>
      <c r="E355" s="10"/>
      <c r="F355" s="10"/>
      <c r="G355" s="10"/>
      <c r="H355" s="10"/>
    </row>
    <row r="356" spans="2:8" ht="15">
      <c r="B356" s="10"/>
      <c r="C356" s="10"/>
      <c r="D356" s="10"/>
      <c r="E356" s="10"/>
      <c r="F356" s="10"/>
      <c r="G356" s="10"/>
      <c r="H356" s="10"/>
    </row>
    <row r="357" spans="2:8" ht="15">
      <c r="B357" s="10"/>
      <c r="C357" s="10"/>
      <c r="D357" s="10"/>
      <c r="E357" s="10"/>
      <c r="F357" s="10"/>
      <c r="G357" s="10"/>
      <c r="H357" s="10"/>
    </row>
    <row r="358" spans="2:8" ht="15">
      <c r="B358" s="10"/>
      <c r="C358" s="10"/>
      <c r="D358" s="10"/>
      <c r="E358" s="10"/>
      <c r="F358" s="10"/>
      <c r="G358" s="10"/>
      <c r="H358" s="10"/>
    </row>
    <row r="359" spans="2:8" ht="15">
      <c r="B359" s="10"/>
      <c r="C359" s="10"/>
      <c r="D359" s="10"/>
      <c r="E359" s="10"/>
      <c r="F359" s="10"/>
      <c r="G359" s="10"/>
      <c r="H359" s="10"/>
    </row>
    <row r="360" spans="2:8" ht="15">
      <c r="B360" s="10"/>
      <c r="C360" s="10"/>
      <c r="D360" s="10"/>
      <c r="E360" s="10"/>
      <c r="F360" s="10"/>
      <c r="G360" s="10"/>
      <c r="H360" s="10"/>
    </row>
    <row r="361" spans="2:8" ht="15">
      <c r="B361" s="10"/>
      <c r="C361" s="10"/>
      <c r="D361" s="10"/>
      <c r="E361" s="10"/>
      <c r="F361" s="10"/>
      <c r="G361" s="10"/>
      <c r="H361" s="10"/>
    </row>
    <row r="362" spans="2:8" ht="15">
      <c r="B362" s="10"/>
      <c r="C362" s="10"/>
      <c r="D362" s="10"/>
      <c r="E362" s="10"/>
      <c r="F362" s="10"/>
      <c r="G362" s="10"/>
      <c r="H362" s="10"/>
    </row>
    <row r="363" spans="2:8" ht="15">
      <c r="B363" s="10"/>
      <c r="C363" s="10"/>
      <c r="D363" s="10"/>
      <c r="E363" s="10"/>
      <c r="F363" s="10"/>
      <c r="G363" s="10"/>
      <c r="H363" s="10"/>
    </row>
    <row r="364" spans="2:8" ht="15">
      <c r="B364" s="10"/>
      <c r="C364" s="10"/>
      <c r="D364" s="10"/>
      <c r="E364" s="10"/>
      <c r="F364" s="10"/>
      <c r="G364" s="10"/>
      <c r="H364" s="10"/>
    </row>
    <row r="365" spans="2:8" ht="15">
      <c r="B365" s="10"/>
      <c r="C365" s="10"/>
      <c r="D365" s="10"/>
      <c r="E365" s="10"/>
      <c r="F365" s="10"/>
      <c r="G365" s="10"/>
      <c r="H365" s="10"/>
    </row>
    <row r="366" spans="2:8" ht="15">
      <c r="B366" s="10"/>
      <c r="C366" s="10"/>
      <c r="D366" s="10"/>
      <c r="E366" s="10"/>
      <c r="F366" s="10"/>
      <c r="G366" s="10"/>
      <c r="H366" s="10"/>
    </row>
    <row r="367" spans="2:8" ht="15">
      <c r="B367" s="10"/>
      <c r="C367" s="10"/>
      <c r="D367" s="10"/>
      <c r="E367" s="10"/>
      <c r="F367" s="10"/>
      <c r="G367" s="10"/>
      <c r="H367" s="10"/>
    </row>
    <row r="368" spans="2:8" ht="15">
      <c r="B368" s="10"/>
      <c r="C368" s="10"/>
      <c r="D368" s="10"/>
      <c r="E368" s="10"/>
      <c r="F368" s="10"/>
      <c r="G368" s="10"/>
      <c r="H368" s="10"/>
    </row>
    <row r="369" spans="2:8" ht="15">
      <c r="B369" s="10"/>
      <c r="C369" s="10"/>
      <c r="D369" s="10"/>
      <c r="E369" s="10"/>
      <c r="F369" s="10"/>
      <c r="G369" s="10"/>
      <c r="H369" s="10"/>
    </row>
    <row r="370" spans="2:8" ht="15">
      <c r="B370" s="10"/>
      <c r="C370" s="10"/>
      <c r="D370" s="10"/>
      <c r="E370" s="10"/>
      <c r="F370" s="10"/>
      <c r="G370" s="10"/>
      <c r="H370" s="10"/>
    </row>
    <row r="371" spans="2:8" ht="15">
      <c r="B371" s="10"/>
      <c r="C371" s="10"/>
      <c r="D371" s="10"/>
      <c r="E371" s="10"/>
      <c r="F371" s="10"/>
      <c r="G371" s="10"/>
      <c r="H371" s="10"/>
    </row>
    <row r="372" spans="2:8" ht="15">
      <c r="B372" s="10"/>
      <c r="C372" s="10"/>
      <c r="D372" s="10"/>
      <c r="E372" s="10"/>
      <c r="F372" s="10"/>
      <c r="G372" s="10"/>
      <c r="H372" s="10"/>
    </row>
    <row r="373" spans="2:8" ht="15">
      <c r="B373" s="10"/>
      <c r="C373" s="10"/>
      <c r="D373" s="10"/>
      <c r="E373" s="10"/>
      <c r="F373" s="10"/>
      <c r="G373" s="10"/>
      <c r="H373" s="10"/>
    </row>
    <row r="374" spans="2:8" ht="15">
      <c r="B374" s="10"/>
      <c r="C374" s="10"/>
      <c r="D374" s="10"/>
      <c r="E374" s="10"/>
      <c r="F374" s="10"/>
      <c r="G374" s="10"/>
      <c r="H374" s="10"/>
    </row>
    <row r="375" spans="2:8" ht="15">
      <c r="B375" s="10"/>
      <c r="C375" s="10"/>
      <c r="D375" s="10"/>
      <c r="E375" s="10"/>
      <c r="F375" s="10"/>
      <c r="G375" s="10"/>
      <c r="H375" s="10"/>
    </row>
    <row r="376" spans="2:8" ht="15">
      <c r="B376" s="10"/>
      <c r="C376" s="10"/>
      <c r="D376" s="10"/>
      <c r="E376" s="10"/>
      <c r="F376" s="10"/>
      <c r="G376" s="10"/>
      <c r="H376" s="10"/>
    </row>
    <row r="377" spans="2:8" ht="15">
      <c r="B377" s="10"/>
      <c r="C377" s="10"/>
      <c r="D377" s="10"/>
      <c r="E377" s="10"/>
      <c r="F377" s="10"/>
      <c r="G377" s="10"/>
      <c r="H377" s="10"/>
    </row>
    <row r="378" spans="2:8" ht="15">
      <c r="B378" s="10"/>
      <c r="C378" s="10"/>
      <c r="D378" s="10"/>
      <c r="E378" s="10"/>
      <c r="F378" s="10"/>
      <c r="G378" s="10"/>
      <c r="H378" s="10"/>
    </row>
    <row r="379" spans="2:8" ht="15">
      <c r="B379" s="10"/>
      <c r="C379" s="10"/>
      <c r="D379" s="10"/>
      <c r="E379" s="10"/>
      <c r="F379" s="10"/>
      <c r="G379" s="10"/>
      <c r="H379" s="10"/>
    </row>
    <row r="380" spans="2:8" ht="15">
      <c r="B380" s="10"/>
      <c r="C380" s="10"/>
      <c r="D380" s="10"/>
      <c r="E380" s="10"/>
      <c r="F380" s="10"/>
      <c r="G380" s="10"/>
      <c r="H380" s="10"/>
    </row>
    <row r="381" spans="2:8" ht="15">
      <c r="B381" s="10"/>
      <c r="C381" s="10"/>
      <c r="D381" s="10"/>
      <c r="E381" s="10"/>
      <c r="F381" s="10"/>
      <c r="G381" s="10"/>
      <c r="H381" s="10"/>
    </row>
    <row r="382" spans="2:8" ht="15">
      <c r="B382" s="10"/>
      <c r="C382" s="10"/>
      <c r="D382" s="10"/>
      <c r="E382" s="10"/>
      <c r="F382" s="10"/>
      <c r="G382" s="10"/>
      <c r="H382" s="10"/>
    </row>
    <row r="383" spans="2:8" ht="15">
      <c r="B383" s="10"/>
      <c r="C383" s="10"/>
      <c r="D383" s="10"/>
      <c r="E383" s="10"/>
      <c r="F383" s="10"/>
      <c r="G383" s="10"/>
      <c r="H383" s="10"/>
    </row>
    <row r="384" spans="2:8" ht="15">
      <c r="B384" s="10"/>
      <c r="C384" s="10"/>
      <c r="D384" s="10"/>
      <c r="E384" s="10"/>
      <c r="F384" s="10"/>
      <c r="G384" s="10"/>
      <c r="H384" s="10"/>
    </row>
    <row r="385" spans="2:8" ht="15">
      <c r="B385" s="10"/>
      <c r="C385" s="10"/>
      <c r="D385" s="10"/>
      <c r="E385" s="10"/>
      <c r="F385" s="10"/>
      <c r="G385" s="10"/>
      <c r="H385" s="10"/>
    </row>
    <row r="386" spans="2:8" ht="15">
      <c r="B386" s="10"/>
      <c r="C386" s="10"/>
      <c r="D386" s="10"/>
      <c r="E386" s="10"/>
      <c r="F386" s="10"/>
      <c r="G386" s="10"/>
      <c r="H386" s="10"/>
    </row>
    <row r="387" spans="2:8" ht="15">
      <c r="B387" s="10"/>
      <c r="C387" s="10"/>
      <c r="D387" s="10"/>
      <c r="E387" s="10"/>
      <c r="F387" s="10"/>
      <c r="G387" s="10"/>
      <c r="H387" s="10"/>
    </row>
    <row r="388" spans="2:8" ht="15">
      <c r="B388" s="10"/>
      <c r="C388" s="10"/>
      <c r="D388" s="10"/>
      <c r="E388" s="10"/>
      <c r="F388" s="10"/>
      <c r="G388" s="10"/>
      <c r="H388" s="10"/>
    </row>
    <row r="389" spans="2:8" ht="15">
      <c r="B389" s="10"/>
      <c r="C389" s="10"/>
      <c r="D389" s="10"/>
      <c r="E389" s="10"/>
      <c r="F389" s="10"/>
      <c r="G389" s="10"/>
      <c r="H389" s="10"/>
    </row>
    <row r="390" spans="2:8" ht="15">
      <c r="B390" s="10"/>
      <c r="C390" s="10"/>
      <c r="D390" s="10"/>
      <c r="E390" s="10"/>
      <c r="F390" s="10"/>
      <c r="G390" s="10"/>
      <c r="H390" s="10"/>
    </row>
    <row r="391" spans="2:8" ht="15">
      <c r="B391" s="10"/>
      <c r="C391" s="10"/>
      <c r="D391" s="10"/>
      <c r="E391" s="10"/>
      <c r="F391" s="10"/>
      <c r="G391" s="10"/>
      <c r="H391" s="10"/>
    </row>
    <row r="392" spans="2:8" ht="15">
      <c r="B392" s="10"/>
      <c r="C392" s="10"/>
      <c r="D392" s="10"/>
      <c r="E392" s="10"/>
      <c r="F392" s="10"/>
      <c r="G392" s="10"/>
      <c r="H392" s="10"/>
    </row>
    <row r="393" spans="2:8" ht="15">
      <c r="B393" s="10"/>
      <c r="C393" s="10"/>
      <c r="D393" s="10"/>
      <c r="E393" s="10"/>
      <c r="F393" s="10"/>
      <c r="G393" s="10"/>
      <c r="H393" s="10"/>
    </row>
    <row r="394" spans="2:8" ht="15">
      <c r="B394" s="10"/>
      <c r="C394" s="10"/>
      <c r="D394" s="10"/>
      <c r="E394" s="10"/>
      <c r="F394" s="10"/>
      <c r="G394" s="10"/>
      <c r="H394" s="10"/>
    </row>
    <row r="395" spans="2:8" ht="15">
      <c r="B395" s="10"/>
      <c r="C395" s="10"/>
      <c r="D395" s="10"/>
      <c r="E395" s="10"/>
      <c r="F395" s="10"/>
      <c r="G395" s="10"/>
      <c r="H395" s="10"/>
    </row>
    <row r="396" spans="2:8" ht="15">
      <c r="B396" s="10"/>
      <c r="C396" s="10"/>
      <c r="D396" s="10"/>
      <c r="E396" s="10"/>
      <c r="F396" s="10"/>
      <c r="G396" s="10"/>
      <c r="H396" s="10"/>
    </row>
    <row r="397" spans="2:8" ht="15">
      <c r="B397" s="10"/>
      <c r="C397" s="10"/>
      <c r="D397" s="10"/>
      <c r="E397" s="10"/>
      <c r="F397" s="10"/>
      <c r="G397" s="10"/>
      <c r="H397" s="10"/>
    </row>
    <row r="398" spans="2:8" ht="15">
      <c r="B398" s="10"/>
      <c r="C398" s="10"/>
      <c r="D398" s="10"/>
      <c r="E398" s="10"/>
      <c r="F398" s="10"/>
      <c r="G398" s="10"/>
      <c r="H398" s="10"/>
    </row>
    <row r="399" spans="2:8" ht="15">
      <c r="B399" s="10"/>
      <c r="C399" s="10"/>
      <c r="D399" s="10"/>
      <c r="E399" s="10"/>
      <c r="F399" s="10"/>
      <c r="G399" s="10"/>
      <c r="H399" s="10"/>
    </row>
    <row r="400" spans="2:8" ht="15">
      <c r="B400" s="10"/>
      <c r="C400" s="10"/>
      <c r="D400" s="10"/>
      <c r="E400" s="10"/>
      <c r="F400" s="10"/>
      <c r="G400" s="10"/>
      <c r="H400" s="10"/>
    </row>
    <row r="401" spans="2:8" ht="15">
      <c r="B401" s="10"/>
      <c r="C401" s="10"/>
      <c r="D401" s="10"/>
      <c r="E401" s="10"/>
      <c r="F401" s="10"/>
      <c r="G401" s="10"/>
      <c r="H401" s="10"/>
    </row>
    <row r="402" spans="2:8" ht="15">
      <c r="B402" s="10"/>
      <c r="C402" s="10"/>
      <c r="D402" s="10"/>
      <c r="E402" s="10"/>
      <c r="F402" s="10"/>
      <c r="G402" s="10"/>
      <c r="H402" s="10"/>
    </row>
    <row r="403" spans="2:8" ht="15">
      <c r="B403" s="10"/>
      <c r="C403" s="10"/>
      <c r="D403" s="10"/>
      <c r="E403" s="10"/>
      <c r="F403" s="10"/>
      <c r="G403" s="10"/>
      <c r="H403" s="10"/>
    </row>
    <row r="404" spans="2:8" ht="15">
      <c r="B404" s="10"/>
      <c r="C404" s="10"/>
      <c r="D404" s="10"/>
      <c r="E404" s="10"/>
      <c r="F404" s="10"/>
      <c r="G404" s="10"/>
      <c r="H404" s="10"/>
    </row>
    <row r="405" spans="2:8" ht="15">
      <c r="B405" s="10"/>
      <c r="C405" s="10"/>
      <c r="D405" s="10"/>
      <c r="E405" s="10"/>
      <c r="F405" s="10"/>
      <c r="G405" s="10"/>
      <c r="H405" s="10"/>
    </row>
    <row r="406" spans="2:8" ht="15">
      <c r="B406" s="10"/>
      <c r="C406" s="10"/>
      <c r="D406" s="10"/>
      <c r="E406" s="10"/>
      <c r="F406" s="10"/>
      <c r="G406" s="10"/>
      <c r="H406" s="10"/>
    </row>
    <row r="407" spans="2:8" ht="15">
      <c r="B407" s="10"/>
      <c r="C407" s="10"/>
      <c r="D407" s="10"/>
      <c r="E407" s="10"/>
      <c r="F407" s="10"/>
      <c r="G407" s="10"/>
      <c r="H407" s="10"/>
    </row>
    <row r="408" spans="2:8" ht="15">
      <c r="B408" s="10"/>
      <c r="C408" s="10"/>
      <c r="D408" s="10"/>
      <c r="E408" s="10"/>
      <c r="F408" s="10"/>
      <c r="G408" s="10"/>
      <c r="H408" s="10"/>
    </row>
    <row r="409" spans="2:8" ht="15">
      <c r="B409" s="10"/>
      <c r="C409" s="10"/>
      <c r="D409" s="10"/>
      <c r="E409" s="10"/>
      <c r="F409" s="10"/>
      <c r="G409" s="10"/>
      <c r="H409" s="10"/>
    </row>
    <row r="410" spans="2:8" ht="15">
      <c r="B410" s="10"/>
      <c r="C410" s="10"/>
      <c r="D410" s="10"/>
      <c r="E410" s="10"/>
      <c r="F410" s="10"/>
      <c r="G410" s="10"/>
      <c r="H410" s="10"/>
    </row>
    <row r="411" spans="2:8" ht="15">
      <c r="B411" s="10"/>
      <c r="C411" s="10"/>
      <c r="D411" s="10"/>
      <c r="E411" s="10"/>
      <c r="F411" s="10"/>
      <c r="G411" s="10"/>
      <c r="H411" s="10"/>
    </row>
    <row r="412" spans="2:8" ht="15">
      <c r="B412" s="10"/>
      <c r="C412" s="10"/>
      <c r="D412" s="10"/>
      <c r="E412" s="10"/>
      <c r="F412" s="10"/>
      <c r="G412" s="10"/>
      <c r="H412" s="10"/>
    </row>
    <row r="413" spans="2:8" ht="15">
      <c r="B413" s="10"/>
      <c r="C413" s="10"/>
      <c r="D413" s="10"/>
      <c r="E413" s="10"/>
      <c r="F413" s="10"/>
      <c r="G413" s="10"/>
      <c r="H413" s="10"/>
    </row>
    <row r="414" spans="2:8" ht="15">
      <c r="B414" s="10"/>
      <c r="C414" s="10"/>
      <c r="D414" s="10"/>
      <c r="E414" s="10"/>
      <c r="F414" s="10"/>
      <c r="G414" s="10"/>
      <c r="H414" s="10"/>
    </row>
    <row r="415" spans="2:8" ht="15">
      <c r="B415" s="10"/>
      <c r="C415" s="10"/>
      <c r="D415" s="10"/>
      <c r="E415" s="10"/>
      <c r="F415" s="10"/>
      <c r="G415" s="10"/>
      <c r="H415" s="10"/>
    </row>
    <row r="416" spans="2:8" ht="15">
      <c r="B416" s="10"/>
      <c r="C416" s="10"/>
      <c r="D416" s="10"/>
      <c r="E416" s="10"/>
      <c r="F416" s="10"/>
      <c r="G416" s="10"/>
      <c r="H416" s="10"/>
    </row>
    <row r="417" spans="2:8" ht="15">
      <c r="B417" s="10"/>
      <c r="C417" s="10"/>
      <c r="D417" s="10"/>
      <c r="E417" s="10"/>
      <c r="F417" s="10"/>
      <c r="G417" s="10"/>
      <c r="H417" s="10"/>
    </row>
    <row r="418" spans="2:8" ht="15">
      <c r="B418" s="10"/>
      <c r="C418" s="10"/>
      <c r="D418" s="10"/>
      <c r="E418" s="10"/>
      <c r="F418" s="10"/>
      <c r="G418" s="10"/>
      <c r="H418" s="10"/>
    </row>
    <row r="419" spans="2:8" ht="15">
      <c r="B419" s="10"/>
      <c r="C419" s="10"/>
      <c r="D419" s="10"/>
      <c r="E419" s="10"/>
      <c r="F419" s="10"/>
      <c r="G419" s="10"/>
      <c r="H419" s="10"/>
    </row>
    <row r="420" spans="2:8" ht="15">
      <c r="B420" s="10"/>
      <c r="C420" s="10"/>
      <c r="D420" s="10"/>
      <c r="E420" s="10"/>
      <c r="F420" s="10"/>
      <c r="G420" s="10"/>
      <c r="H420" s="10"/>
    </row>
    <row r="421" spans="2:8" ht="15">
      <c r="B421" s="10"/>
      <c r="C421" s="10"/>
      <c r="D421" s="10"/>
      <c r="E421" s="10"/>
      <c r="F421" s="10"/>
      <c r="G421" s="10"/>
      <c r="H421" s="10"/>
    </row>
    <row r="422" spans="2:8" ht="15">
      <c r="B422" s="10"/>
      <c r="C422" s="10"/>
      <c r="D422" s="10"/>
      <c r="E422" s="10"/>
      <c r="F422" s="10"/>
      <c r="G422" s="10"/>
      <c r="H422" s="10"/>
    </row>
    <row r="423" spans="2:8" ht="15">
      <c r="B423" s="10"/>
      <c r="C423" s="10"/>
      <c r="D423" s="10"/>
      <c r="E423" s="10"/>
      <c r="F423" s="10"/>
      <c r="G423" s="10"/>
      <c r="H423" s="10"/>
    </row>
    <row r="424" spans="2:8" ht="15">
      <c r="B424" s="10"/>
      <c r="C424" s="10"/>
      <c r="D424" s="10"/>
      <c r="E424" s="10"/>
      <c r="F424" s="10"/>
      <c r="G424" s="10"/>
      <c r="H424" s="10"/>
    </row>
    <row r="425" spans="2:8" ht="15">
      <c r="B425" s="10"/>
      <c r="C425" s="10"/>
      <c r="D425" s="10"/>
      <c r="E425" s="10"/>
      <c r="F425" s="10"/>
      <c r="G425" s="10"/>
      <c r="H425" s="10"/>
    </row>
    <row r="426" spans="2:8" ht="15">
      <c r="B426" s="10"/>
      <c r="C426" s="10"/>
      <c r="D426" s="10"/>
      <c r="E426" s="10"/>
      <c r="F426" s="10"/>
      <c r="G426" s="10"/>
      <c r="H426" s="10"/>
    </row>
    <row r="427" spans="2:8" ht="15">
      <c r="B427" s="10"/>
      <c r="C427" s="10"/>
      <c r="D427" s="10"/>
      <c r="E427" s="10"/>
      <c r="F427" s="10"/>
      <c r="G427" s="10"/>
      <c r="H427" s="10"/>
    </row>
    <row r="428" spans="2:8">
      <c r="B428" s="10"/>
      <c r="C428" s="10"/>
      <c r="D428" s="10"/>
      <c r="E428" s="10"/>
      <c r="F428" s="10"/>
      <c r="G428" s="10"/>
      <c r="H428" s="1"/>
    </row>
    <row r="429" spans="2:8">
      <c r="B429" s="1"/>
      <c r="C429" s="1"/>
      <c r="D429" s="1"/>
      <c r="E429" s="1"/>
      <c r="F429" s="1"/>
      <c r="G429" s="1"/>
      <c r="H429" s="1"/>
    </row>
    <row r="430" spans="2:8">
      <c r="B430" s="1"/>
      <c r="C430" s="1"/>
      <c r="D430" s="1"/>
      <c r="E430" s="1"/>
      <c r="F430" s="1"/>
      <c r="G430" s="1"/>
      <c r="H430" s="1"/>
    </row>
    <row r="431" spans="2:8">
      <c r="B431" s="1"/>
      <c r="C431" s="1"/>
      <c r="D431" s="1"/>
      <c r="E431" s="1"/>
      <c r="F431" s="1"/>
      <c r="G431" s="1"/>
      <c r="H431" s="1"/>
    </row>
    <row r="432" spans="2:8">
      <c r="B432" s="1"/>
      <c r="C432" s="1"/>
      <c r="D432" s="1"/>
      <c r="E432" s="1"/>
      <c r="F432" s="1"/>
      <c r="G432" s="1"/>
      <c r="H432" s="1"/>
    </row>
    <row r="433" spans="2:8">
      <c r="B433" s="1"/>
      <c r="C433" s="1"/>
      <c r="D433" s="1"/>
      <c r="E433" s="1"/>
      <c r="F433" s="1"/>
      <c r="G433" s="1"/>
      <c r="H433" s="1"/>
    </row>
    <row r="434" spans="2:8">
      <c r="B434" s="1"/>
      <c r="C434" s="1"/>
      <c r="D434" s="1"/>
      <c r="E434" s="1"/>
      <c r="F434" s="1"/>
      <c r="G434" s="1"/>
      <c r="H434" s="1"/>
    </row>
    <row r="435" spans="2:8">
      <c r="B435" s="1"/>
      <c r="C435" s="1"/>
      <c r="D435" s="1"/>
      <c r="E435" s="1"/>
      <c r="F435" s="1"/>
      <c r="G435" s="1"/>
      <c r="H435" s="1"/>
    </row>
    <row r="436" spans="2:8">
      <c r="B436" s="1"/>
      <c r="C436" s="1"/>
      <c r="D436" s="1"/>
      <c r="E436" s="1"/>
      <c r="F436" s="1"/>
      <c r="G436" s="1"/>
      <c r="H436" s="1"/>
    </row>
    <row r="437" spans="2:8">
      <c r="B437" s="1"/>
      <c r="C437" s="1"/>
      <c r="D437" s="1"/>
      <c r="E437" s="1"/>
      <c r="F437" s="1"/>
      <c r="G437" s="1"/>
      <c r="H437" s="1"/>
    </row>
    <row r="438" spans="2:8">
      <c r="B438" s="1"/>
      <c r="C438" s="1"/>
      <c r="D438" s="1"/>
      <c r="E438" s="1"/>
      <c r="F438" s="1"/>
      <c r="G438" s="1"/>
      <c r="H438" s="1"/>
    </row>
    <row r="439" spans="2:8">
      <c r="B439" s="1"/>
      <c r="C439" s="1"/>
      <c r="D439" s="1"/>
      <c r="E439" s="1"/>
      <c r="F439" s="1"/>
      <c r="G439" s="1"/>
      <c r="H439" s="1"/>
    </row>
    <row r="440" spans="2:8">
      <c r="B440" s="1"/>
      <c r="C440" s="1"/>
      <c r="D440" s="1"/>
      <c r="E440" s="1"/>
      <c r="F440" s="1"/>
      <c r="G440" s="1"/>
      <c r="H440" s="1"/>
    </row>
    <row r="441" spans="2:8">
      <c r="B441" s="1"/>
      <c r="C441" s="1"/>
      <c r="D441" s="1"/>
      <c r="E441" s="1"/>
      <c r="F441" s="1"/>
      <c r="G441" s="1"/>
      <c r="H441" s="1"/>
    </row>
    <row r="442" spans="2:8">
      <c r="B442" s="1"/>
      <c r="C442" s="1"/>
      <c r="D442" s="1"/>
      <c r="E442" s="1"/>
      <c r="F442" s="1"/>
      <c r="G442" s="1"/>
      <c r="H442" s="1"/>
    </row>
    <row r="443" spans="2:8">
      <c r="B443" s="1"/>
      <c r="C443" s="1"/>
      <c r="D443" s="1"/>
      <c r="E443" s="1"/>
      <c r="F443" s="1"/>
      <c r="G443" s="1"/>
      <c r="H443" s="1"/>
    </row>
    <row r="444" spans="2:8">
      <c r="B444" s="1"/>
      <c r="C444" s="1"/>
      <c r="D444" s="1"/>
      <c r="E444" s="1"/>
      <c r="F444" s="1"/>
      <c r="G444" s="1"/>
      <c r="H444" s="1"/>
    </row>
    <row r="445" spans="2:8">
      <c r="B445" s="1"/>
      <c r="C445" s="1"/>
      <c r="D445" s="1"/>
      <c r="E445" s="1"/>
      <c r="F445" s="1"/>
      <c r="G445" s="1"/>
      <c r="H445" s="1"/>
    </row>
    <row r="446" spans="2:8">
      <c r="B446" s="1"/>
      <c r="C446" s="1"/>
      <c r="D446" s="1"/>
      <c r="E446" s="1"/>
      <c r="F446" s="1"/>
      <c r="G446" s="1"/>
      <c r="H446" s="1"/>
    </row>
    <row r="447" spans="2:8">
      <c r="B447" s="1"/>
      <c r="C447" s="1"/>
      <c r="D447" s="1"/>
      <c r="E447" s="1"/>
      <c r="F447" s="1"/>
      <c r="G447" s="1"/>
      <c r="H447" s="1"/>
    </row>
    <row r="448" spans="2:8">
      <c r="B448" s="1"/>
      <c r="C448" s="1"/>
      <c r="D448" s="1"/>
      <c r="E448" s="1"/>
      <c r="F448" s="1"/>
      <c r="G448" s="1"/>
      <c r="H448" s="1"/>
    </row>
    <row r="449" spans="2:8">
      <c r="B449" s="1"/>
      <c r="C449" s="1"/>
      <c r="D449" s="1"/>
      <c r="E449" s="1"/>
      <c r="F449" s="1"/>
      <c r="G449" s="1"/>
      <c r="H449" s="1"/>
    </row>
    <row r="450" spans="2:8">
      <c r="B450" s="1"/>
      <c r="C450" s="1"/>
      <c r="D450" s="1"/>
      <c r="E450" s="1"/>
      <c r="F450" s="1"/>
      <c r="G450" s="1"/>
      <c r="H450" s="1"/>
    </row>
    <row r="451" spans="2:8">
      <c r="B451" s="1"/>
      <c r="C451" s="1"/>
      <c r="D451" s="1"/>
      <c r="E451" s="1"/>
      <c r="F451" s="1"/>
      <c r="G451" s="1"/>
      <c r="H451" s="1"/>
    </row>
    <row r="452" spans="2:8">
      <c r="B452" s="1"/>
      <c r="C452" s="1"/>
      <c r="D452" s="1"/>
      <c r="E452" s="1"/>
      <c r="F452" s="1"/>
      <c r="G452" s="1"/>
      <c r="H452" s="1"/>
    </row>
    <row r="453" spans="2:8">
      <c r="B453" s="1"/>
      <c r="C453" s="1"/>
      <c r="D453" s="1"/>
      <c r="E453" s="1"/>
      <c r="F453" s="1"/>
      <c r="G453" s="1"/>
      <c r="H453" s="1"/>
    </row>
    <row r="454" spans="2:8">
      <c r="B454" s="1"/>
      <c r="C454" s="1"/>
      <c r="D454" s="1"/>
      <c r="E454" s="1"/>
      <c r="F454" s="1"/>
      <c r="G454" s="1"/>
      <c r="H454" s="1"/>
    </row>
    <row r="455" spans="2:8">
      <c r="B455" s="1"/>
      <c r="C455" s="1"/>
      <c r="D455" s="1"/>
      <c r="E455" s="1"/>
      <c r="F455" s="1"/>
      <c r="G455" s="1"/>
      <c r="H455" s="1"/>
    </row>
    <row r="456" spans="2:8">
      <c r="B456" s="1"/>
      <c r="C456" s="1"/>
      <c r="D456" s="1"/>
      <c r="E456" s="1"/>
      <c r="F456" s="1"/>
      <c r="G456" s="1"/>
      <c r="H456" s="1"/>
    </row>
    <row r="457" spans="2:8">
      <c r="B457" s="1"/>
      <c r="C457" s="1"/>
      <c r="D457" s="1"/>
      <c r="E457" s="1"/>
      <c r="F457" s="1"/>
      <c r="G457" s="1"/>
      <c r="H457" s="1"/>
    </row>
    <row r="458" spans="2:8">
      <c r="B458" s="1"/>
      <c r="C458" s="1"/>
      <c r="D458" s="1"/>
      <c r="E458" s="1"/>
      <c r="F458" s="1"/>
      <c r="G458" s="1"/>
      <c r="H458" s="1"/>
    </row>
    <row r="459" spans="2:8">
      <c r="B459" s="1"/>
      <c r="C459" s="1"/>
      <c r="D459" s="1"/>
      <c r="E459" s="1"/>
      <c r="F459" s="1"/>
      <c r="G459" s="1"/>
      <c r="H459" s="1"/>
    </row>
    <row r="460" spans="2:8">
      <c r="B460" s="1"/>
      <c r="C460" s="1"/>
      <c r="D460" s="1"/>
      <c r="E460" s="1"/>
      <c r="F460" s="1"/>
      <c r="G460" s="1"/>
      <c r="H460" s="1"/>
    </row>
    <row r="461" spans="2:8">
      <c r="B461" s="1"/>
      <c r="C461" s="1"/>
      <c r="D461" s="1"/>
      <c r="E461" s="1"/>
      <c r="F461" s="1"/>
      <c r="G461" s="1"/>
      <c r="H461" s="1"/>
    </row>
    <row r="462" spans="2:8">
      <c r="B462" s="1"/>
      <c r="C462" s="1"/>
      <c r="D462" s="1"/>
      <c r="E462" s="1"/>
      <c r="F462" s="1"/>
      <c r="G462" s="1"/>
      <c r="H462" s="1"/>
    </row>
    <row r="463" spans="2:8">
      <c r="B463" s="1"/>
      <c r="C463" s="1"/>
      <c r="D463" s="1"/>
      <c r="E463" s="1"/>
      <c r="F463" s="1"/>
      <c r="G463" s="1"/>
      <c r="H463" s="1"/>
    </row>
    <row r="464" spans="2:8">
      <c r="B464" s="1"/>
      <c r="C464" s="1"/>
      <c r="D464" s="1"/>
      <c r="E464" s="1"/>
      <c r="F464" s="1"/>
      <c r="G464" s="1"/>
      <c r="H464" s="1"/>
    </row>
    <row r="465" spans="2:8">
      <c r="B465" s="1"/>
      <c r="C465" s="1"/>
      <c r="D465" s="1"/>
      <c r="E465" s="1"/>
      <c r="F465" s="1"/>
      <c r="G465" s="1"/>
      <c r="H465" s="1"/>
    </row>
    <row r="466" spans="2:8">
      <c r="B466" s="1"/>
      <c r="C466" s="1"/>
      <c r="D466" s="1"/>
      <c r="E466" s="1"/>
      <c r="F466" s="1"/>
      <c r="G466" s="1"/>
      <c r="H466" s="1"/>
    </row>
    <row r="467" spans="2:8">
      <c r="B467" s="1"/>
      <c r="C467" s="1"/>
      <c r="D467" s="1"/>
      <c r="E467" s="1"/>
      <c r="F467" s="1"/>
      <c r="G467" s="1"/>
      <c r="H467" s="1"/>
    </row>
    <row r="468" spans="2:8">
      <c r="B468" s="1"/>
      <c r="C468" s="1"/>
      <c r="D468" s="1"/>
      <c r="E468" s="1"/>
      <c r="F468" s="1"/>
      <c r="G468" s="1"/>
      <c r="H468" s="1"/>
    </row>
    <row r="469" spans="2:8">
      <c r="B469" s="1"/>
      <c r="C469" s="1"/>
      <c r="D469" s="1"/>
      <c r="E469" s="1"/>
      <c r="F469" s="1"/>
      <c r="G469" s="1"/>
      <c r="H469" s="1"/>
    </row>
    <row r="470" spans="2:8">
      <c r="B470" s="1"/>
      <c r="C470" s="1"/>
      <c r="D470" s="1"/>
      <c r="E470" s="1"/>
      <c r="F470" s="1"/>
      <c r="G470" s="1"/>
      <c r="H470" s="1"/>
    </row>
    <row r="471" spans="2:8">
      <c r="B471" s="1"/>
      <c r="C471" s="1"/>
      <c r="D471" s="1"/>
      <c r="E471" s="1"/>
      <c r="F471" s="1"/>
      <c r="G471" s="1"/>
      <c r="H471" s="1"/>
    </row>
    <row r="472" spans="2:8">
      <c r="B472" s="1"/>
      <c r="C472" s="1"/>
      <c r="D472" s="1"/>
      <c r="E472" s="1"/>
      <c r="F472" s="1"/>
      <c r="G472" s="1"/>
      <c r="H472" s="1"/>
    </row>
    <row r="473" spans="2:8">
      <c r="B473" s="1"/>
      <c r="C473" s="1"/>
      <c r="D473" s="1"/>
      <c r="E473" s="1"/>
      <c r="F473" s="1"/>
      <c r="G473" s="1"/>
      <c r="H473" s="1"/>
    </row>
    <row r="474" spans="2:8">
      <c r="B474" s="1"/>
      <c r="C474" s="1"/>
      <c r="D474" s="1"/>
      <c r="E474" s="1"/>
      <c r="F474" s="1"/>
      <c r="G474" s="1"/>
      <c r="H474" s="1"/>
    </row>
    <row r="475" spans="2:8">
      <c r="B475" s="1"/>
      <c r="C475" s="1"/>
      <c r="D475" s="1"/>
      <c r="E475" s="1"/>
      <c r="F475" s="1"/>
      <c r="G475" s="1"/>
      <c r="H475" s="1"/>
    </row>
    <row r="476" spans="2:8">
      <c r="B476" s="1"/>
      <c r="C476" s="1"/>
      <c r="D476" s="1"/>
      <c r="E476" s="1"/>
      <c r="F476" s="1"/>
      <c r="G476" s="1"/>
      <c r="H476" s="1"/>
    </row>
    <row r="477" spans="2:8">
      <c r="B477" s="1"/>
      <c r="C477" s="1"/>
      <c r="D477" s="1"/>
      <c r="E477" s="1"/>
      <c r="F477" s="1"/>
      <c r="G477" s="1"/>
      <c r="H477" s="1"/>
    </row>
    <row r="478" spans="2:8">
      <c r="B478" s="1"/>
      <c r="C478" s="1"/>
      <c r="D478" s="1"/>
      <c r="E478" s="1"/>
      <c r="F478" s="1"/>
      <c r="G478" s="1"/>
      <c r="H478" s="1"/>
    </row>
    <row r="479" spans="2:8">
      <c r="B479" s="1"/>
      <c r="C479" s="1"/>
      <c r="D479" s="1"/>
      <c r="E479" s="1"/>
      <c r="F479" s="1"/>
      <c r="G479" s="1"/>
      <c r="H479" s="1"/>
    </row>
    <row r="480" spans="2:8">
      <c r="B480" s="1"/>
      <c r="C480" s="1"/>
      <c r="D480" s="1"/>
      <c r="E480" s="1"/>
      <c r="F480" s="1"/>
      <c r="G480" s="1"/>
      <c r="H480" s="1"/>
    </row>
    <row r="481" spans="2:8">
      <c r="B481" s="1"/>
      <c r="C481" s="1"/>
      <c r="D481" s="1"/>
      <c r="E481" s="1"/>
      <c r="F481" s="1"/>
      <c r="G481" s="1"/>
      <c r="H481" s="1"/>
    </row>
    <row r="482" spans="2:8">
      <c r="B482" s="1"/>
      <c r="C482" s="1"/>
      <c r="D482" s="1"/>
      <c r="E482" s="1"/>
      <c r="F482" s="1"/>
      <c r="G482" s="1"/>
      <c r="H482" s="1"/>
    </row>
    <row r="483" spans="2:8">
      <c r="B483" s="1"/>
      <c r="C483" s="1"/>
      <c r="D483" s="1"/>
      <c r="E483" s="1"/>
      <c r="F483" s="1"/>
      <c r="G483" s="1"/>
      <c r="H483" s="1"/>
    </row>
    <row r="484" spans="2:8">
      <c r="B484" s="1"/>
      <c r="C484" s="1"/>
      <c r="D484" s="1"/>
      <c r="E484" s="1"/>
      <c r="F484" s="1"/>
      <c r="G484" s="1"/>
      <c r="H484" s="1"/>
    </row>
    <row r="485" spans="2:8">
      <c r="B485" s="1"/>
      <c r="C485" s="1"/>
      <c r="D485" s="1"/>
      <c r="E485" s="1"/>
      <c r="F485" s="1"/>
      <c r="G485" s="1"/>
      <c r="H485" s="1"/>
    </row>
    <row r="486" spans="2:8">
      <c r="B486" s="1"/>
      <c r="C486" s="1"/>
      <c r="D486" s="1"/>
      <c r="E486" s="1"/>
      <c r="F486" s="1"/>
      <c r="G486" s="1"/>
      <c r="H486" s="1"/>
    </row>
    <row r="487" spans="2:8">
      <c r="B487" s="1"/>
      <c r="C487" s="1"/>
      <c r="D487" s="1"/>
      <c r="E487" s="1"/>
      <c r="F487" s="1"/>
      <c r="G487" s="1"/>
      <c r="H487" s="1"/>
    </row>
    <row r="488" spans="2:8">
      <c r="B488" s="1"/>
      <c r="C488" s="1"/>
      <c r="D488" s="1"/>
      <c r="E488" s="1"/>
      <c r="F488" s="1"/>
      <c r="G488" s="1"/>
      <c r="H488" s="1"/>
    </row>
    <row r="489" spans="2:8">
      <c r="B489" s="1"/>
      <c r="C489" s="1"/>
      <c r="D489" s="1"/>
      <c r="E489" s="1"/>
      <c r="F489" s="1"/>
      <c r="G489" s="1"/>
      <c r="H489" s="1"/>
    </row>
    <row r="490" spans="2:8">
      <c r="B490" s="1"/>
      <c r="C490" s="1"/>
      <c r="D490" s="1"/>
      <c r="E490" s="1"/>
      <c r="F490" s="1"/>
      <c r="G490" s="1"/>
      <c r="H490" s="1"/>
    </row>
    <row r="491" spans="2:8">
      <c r="B491" s="1"/>
      <c r="C491" s="1"/>
      <c r="D491" s="1"/>
      <c r="E491" s="1"/>
      <c r="F491" s="1"/>
      <c r="G491" s="1"/>
      <c r="H491" s="1"/>
    </row>
    <row r="492" spans="2:8">
      <c r="B492" s="1"/>
      <c r="C492" s="1"/>
      <c r="D492" s="1"/>
      <c r="E492" s="1"/>
      <c r="F492" s="1"/>
      <c r="G492" s="1"/>
      <c r="H492" s="1"/>
    </row>
    <row r="493" spans="2:8">
      <c r="B493" s="1"/>
      <c r="C493" s="1"/>
      <c r="D493" s="1"/>
      <c r="E493" s="1"/>
      <c r="F493" s="1"/>
      <c r="G493" s="1"/>
      <c r="H493" s="1"/>
    </row>
    <row r="494" spans="2:8">
      <c r="B494" s="1"/>
      <c r="C494" s="1"/>
      <c r="D494" s="1"/>
      <c r="E494" s="1"/>
      <c r="F494" s="1"/>
      <c r="G494" s="1"/>
      <c r="H494" s="1"/>
    </row>
    <row r="495" spans="2:8">
      <c r="B495" s="1"/>
      <c r="C495" s="1"/>
      <c r="D495" s="1"/>
      <c r="E495" s="1"/>
      <c r="F495" s="1"/>
      <c r="G495" s="1"/>
      <c r="H495" s="1"/>
    </row>
    <row r="496" spans="2:8">
      <c r="B496" s="1"/>
      <c r="C496" s="1"/>
      <c r="D496" s="1"/>
      <c r="E496" s="1"/>
      <c r="F496" s="1"/>
      <c r="G496" s="1"/>
      <c r="H496" s="1"/>
    </row>
    <row r="497" spans="2:8">
      <c r="B497" s="1"/>
      <c r="C497" s="1"/>
      <c r="D497" s="1"/>
      <c r="E497" s="1"/>
      <c r="F497" s="1"/>
      <c r="G497" s="1"/>
      <c r="H497" s="1"/>
    </row>
    <row r="498" spans="2:8">
      <c r="B498" s="1"/>
      <c r="C498" s="1"/>
      <c r="D498" s="1"/>
      <c r="E498" s="1"/>
      <c r="F498" s="1"/>
      <c r="G498" s="1"/>
      <c r="H498" s="1"/>
    </row>
    <row r="499" spans="2:8">
      <c r="B499" s="1"/>
      <c r="C499" s="1"/>
      <c r="D499" s="1"/>
      <c r="E499" s="1"/>
      <c r="F499" s="1"/>
      <c r="G499" s="1"/>
      <c r="H499" s="1"/>
    </row>
    <row r="500" spans="2:8">
      <c r="B500" s="1"/>
      <c r="C500" s="1"/>
      <c r="D500" s="1"/>
      <c r="E500" s="1"/>
      <c r="F500" s="1"/>
      <c r="G500" s="1"/>
      <c r="H500" s="1"/>
    </row>
    <row r="501" spans="2:8">
      <c r="B501" s="1"/>
      <c r="C501" s="1"/>
      <c r="D501" s="1"/>
      <c r="E501" s="1"/>
      <c r="F501" s="1"/>
      <c r="G501" s="1"/>
      <c r="H501" s="1"/>
    </row>
    <row r="502" spans="2:8">
      <c r="B502" s="1"/>
      <c r="C502" s="1"/>
      <c r="D502" s="1"/>
      <c r="E502" s="1"/>
      <c r="F502" s="1"/>
      <c r="G502" s="1"/>
      <c r="H502" s="1"/>
    </row>
    <row r="503" spans="2:8">
      <c r="B503" s="1"/>
      <c r="C503" s="1"/>
      <c r="D503" s="1"/>
      <c r="E503" s="1"/>
      <c r="F503" s="1"/>
      <c r="G503" s="1"/>
      <c r="H503" s="1"/>
    </row>
    <row r="504" spans="2:8">
      <c r="B504" s="1"/>
      <c r="C504" s="1"/>
      <c r="D504" s="1"/>
      <c r="E504" s="1"/>
      <c r="F504" s="1"/>
      <c r="G504" s="1"/>
      <c r="H504" s="1"/>
    </row>
    <row r="505" spans="2:8">
      <c r="B505" s="1"/>
      <c r="C505" s="1"/>
      <c r="D505" s="1"/>
      <c r="E505" s="1"/>
      <c r="F505" s="1"/>
      <c r="G505" s="1"/>
      <c r="H505" s="1"/>
    </row>
    <row r="506" spans="2:8">
      <c r="B506" s="1"/>
      <c r="C506" s="1"/>
      <c r="D506" s="1"/>
      <c r="E506" s="1"/>
      <c r="F506" s="1"/>
      <c r="G506" s="1"/>
      <c r="H506" s="1"/>
    </row>
    <row r="507" spans="2:8">
      <c r="B507" s="1"/>
      <c r="C507" s="1"/>
      <c r="D507" s="1"/>
      <c r="E507" s="1"/>
      <c r="F507" s="1"/>
      <c r="G507" s="1"/>
      <c r="H507" s="1"/>
    </row>
    <row r="508" spans="2:8">
      <c r="B508" s="1"/>
      <c r="C508" s="1"/>
      <c r="D508" s="1"/>
      <c r="E508" s="1"/>
      <c r="F508" s="1"/>
      <c r="G508" s="1"/>
      <c r="H508" s="1"/>
    </row>
    <row r="509" spans="2:8">
      <c r="B509" s="1"/>
      <c r="C509" s="1"/>
      <c r="D509" s="1"/>
      <c r="E509" s="1"/>
      <c r="F509" s="1"/>
      <c r="G509" s="1"/>
      <c r="H509" s="1"/>
    </row>
    <row r="510" spans="2:8">
      <c r="B510" s="1"/>
      <c r="C510" s="1"/>
      <c r="D510" s="1"/>
      <c r="E510" s="1"/>
      <c r="F510" s="1"/>
      <c r="G510" s="1"/>
      <c r="H510" s="1"/>
    </row>
    <row r="511" spans="2:8">
      <c r="B511" s="1"/>
      <c r="C511" s="1"/>
      <c r="D511" s="1"/>
      <c r="E511" s="1"/>
      <c r="F511" s="1"/>
      <c r="G511" s="1"/>
      <c r="H511" s="1"/>
    </row>
    <row r="512" spans="2:8">
      <c r="B512" s="1"/>
      <c r="C512" s="1"/>
      <c r="D512" s="1"/>
      <c r="E512" s="1"/>
      <c r="F512" s="1"/>
      <c r="G512" s="1"/>
      <c r="H512" s="1"/>
    </row>
    <row r="513" spans="2:8">
      <c r="B513" s="1"/>
      <c r="C513" s="1"/>
      <c r="D513" s="1"/>
      <c r="E513" s="1"/>
      <c r="F513" s="1"/>
      <c r="G513" s="1"/>
      <c r="H513" s="1"/>
    </row>
    <row r="514" spans="2:8">
      <c r="B514" s="1"/>
      <c r="C514" s="1"/>
      <c r="D514" s="1"/>
      <c r="E514" s="1"/>
      <c r="F514" s="1"/>
      <c r="G514" s="1"/>
      <c r="H514" s="1"/>
    </row>
    <row r="515" spans="2:8">
      <c r="B515" s="1"/>
      <c r="C515" s="1"/>
      <c r="D515" s="1"/>
      <c r="E515" s="1"/>
      <c r="F515" s="1"/>
      <c r="G515" s="1"/>
      <c r="H515" s="1"/>
    </row>
    <row r="516" spans="2:8">
      <c r="B516" s="1"/>
      <c r="C516" s="1"/>
      <c r="D516" s="1"/>
      <c r="E516" s="1"/>
      <c r="F516" s="1"/>
      <c r="G516" s="1"/>
      <c r="H516" s="1"/>
    </row>
    <row r="517" spans="2:8">
      <c r="B517" s="1"/>
      <c r="C517" s="1"/>
      <c r="D517" s="1"/>
      <c r="E517" s="1"/>
      <c r="F517" s="1"/>
      <c r="G517" s="1"/>
      <c r="H517" s="1"/>
    </row>
    <row r="518" spans="2:8">
      <c r="B518" s="1"/>
      <c r="C518" s="1"/>
      <c r="D518" s="1"/>
      <c r="E518" s="1"/>
      <c r="F518" s="1"/>
      <c r="G518" s="1"/>
      <c r="H518" s="1"/>
    </row>
    <row r="519" spans="2:8">
      <c r="B519" s="1"/>
      <c r="C519" s="1"/>
      <c r="D519" s="1"/>
      <c r="E519" s="1"/>
      <c r="F519" s="1"/>
      <c r="G519" s="1"/>
      <c r="H519" s="1"/>
    </row>
    <row r="520" spans="2:8">
      <c r="B520" s="1"/>
      <c r="C520" s="1"/>
      <c r="D520" s="1"/>
      <c r="E520" s="1"/>
      <c r="F520" s="1"/>
      <c r="G520" s="1"/>
      <c r="H520" s="1"/>
    </row>
    <row r="521" spans="2:8">
      <c r="B521" s="1"/>
      <c r="C521" s="1"/>
      <c r="D521" s="1"/>
      <c r="E521" s="1"/>
      <c r="F521" s="1"/>
      <c r="G521" s="1"/>
      <c r="H521" s="1"/>
    </row>
    <row r="522" spans="2:8">
      <c r="B522" s="1"/>
      <c r="C522" s="1"/>
      <c r="D522" s="1"/>
      <c r="E522" s="1"/>
      <c r="F522" s="1"/>
      <c r="G522" s="1"/>
      <c r="H522" s="1"/>
    </row>
    <row r="523" spans="2:8">
      <c r="B523" s="1"/>
      <c r="C523" s="1"/>
      <c r="D523" s="1"/>
      <c r="E523" s="1"/>
      <c r="F523" s="1"/>
      <c r="G523" s="1"/>
      <c r="H523" s="1"/>
    </row>
    <row r="524" spans="2:8">
      <c r="B524" s="1"/>
      <c r="C524" s="1"/>
      <c r="D524" s="1"/>
      <c r="E524" s="1"/>
      <c r="F524" s="1"/>
      <c r="G524" s="1"/>
      <c r="H524" s="1"/>
    </row>
    <row r="525" spans="2:8">
      <c r="B525" s="1"/>
      <c r="C525" s="1"/>
      <c r="D525" s="1"/>
      <c r="E525" s="1"/>
      <c r="F525" s="1"/>
      <c r="G525" s="1"/>
      <c r="H525" s="1"/>
    </row>
    <row r="526" spans="2:8">
      <c r="B526" s="1"/>
      <c r="C526" s="1"/>
      <c r="D526" s="1"/>
      <c r="E526" s="1"/>
      <c r="F526" s="1"/>
      <c r="G526" s="1"/>
      <c r="H526" s="1"/>
    </row>
    <row r="527" spans="2:8">
      <c r="B527" s="1"/>
      <c r="C527" s="1"/>
      <c r="D527" s="1"/>
      <c r="E527" s="1"/>
      <c r="F527" s="1"/>
      <c r="G527" s="1"/>
      <c r="H527" s="1"/>
    </row>
    <row r="528" spans="2:8">
      <c r="B528" s="1"/>
      <c r="C528" s="1"/>
      <c r="D528" s="1"/>
      <c r="E528" s="1"/>
      <c r="F528" s="1"/>
      <c r="G528" s="1"/>
      <c r="H528" s="1"/>
    </row>
    <row r="529" spans="2:8">
      <c r="B529" s="1"/>
      <c r="C529" s="1"/>
      <c r="D529" s="1"/>
      <c r="E529" s="1"/>
      <c r="F529" s="1"/>
      <c r="G529" s="1"/>
      <c r="H529" s="1"/>
    </row>
    <row r="530" spans="2:8">
      <c r="B530" s="1"/>
      <c r="C530" s="1"/>
      <c r="D530" s="1"/>
      <c r="E530" s="1"/>
      <c r="F530" s="1"/>
      <c r="G530" s="1"/>
      <c r="H530" s="1"/>
    </row>
    <row r="531" spans="2:8">
      <c r="B531" s="1"/>
      <c r="C531" s="1"/>
      <c r="D531" s="1"/>
      <c r="E531" s="1"/>
      <c r="F531" s="1"/>
      <c r="G531" s="1"/>
      <c r="H531" s="1"/>
    </row>
    <row r="532" spans="2:8">
      <c r="B532" s="1"/>
      <c r="C532" s="1"/>
      <c r="D532" s="1"/>
      <c r="E532" s="1"/>
      <c r="F532" s="1"/>
      <c r="G532" s="1"/>
      <c r="H532" s="1"/>
    </row>
    <row r="533" spans="2:8">
      <c r="B533" s="1"/>
      <c r="C533" s="1"/>
      <c r="D533" s="1"/>
      <c r="E533" s="1"/>
      <c r="F533" s="1"/>
      <c r="G533" s="1"/>
      <c r="H533" s="1"/>
    </row>
    <row r="534" spans="2:8">
      <c r="B534" s="1"/>
      <c r="C534" s="1"/>
      <c r="D534" s="1"/>
      <c r="E534" s="1"/>
      <c r="F534" s="1"/>
      <c r="G534" s="1"/>
      <c r="H534" s="1"/>
    </row>
    <row r="535" spans="2:8">
      <c r="B535" s="1"/>
      <c r="C535" s="1"/>
      <c r="D535" s="1"/>
      <c r="E535" s="1"/>
      <c r="F535" s="1"/>
      <c r="G535" s="1"/>
      <c r="H535" s="1"/>
    </row>
    <row r="536" spans="2:8">
      <c r="B536" s="1"/>
      <c r="C536" s="1"/>
      <c r="D536" s="1"/>
      <c r="E536" s="1"/>
      <c r="F536" s="1"/>
      <c r="G536" s="1"/>
      <c r="H536" s="1"/>
    </row>
    <row r="537" spans="2:8">
      <c r="B537" s="1"/>
      <c r="C537" s="1"/>
      <c r="D537" s="1"/>
      <c r="E537" s="1"/>
      <c r="F537" s="1"/>
      <c r="G537" s="1"/>
      <c r="H537" s="1"/>
    </row>
    <row r="538" spans="2:8">
      <c r="B538" s="1"/>
      <c r="C538" s="1"/>
      <c r="D538" s="1"/>
      <c r="E538" s="1"/>
      <c r="F538" s="1"/>
      <c r="G538" s="1"/>
      <c r="H538" s="1"/>
    </row>
    <row r="539" spans="2:8">
      <c r="B539" s="1"/>
      <c r="C539" s="1"/>
      <c r="D539" s="1"/>
      <c r="E539" s="1"/>
      <c r="F539" s="1"/>
      <c r="G539" s="1"/>
      <c r="H539" s="1"/>
    </row>
    <row r="540" spans="2:8">
      <c r="B540" s="1"/>
      <c r="C540" s="1"/>
      <c r="D540" s="1"/>
      <c r="E540" s="1"/>
      <c r="F540" s="1"/>
      <c r="G540" s="1"/>
      <c r="H540" s="1"/>
    </row>
    <row r="541" spans="2:8">
      <c r="B541" s="1"/>
      <c r="C541" s="1"/>
      <c r="D541" s="1"/>
      <c r="E541" s="1"/>
      <c r="F541" s="1"/>
      <c r="G541" s="1"/>
      <c r="H541" s="1"/>
    </row>
    <row r="542" spans="2:8">
      <c r="B542" s="1"/>
      <c r="C542" s="1"/>
      <c r="D542" s="1"/>
      <c r="E542" s="1"/>
      <c r="F542" s="1"/>
      <c r="G542" s="1"/>
      <c r="H542" s="1"/>
    </row>
    <row r="543" spans="2:8">
      <c r="B543" s="1"/>
      <c r="C543" s="1"/>
      <c r="D543" s="1"/>
      <c r="E543" s="1"/>
      <c r="F543" s="1"/>
      <c r="G543" s="1"/>
      <c r="H543" s="1"/>
    </row>
    <row r="544" spans="2:8">
      <c r="B544" s="1"/>
      <c r="C544" s="1"/>
      <c r="D544" s="1"/>
      <c r="E544" s="1"/>
      <c r="F544" s="1"/>
      <c r="G544" s="1"/>
      <c r="H544" s="1"/>
    </row>
    <row r="545" spans="2:8">
      <c r="B545" s="1"/>
      <c r="C545" s="1"/>
      <c r="D545" s="1"/>
      <c r="E545" s="1"/>
      <c r="F545" s="1"/>
      <c r="G545" s="1"/>
      <c r="H545" s="1"/>
    </row>
    <row r="546" spans="2:8">
      <c r="B546" s="1"/>
      <c r="C546" s="1"/>
      <c r="D546" s="1"/>
      <c r="E546" s="1"/>
      <c r="F546" s="1"/>
      <c r="G546" s="1"/>
      <c r="H546" s="1"/>
    </row>
    <row r="547" spans="2:8">
      <c r="B547" s="1"/>
      <c r="C547" s="1"/>
      <c r="D547" s="1"/>
      <c r="E547" s="1"/>
      <c r="F547" s="1"/>
      <c r="G547" s="1"/>
      <c r="H547" s="1"/>
    </row>
    <row r="548" spans="2:8">
      <c r="B548" s="1"/>
      <c r="C548" s="1"/>
      <c r="D548" s="1"/>
      <c r="E548" s="1"/>
      <c r="F548" s="1"/>
      <c r="G548" s="1"/>
      <c r="H548" s="1"/>
    </row>
    <row r="549" spans="2:8">
      <c r="B549" s="1"/>
      <c r="C549" s="1"/>
      <c r="D549" s="1"/>
      <c r="E549" s="1"/>
      <c r="F549" s="1"/>
      <c r="G549" s="1"/>
      <c r="H549" s="1"/>
    </row>
    <row r="550" spans="2:8">
      <c r="B550" s="1"/>
      <c r="C550" s="1"/>
      <c r="D550" s="1"/>
      <c r="E550" s="1"/>
      <c r="F550" s="1"/>
      <c r="G550" s="1"/>
      <c r="H550" s="1"/>
    </row>
    <row r="551" spans="2:8">
      <c r="B551" s="1"/>
      <c r="C551" s="1"/>
      <c r="D551" s="1"/>
      <c r="E551" s="1"/>
      <c r="F551" s="1"/>
      <c r="G551" s="1"/>
      <c r="H551" s="1"/>
    </row>
    <row r="552" spans="2:8">
      <c r="B552" s="1"/>
      <c r="C552" s="1"/>
      <c r="D552" s="1"/>
      <c r="E552" s="1"/>
      <c r="F552" s="1"/>
      <c r="G552" s="1"/>
      <c r="H552" s="1"/>
    </row>
    <row r="553" spans="2:8">
      <c r="B553" s="1"/>
      <c r="C553" s="1"/>
      <c r="D553" s="1"/>
      <c r="E553" s="1"/>
      <c r="F553" s="1"/>
      <c r="G553" s="1"/>
      <c r="H553" s="1"/>
    </row>
    <row r="554" spans="2:8">
      <c r="B554" s="1"/>
      <c r="C554" s="1"/>
      <c r="D554" s="1"/>
      <c r="E554" s="1"/>
      <c r="F554" s="1"/>
      <c r="G554" s="1"/>
      <c r="H554" s="1"/>
    </row>
    <row r="555" spans="2:8">
      <c r="B555" s="1"/>
      <c r="C555" s="1"/>
      <c r="D555" s="1"/>
      <c r="E555" s="1"/>
      <c r="F555" s="1"/>
      <c r="G555" s="1"/>
      <c r="H555" s="1"/>
    </row>
    <row r="556" spans="2:8">
      <c r="B556" s="1"/>
      <c r="C556" s="1"/>
      <c r="D556" s="1"/>
      <c r="E556" s="1"/>
      <c r="F556" s="1"/>
      <c r="G556" s="1"/>
      <c r="H556" s="1"/>
    </row>
    <row r="557" spans="2:8">
      <c r="B557" s="1"/>
      <c r="C557" s="1"/>
      <c r="D557" s="1"/>
      <c r="E557" s="1"/>
      <c r="F557" s="1"/>
      <c r="G557" s="1"/>
      <c r="H557" s="1"/>
    </row>
    <row r="558" spans="2:8">
      <c r="B558" s="1"/>
      <c r="C558" s="1"/>
      <c r="D558" s="1"/>
      <c r="E558" s="1"/>
      <c r="F558" s="1"/>
      <c r="G558" s="1"/>
      <c r="H558" s="1"/>
    </row>
    <row r="559" spans="2:8">
      <c r="B559" s="1"/>
      <c r="C559" s="1"/>
      <c r="D559" s="1"/>
      <c r="E559" s="1"/>
      <c r="F559" s="1"/>
      <c r="G559" s="1"/>
      <c r="H559" s="1"/>
    </row>
    <row r="560" spans="2:8">
      <c r="B560" s="1"/>
      <c r="C560" s="1"/>
      <c r="D560" s="1"/>
      <c r="E560" s="1"/>
      <c r="F560" s="1"/>
      <c r="G560" s="1"/>
      <c r="H560" s="1"/>
    </row>
    <row r="561" spans="2:8">
      <c r="B561" s="1"/>
      <c r="C561" s="1"/>
      <c r="D561" s="1"/>
      <c r="E561" s="1"/>
      <c r="F561" s="1"/>
      <c r="G561" s="1"/>
      <c r="H561" s="1"/>
    </row>
    <row r="562" spans="2:8">
      <c r="B562" s="1"/>
      <c r="C562" s="1"/>
      <c r="D562" s="1"/>
      <c r="E562" s="1"/>
      <c r="F562" s="1"/>
      <c r="G562" s="1"/>
      <c r="H562" s="1"/>
    </row>
    <row r="563" spans="2:8">
      <c r="B563" s="1"/>
      <c r="C563" s="1"/>
      <c r="D563" s="1"/>
      <c r="E563" s="1"/>
      <c r="F563" s="1"/>
      <c r="G563" s="1"/>
      <c r="H563" s="1"/>
    </row>
    <row r="564" spans="2:8">
      <c r="B564" s="1"/>
      <c r="C564" s="1"/>
      <c r="D564" s="1"/>
      <c r="E564" s="1"/>
      <c r="F564" s="1"/>
      <c r="G564" s="1"/>
      <c r="H564" s="1"/>
    </row>
    <row r="565" spans="2:8">
      <c r="B565" s="1"/>
      <c r="C565" s="1"/>
      <c r="D565" s="1"/>
      <c r="E565" s="1"/>
      <c r="F565" s="1"/>
      <c r="G565" s="1"/>
      <c r="H565" s="1"/>
    </row>
    <row r="566" spans="2:8">
      <c r="B566" s="1"/>
      <c r="C566" s="1"/>
      <c r="D566" s="1"/>
      <c r="E566" s="1"/>
      <c r="F566" s="1"/>
      <c r="G566" s="1"/>
      <c r="H566" s="1"/>
    </row>
    <row r="567" spans="2:8">
      <c r="B567" s="1"/>
      <c r="C567" s="1"/>
      <c r="D567" s="1"/>
      <c r="E567" s="1"/>
      <c r="F567" s="1"/>
      <c r="G567" s="1"/>
      <c r="H567" s="1"/>
    </row>
    <row r="568" spans="2:8">
      <c r="B568" s="1"/>
      <c r="C568" s="1"/>
      <c r="D568" s="1"/>
      <c r="E568" s="1"/>
      <c r="F568" s="1"/>
      <c r="G568" s="1"/>
      <c r="H568" s="1"/>
    </row>
    <row r="569" spans="2:8">
      <c r="B569" s="1"/>
      <c r="C569" s="1"/>
      <c r="D569" s="1"/>
      <c r="E569" s="1"/>
      <c r="F569" s="1"/>
      <c r="G569" s="1"/>
      <c r="H569" s="1"/>
    </row>
    <row r="570" spans="2:8">
      <c r="B570" s="1"/>
      <c r="C570" s="1"/>
      <c r="D570" s="1"/>
      <c r="E570" s="1"/>
      <c r="F570" s="1"/>
      <c r="G570" s="1"/>
      <c r="H570" s="1"/>
    </row>
    <row r="571" spans="2:8">
      <c r="B571" s="1"/>
      <c r="C571" s="1"/>
      <c r="D571" s="1"/>
      <c r="E571" s="1"/>
      <c r="F571" s="1"/>
      <c r="G571" s="1"/>
      <c r="H571" s="1"/>
    </row>
    <row r="572" spans="2:8">
      <c r="B572" s="1"/>
      <c r="C572" s="1"/>
      <c r="D572" s="1"/>
      <c r="E572" s="1"/>
      <c r="F572" s="1"/>
      <c r="G572" s="1"/>
      <c r="H572" s="1"/>
    </row>
    <row r="573" spans="2:8">
      <c r="B573" s="1"/>
      <c r="C573" s="1"/>
      <c r="D573" s="1"/>
      <c r="E573" s="1"/>
      <c r="F573" s="1"/>
      <c r="G573" s="1"/>
      <c r="H573" s="1"/>
    </row>
    <row r="574" spans="2:8">
      <c r="B574" s="1"/>
      <c r="C574" s="1"/>
      <c r="D574" s="1"/>
      <c r="E574" s="1"/>
      <c r="F574" s="1"/>
      <c r="G574" s="1"/>
      <c r="H574" s="1"/>
    </row>
    <row r="575" spans="2:8">
      <c r="B575" s="1"/>
      <c r="C575" s="1"/>
      <c r="D575" s="1"/>
      <c r="E575" s="1"/>
      <c r="F575" s="1"/>
      <c r="G575" s="1"/>
      <c r="H575" s="1"/>
    </row>
    <row r="576" spans="2:8">
      <c r="B576" s="1"/>
      <c r="C576" s="1"/>
      <c r="D576" s="1"/>
      <c r="E576" s="1"/>
      <c r="F576" s="1"/>
      <c r="G576" s="1"/>
      <c r="H576" s="1"/>
    </row>
    <row r="577" spans="2:8">
      <c r="B577" s="1"/>
      <c r="C577" s="1"/>
      <c r="D577" s="1"/>
      <c r="E577" s="1"/>
      <c r="F577" s="1"/>
      <c r="G577" s="1"/>
      <c r="H577" s="1"/>
    </row>
    <row r="578" spans="2:8">
      <c r="B578" s="1"/>
      <c r="C578" s="1"/>
      <c r="D578" s="1"/>
      <c r="E578" s="1"/>
      <c r="F578" s="1"/>
      <c r="G578" s="1"/>
      <c r="H578" s="1"/>
    </row>
    <row r="579" spans="2:8">
      <c r="B579" s="1"/>
      <c r="C579" s="1"/>
      <c r="D579" s="1"/>
      <c r="E579" s="1"/>
      <c r="F579" s="1"/>
      <c r="G579" s="1"/>
      <c r="H579" s="1"/>
    </row>
    <row r="580" spans="2:8">
      <c r="B580" s="1"/>
      <c r="C580" s="1"/>
      <c r="D580" s="1"/>
      <c r="E580" s="1"/>
      <c r="F580" s="1"/>
      <c r="G580" s="1"/>
      <c r="H580" s="1"/>
    </row>
    <row r="581" spans="2:8">
      <c r="B581" s="1"/>
      <c r="C581" s="1"/>
      <c r="D581" s="1"/>
      <c r="E581" s="1"/>
      <c r="F581" s="1"/>
      <c r="G581" s="1"/>
      <c r="H581" s="1"/>
    </row>
    <row r="582" spans="2:8">
      <c r="B582" s="1"/>
      <c r="C582" s="1"/>
      <c r="D582" s="1"/>
      <c r="E582" s="1"/>
      <c r="F582" s="1"/>
      <c r="G582" s="1"/>
      <c r="H582" s="1"/>
    </row>
    <row r="583" spans="2:8">
      <c r="B583" s="1"/>
      <c r="C583" s="1"/>
      <c r="D583" s="1"/>
      <c r="E583" s="1"/>
      <c r="F583" s="1"/>
      <c r="G583" s="1"/>
      <c r="H583" s="1"/>
    </row>
    <row r="584" spans="2:8">
      <c r="B584" s="1"/>
      <c r="C584" s="1"/>
      <c r="D584" s="1"/>
      <c r="E584" s="1"/>
      <c r="F584" s="1"/>
      <c r="G584" s="1"/>
      <c r="H584" s="1"/>
    </row>
    <row r="585" spans="2:8">
      <c r="B585" s="1"/>
      <c r="C585" s="1"/>
      <c r="D585" s="1"/>
      <c r="E585" s="1"/>
      <c r="F585" s="1"/>
      <c r="G585" s="1"/>
      <c r="H585" s="1"/>
    </row>
    <row r="586" spans="2:8">
      <c r="B586" s="1"/>
      <c r="C586" s="1"/>
      <c r="D586" s="1"/>
      <c r="E586" s="1"/>
      <c r="F586" s="1"/>
      <c r="G586" s="1"/>
      <c r="H586" s="1"/>
    </row>
    <row r="587" spans="2:8">
      <c r="B587" s="1"/>
      <c r="C587" s="1"/>
      <c r="D587" s="1"/>
      <c r="E587" s="1"/>
      <c r="F587" s="1"/>
      <c r="G587" s="1"/>
      <c r="H587" s="1"/>
    </row>
    <row r="588" spans="2:8">
      <c r="B588" s="1"/>
      <c r="C588" s="1"/>
      <c r="D588" s="1"/>
      <c r="E588" s="1"/>
      <c r="F588" s="1"/>
      <c r="G588" s="1"/>
      <c r="H588" s="1"/>
    </row>
    <row r="589" spans="2:8">
      <c r="B589" s="1"/>
      <c r="C589" s="1"/>
      <c r="D589" s="1"/>
      <c r="E589" s="1"/>
      <c r="F589" s="1"/>
      <c r="G589" s="1"/>
      <c r="H589" s="1"/>
    </row>
    <row r="590" spans="2:8">
      <c r="B590" s="1"/>
      <c r="C590" s="1"/>
      <c r="D590" s="1"/>
      <c r="E590" s="1"/>
      <c r="F590" s="1"/>
      <c r="G590" s="1"/>
      <c r="H590" s="1"/>
    </row>
    <row r="591" spans="2:8">
      <c r="B591" s="1"/>
      <c r="C591" s="1"/>
      <c r="D591" s="1"/>
      <c r="E591" s="1"/>
      <c r="F591" s="1"/>
      <c r="G591" s="1"/>
      <c r="H591" s="1"/>
    </row>
    <row r="592" spans="2:8">
      <c r="B592" s="1"/>
      <c r="C592" s="1"/>
      <c r="D592" s="1"/>
      <c r="E592" s="1"/>
      <c r="F592" s="1"/>
      <c r="G592" s="1"/>
      <c r="H592" s="1"/>
    </row>
    <row r="593" spans="2:8">
      <c r="B593" s="1"/>
      <c r="C593" s="1"/>
      <c r="D593" s="1"/>
      <c r="E593" s="1"/>
      <c r="F593" s="1"/>
      <c r="G593" s="1"/>
      <c r="H593" s="1"/>
    </row>
    <row r="594" spans="2:8">
      <c r="B594" s="1"/>
      <c r="C594" s="1"/>
      <c r="D594" s="1"/>
      <c r="E594" s="1"/>
      <c r="F594" s="1"/>
      <c r="G594" s="1"/>
      <c r="H594" s="1"/>
    </row>
    <row r="595" spans="2:8">
      <c r="B595" s="1"/>
      <c r="C595" s="1"/>
      <c r="D595" s="1"/>
      <c r="E595" s="1"/>
      <c r="F595" s="1"/>
      <c r="G595" s="1"/>
      <c r="H595" s="1"/>
    </row>
    <row r="596" spans="2:8">
      <c r="B596" s="1"/>
      <c r="C596" s="1"/>
      <c r="D596" s="1"/>
      <c r="E596" s="1"/>
      <c r="F596" s="1"/>
      <c r="G596" s="1"/>
      <c r="H596" s="1"/>
    </row>
    <row r="597" spans="2:8">
      <c r="B597" s="1"/>
      <c r="C597" s="1"/>
      <c r="D597" s="1"/>
      <c r="E597" s="1"/>
      <c r="F597" s="1"/>
      <c r="G597" s="1"/>
      <c r="H597" s="1"/>
    </row>
    <row r="598" spans="2:8">
      <c r="B598" s="1"/>
      <c r="C598" s="1"/>
      <c r="D598" s="1"/>
      <c r="E598" s="1"/>
      <c r="F598" s="1"/>
      <c r="G598" s="1"/>
      <c r="H598" s="1"/>
    </row>
    <row r="599" spans="2:8">
      <c r="B599" s="1"/>
      <c r="C599" s="1"/>
      <c r="D599" s="1"/>
      <c r="E599" s="1"/>
      <c r="F599" s="1"/>
      <c r="G599" s="1"/>
      <c r="H599" s="1"/>
    </row>
    <row r="600" spans="2:8">
      <c r="B600" s="1"/>
      <c r="C600" s="1"/>
      <c r="D600" s="1"/>
      <c r="E600" s="1"/>
      <c r="F600" s="1"/>
      <c r="G600" s="1"/>
      <c r="H600" s="1"/>
    </row>
    <row r="601" spans="2:8">
      <c r="B601" s="1"/>
      <c r="C601" s="1"/>
      <c r="D601" s="1"/>
      <c r="E601" s="1"/>
      <c r="F601" s="1"/>
      <c r="G601" s="1"/>
      <c r="H601" s="1"/>
    </row>
    <row r="602" spans="2:8">
      <c r="B602" s="1"/>
      <c r="C602" s="1"/>
      <c r="D602" s="1"/>
      <c r="E602" s="1"/>
      <c r="F602" s="1"/>
      <c r="G602" s="1"/>
      <c r="H602" s="1"/>
    </row>
    <row r="603" spans="2:8">
      <c r="B603" s="1"/>
      <c r="C603" s="1"/>
      <c r="D603" s="1"/>
      <c r="E603" s="1"/>
      <c r="F603" s="1"/>
      <c r="G603" s="1"/>
      <c r="H603" s="1"/>
    </row>
    <row r="604" spans="2:8">
      <c r="B604" s="1"/>
      <c r="C604" s="1"/>
      <c r="D604" s="1"/>
      <c r="E604" s="1"/>
      <c r="F604" s="1"/>
      <c r="G604" s="1"/>
      <c r="H604" s="1"/>
    </row>
    <row r="605" spans="2:8">
      <c r="B605" s="1"/>
      <c r="C605" s="1"/>
      <c r="D605" s="1"/>
      <c r="E605" s="1"/>
      <c r="F605" s="1"/>
      <c r="G605" s="1"/>
      <c r="H605" s="1"/>
    </row>
    <row r="606" spans="2:8">
      <c r="B606" s="1"/>
      <c r="C606" s="1"/>
      <c r="D606" s="1"/>
      <c r="E606" s="1"/>
      <c r="F606" s="1"/>
      <c r="G606" s="1"/>
      <c r="H606" s="1"/>
    </row>
    <row r="607" spans="2:8">
      <c r="B607" s="1"/>
      <c r="C607" s="1"/>
      <c r="D607" s="1"/>
      <c r="E607" s="1"/>
      <c r="F607" s="1"/>
      <c r="G607" s="1"/>
      <c r="H607" s="1"/>
    </row>
    <row r="608" spans="2:8">
      <c r="B608" s="1"/>
      <c r="C608" s="1"/>
      <c r="D608" s="1"/>
      <c r="E608" s="1"/>
      <c r="F608" s="1"/>
      <c r="G608" s="1"/>
      <c r="H608" s="1"/>
    </row>
    <row r="609" spans="2:8">
      <c r="B609" s="1"/>
      <c r="C609" s="1"/>
      <c r="D609" s="1"/>
      <c r="E609" s="1"/>
      <c r="F609" s="1"/>
      <c r="G609" s="1"/>
      <c r="H609" s="1"/>
    </row>
    <row r="610" spans="2:8">
      <c r="B610" s="1"/>
      <c r="C610" s="1"/>
      <c r="D610" s="1"/>
      <c r="E610" s="1"/>
      <c r="F610" s="1"/>
      <c r="G610" s="1"/>
      <c r="H610" s="1"/>
    </row>
    <row r="611" spans="2:8">
      <c r="B611" s="1"/>
      <c r="C611" s="1"/>
      <c r="D611" s="1"/>
      <c r="E611" s="1"/>
      <c r="F611" s="1"/>
      <c r="G611" s="1"/>
      <c r="H611" s="1"/>
    </row>
    <row r="612" spans="2:8">
      <c r="B612" s="1"/>
      <c r="C612" s="1"/>
      <c r="D612" s="1"/>
      <c r="E612" s="1"/>
      <c r="F612" s="1"/>
      <c r="G612" s="1"/>
      <c r="H612" s="1"/>
    </row>
    <row r="613" spans="2:8">
      <c r="B613" s="1"/>
      <c r="C613" s="1"/>
      <c r="D613" s="1"/>
      <c r="E613" s="1"/>
      <c r="F613" s="1"/>
      <c r="G613" s="1"/>
      <c r="H613" s="1"/>
    </row>
    <row r="614" spans="2:8">
      <c r="B614" s="1"/>
      <c r="C614" s="1"/>
      <c r="D614" s="1"/>
      <c r="E614" s="1"/>
      <c r="F614" s="1"/>
      <c r="G614" s="1"/>
      <c r="H614" s="1"/>
    </row>
    <row r="615" spans="2:8">
      <c r="B615" s="1"/>
      <c r="C615" s="1"/>
      <c r="D615" s="1"/>
      <c r="E615" s="1"/>
      <c r="F615" s="1"/>
      <c r="G615" s="1"/>
      <c r="H615" s="1"/>
    </row>
    <row r="616" spans="2:8">
      <c r="B616" s="1"/>
      <c r="C616" s="1"/>
      <c r="D616" s="1"/>
      <c r="E616" s="1"/>
      <c r="F616" s="1"/>
      <c r="G616" s="1"/>
      <c r="H616" s="1"/>
    </row>
    <row r="617" spans="2:8">
      <c r="B617" s="1"/>
      <c r="C617" s="1"/>
      <c r="D617" s="1"/>
      <c r="E617" s="1"/>
      <c r="F617" s="1"/>
      <c r="G617" s="1"/>
      <c r="H617" s="1"/>
    </row>
    <row r="618" spans="2:8">
      <c r="B618" s="1"/>
      <c r="C618" s="1"/>
      <c r="D618" s="1"/>
      <c r="E618" s="1"/>
      <c r="F618" s="1"/>
      <c r="G618" s="1"/>
      <c r="H618" s="1"/>
    </row>
    <row r="619" spans="2:8">
      <c r="B619" s="1"/>
      <c r="C619" s="1"/>
      <c r="D619" s="1"/>
      <c r="E619" s="1"/>
      <c r="F619" s="1"/>
      <c r="G619" s="1"/>
      <c r="H619" s="1"/>
    </row>
    <row r="620" spans="2:8">
      <c r="B620" s="1"/>
      <c r="C620" s="1"/>
      <c r="D620" s="1"/>
      <c r="E620" s="1"/>
      <c r="F620" s="1"/>
      <c r="G620" s="1"/>
      <c r="H620" s="1"/>
    </row>
    <row r="621" spans="2:8">
      <c r="B621" s="1"/>
      <c r="C621" s="1"/>
      <c r="D621" s="1"/>
      <c r="E621" s="1"/>
      <c r="F621" s="1"/>
      <c r="G621" s="1"/>
      <c r="H621" s="1"/>
    </row>
    <row r="622" spans="2:8">
      <c r="B622" s="1"/>
      <c r="C622" s="1"/>
      <c r="D622" s="1"/>
      <c r="E622" s="1"/>
      <c r="F622" s="1"/>
      <c r="G622" s="1"/>
      <c r="H622" s="1"/>
    </row>
    <row r="623" spans="2:8">
      <c r="B623" s="1"/>
      <c r="C623" s="1"/>
      <c r="D623" s="1"/>
      <c r="E623" s="1"/>
      <c r="F623" s="1"/>
      <c r="G623" s="1"/>
      <c r="H623" s="1"/>
    </row>
    <row r="624" spans="2:8">
      <c r="B624" s="1"/>
      <c r="C624" s="1"/>
      <c r="D624" s="1"/>
      <c r="E624" s="1"/>
      <c r="F624" s="1"/>
      <c r="G624" s="1"/>
      <c r="H624" s="1"/>
    </row>
    <row r="625" spans="2:8">
      <c r="B625" s="1"/>
      <c r="C625" s="1"/>
      <c r="D625" s="1"/>
      <c r="E625" s="1"/>
      <c r="F625" s="1"/>
      <c r="G625" s="1"/>
      <c r="H625" s="1"/>
    </row>
    <row r="626" spans="2:8">
      <c r="B626" s="1"/>
      <c r="C626" s="1"/>
      <c r="D626" s="1"/>
      <c r="E626" s="1"/>
      <c r="F626" s="1"/>
      <c r="G626" s="1"/>
      <c r="H626" s="1"/>
    </row>
    <row r="627" spans="2:8">
      <c r="B627" s="1"/>
      <c r="C627" s="1"/>
      <c r="D627" s="1"/>
      <c r="E627" s="1"/>
      <c r="F627" s="1"/>
      <c r="G627" s="1"/>
      <c r="H627" s="1"/>
    </row>
    <row r="628" spans="2:8">
      <c r="B628" s="1"/>
      <c r="C628" s="1"/>
      <c r="D628" s="1"/>
      <c r="E628" s="1"/>
      <c r="F628" s="1"/>
      <c r="G628" s="1"/>
      <c r="H628" s="1"/>
    </row>
    <row r="629" spans="2:8">
      <c r="B629" s="1"/>
      <c r="C629" s="1"/>
      <c r="D629" s="1"/>
      <c r="E629" s="1"/>
      <c r="F629" s="1"/>
      <c r="G629" s="1"/>
      <c r="H629" s="1"/>
    </row>
    <row r="630" spans="2:8">
      <c r="B630" s="1"/>
      <c r="C630" s="1"/>
      <c r="D630" s="1"/>
      <c r="E630" s="1"/>
      <c r="F630" s="1"/>
      <c r="G630" s="1"/>
      <c r="H630" s="1"/>
    </row>
    <row r="631" spans="2:8">
      <c r="B631" s="1"/>
      <c r="C631" s="1"/>
      <c r="D631" s="1"/>
      <c r="E631" s="1"/>
      <c r="F631" s="1"/>
      <c r="G631" s="1"/>
      <c r="H631" s="1"/>
    </row>
    <row r="632" spans="2:8">
      <c r="B632" s="1"/>
      <c r="C632" s="1"/>
      <c r="D632" s="1"/>
      <c r="E632" s="1"/>
      <c r="F632" s="1"/>
      <c r="G632" s="1"/>
      <c r="H632" s="1"/>
    </row>
    <row r="633" spans="2:8">
      <c r="B633" s="1"/>
      <c r="C633" s="1"/>
      <c r="D633" s="1"/>
      <c r="E633" s="1"/>
      <c r="F633" s="1"/>
      <c r="G633" s="1"/>
      <c r="H633" s="1"/>
    </row>
    <row r="634" spans="2:8">
      <c r="B634" s="1"/>
      <c r="C634" s="1"/>
      <c r="D634" s="1"/>
      <c r="E634" s="1"/>
      <c r="F634" s="1"/>
      <c r="G634" s="1"/>
      <c r="H634" s="1"/>
    </row>
    <row r="635" spans="2:8">
      <c r="B635" s="1"/>
      <c r="C635" s="1"/>
      <c r="D635" s="1"/>
      <c r="E635" s="1"/>
      <c r="F635" s="1"/>
      <c r="G635" s="1"/>
      <c r="H635" s="1"/>
    </row>
    <row r="636" spans="2:8">
      <c r="B636" s="1"/>
      <c r="C636" s="1"/>
      <c r="D636" s="1"/>
      <c r="E636" s="1"/>
      <c r="F636" s="1"/>
      <c r="G636" s="1"/>
      <c r="H636" s="1"/>
    </row>
    <row r="637" spans="2:8">
      <c r="B637" s="1"/>
      <c r="C637" s="1"/>
      <c r="D637" s="1"/>
      <c r="E637" s="1"/>
      <c r="F637" s="1"/>
      <c r="G637" s="1"/>
      <c r="H637" s="1"/>
    </row>
    <row r="638" spans="2:8">
      <c r="B638" s="1"/>
      <c r="C638" s="1"/>
      <c r="D638" s="1"/>
      <c r="E638" s="1"/>
      <c r="F638" s="1"/>
      <c r="G638" s="1"/>
      <c r="H638" s="1"/>
    </row>
    <row r="639" spans="2:8">
      <c r="B639" s="1"/>
      <c r="C639" s="1"/>
      <c r="D639" s="1"/>
      <c r="E639" s="1"/>
      <c r="F639" s="1"/>
      <c r="G639" s="1"/>
      <c r="H639" s="1"/>
    </row>
    <row r="640" spans="2:8">
      <c r="B640" s="1"/>
      <c r="C640" s="1"/>
      <c r="D640" s="1"/>
      <c r="E640" s="1"/>
      <c r="F640" s="1"/>
      <c r="G640" s="1"/>
      <c r="H640" s="1"/>
    </row>
    <row r="641" spans="2:8">
      <c r="B641" s="1"/>
      <c r="C641" s="1"/>
      <c r="D641" s="1"/>
      <c r="E641" s="1"/>
      <c r="F641" s="1"/>
      <c r="G641" s="1"/>
      <c r="H641" s="1"/>
    </row>
    <row r="642" spans="2:8">
      <c r="B642" s="1"/>
      <c r="C642" s="1"/>
      <c r="D642" s="1"/>
      <c r="E642" s="1"/>
      <c r="F642" s="1"/>
      <c r="G642" s="1"/>
      <c r="H642" s="1"/>
    </row>
    <row r="643" spans="2:8">
      <c r="B643" s="1"/>
      <c r="C643" s="1"/>
      <c r="D643" s="1"/>
      <c r="E643" s="1"/>
      <c r="F643" s="1"/>
      <c r="G643" s="1"/>
      <c r="H643" s="1"/>
    </row>
    <row r="644" spans="2:8">
      <c r="B644" s="1"/>
      <c r="C644" s="1"/>
      <c r="D644" s="1"/>
      <c r="E644" s="1"/>
      <c r="F644" s="1"/>
      <c r="G644" s="1"/>
      <c r="H644" s="1"/>
    </row>
    <row r="645" spans="2:8">
      <c r="B645" s="1"/>
      <c r="C645" s="1"/>
      <c r="D645" s="1"/>
      <c r="E645" s="1"/>
      <c r="F645" s="1"/>
      <c r="G645" s="1"/>
      <c r="H645" s="1"/>
    </row>
    <row r="646" spans="2:8">
      <c r="B646" s="1"/>
      <c r="C646" s="1"/>
      <c r="D646" s="1"/>
      <c r="E646" s="1"/>
      <c r="F646" s="1"/>
      <c r="G646" s="1"/>
      <c r="H646" s="1"/>
    </row>
    <row r="647" spans="2:8">
      <c r="B647" s="1"/>
      <c r="C647" s="1"/>
      <c r="D647" s="1"/>
      <c r="E647" s="1"/>
      <c r="F647" s="1"/>
      <c r="G647" s="1"/>
      <c r="H647" s="1"/>
    </row>
    <row r="648" spans="2:8">
      <c r="B648" s="1"/>
      <c r="C648" s="1"/>
      <c r="D648" s="1"/>
      <c r="E648" s="1"/>
      <c r="F648" s="1"/>
      <c r="G648" s="1"/>
      <c r="H648" s="1"/>
    </row>
    <row r="649" spans="2:8">
      <c r="B649" s="1"/>
      <c r="C649" s="1"/>
      <c r="D649" s="1"/>
      <c r="E649" s="1"/>
      <c r="F649" s="1"/>
      <c r="G649" s="1"/>
      <c r="H649" s="1"/>
    </row>
    <row r="650" spans="2:8">
      <c r="B650" s="1"/>
      <c r="C650" s="1"/>
      <c r="D650" s="1"/>
      <c r="E650" s="1"/>
      <c r="F650" s="1"/>
      <c r="G650" s="1"/>
      <c r="H650" s="1"/>
    </row>
    <row r="651" spans="2:8">
      <c r="B651" s="1"/>
      <c r="C651" s="1"/>
      <c r="D651" s="1"/>
      <c r="E651" s="1"/>
      <c r="F651" s="1"/>
      <c r="G651" s="1"/>
      <c r="H651" s="1"/>
    </row>
    <row r="652" spans="2:8">
      <c r="B652" s="1"/>
      <c r="C652" s="1"/>
      <c r="D652" s="1"/>
      <c r="E652" s="1"/>
      <c r="F652" s="1"/>
      <c r="G652" s="1"/>
      <c r="H652" s="1"/>
    </row>
    <row r="653" spans="2:8">
      <c r="B653" s="1"/>
      <c r="C653" s="1"/>
      <c r="D653" s="1"/>
      <c r="E653" s="1"/>
      <c r="F653" s="1"/>
      <c r="G653" s="1"/>
      <c r="H653" s="1"/>
    </row>
    <row r="654" spans="2:8">
      <c r="B654" s="1"/>
      <c r="C654" s="1"/>
      <c r="D654" s="1"/>
      <c r="E654" s="1"/>
      <c r="F654" s="1"/>
      <c r="G654" s="1"/>
      <c r="H654" s="1"/>
    </row>
    <row r="655" spans="2:8">
      <c r="B655" s="1"/>
      <c r="C655" s="1"/>
      <c r="D655" s="1"/>
      <c r="E655" s="1"/>
      <c r="F655" s="1"/>
      <c r="G655" s="1"/>
      <c r="H655" s="1"/>
    </row>
    <row r="656" spans="2:8">
      <c r="B656" s="1"/>
      <c r="C656" s="1"/>
      <c r="D656" s="1"/>
      <c r="E656" s="1"/>
      <c r="F656" s="1"/>
      <c r="G656" s="1"/>
      <c r="H656" s="1"/>
    </row>
    <row r="657" spans="2:8">
      <c r="B657" s="1"/>
      <c r="C657" s="1"/>
      <c r="D657" s="1"/>
      <c r="E657" s="1"/>
      <c r="F657" s="1"/>
      <c r="G657" s="1"/>
      <c r="H657" s="1"/>
    </row>
    <row r="658" spans="2:8">
      <c r="B658" s="1"/>
      <c r="C658" s="1"/>
      <c r="D658" s="1"/>
      <c r="E658" s="1"/>
      <c r="F658" s="1"/>
      <c r="G658" s="1"/>
      <c r="H658" s="1"/>
    </row>
    <row r="659" spans="2:8">
      <c r="B659" s="1"/>
      <c r="C659" s="1"/>
      <c r="D659" s="1"/>
      <c r="E659" s="1"/>
      <c r="F659" s="1"/>
      <c r="G659" s="1"/>
      <c r="H659" s="1"/>
    </row>
    <row r="660" spans="2:8">
      <c r="B660" s="1"/>
      <c r="C660" s="1"/>
      <c r="D660" s="1"/>
      <c r="E660" s="1"/>
      <c r="F660" s="1"/>
      <c r="G660" s="1"/>
      <c r="H660" s="1"/>
    </row>
    <row r="661" spans="2:8">
      <c r="B661" s="1"/>
      <c r="C661" s="1"/>
      <c r="D661" s="1"/>
      <c r="E661" s="1"/>
      <c r="F661" s="1"/>
      <c r="G661" s="1"/>
      <c r="H661" s="1"/>
    </row>
    <row r="662" spans="2:8">
      <c r="B662" s="1"/>
      <c r="C662" s="1"/>
      <c r="D662" s="1"/>
      <c r="E662" s="1"/>
      <c r="F662" s="1"/>
      <c r="G662" s="1"/>
      <c r="H662" s="1"/>
    </row>
    <row r="663" spans="2:8">
      <c r="B663" s="1"/>
      <c r="C663" s="1"/>
      <c r="D663" s="1"/>
      <c r="E663" s="1"/>
      <c r="F663" s="1"/>
      <c r="G663" s="1"/>
      <c r="H663" s="1"/>
    </row>
    <row r="664" spans="2:8">
      <c r="B664" s="1"/>
      <c r="C664" s="1"/>
      <c r="D664" s="1"/>
      <c r="E664" s="1"/>
      <c r="F664" s="1"/>
      <c r="G664" s="1"/>
      <c r="H664" s="1"/>
    </row>
    <row r="665" spans="2:8">
      <c r="B665" s="1"/>
      <c r="C665" s="1"/>
      <c r="D665" s="1"/>
      <c r="E665" s="1"/>
      <c r="F665" s="1"/>
      <c r="G665" s="1"/>
      <c r="H665" s="1"/>
    </row>
    <row r="666" spans="2:8">
      <c r="B666" s="1"/>
      <c r="C666" s="1"/>
      <c r="D666" s="1"/>
      <c r="E666" s="1"/>
      <c r="F666" s="1"/>
      <c r="G666" s="1"/>
      <c r="H666" s="1"/>
    </row>
    <row r="667" spans="2:8">
      <c r="B667" s="1"/>
      <c r="C667" s="1"/>
      <c r="D667" s="1"/>
      <c r="E667" s="1"/>
      <c r="F667" s="1"/>
      <c r="G667" s="1"/>
      <c r="H667" s="1"/>
    </row>
    <row r="668" spans="2:8">
      <c r="B668" s="1"/>
      <c r="C668" s="1"/>
      <c r="D668" s="1"/>
      <c r="E668" s="1"/>
      <c r="F668" s="1"/>
      <c r="G668" s="1"/>
      <c r="H668" s="1"/>
    </row>
    <row r="669" spans="2:8">
      <c r="B669" s="1"/>
      <c r="C669" s="1"/>
      <c r="D669" s="1"/>
      <c r="E669" s="1"/>
      <c r="F669" s="1"/>
      <c r="G669" s="1"/>
      <c r="H669" s="1"/>
    </row>
    <row r="670" spans="2:8">
      <c r="B670" s="1"/>
      <c r="C670" s="1"/>
      <c r="D670" s="1"/>
      <c r="E670" s="1"/>
      <c r="F670" s="1"/>
      <c r="G670" s="1"/>
      <c r="H670" s="1"/>
    </row>
    <row r="671" spans="2:8">
      <c r="B671" s="1"/>
      <c r="C671" s="1"/>
      <c r="D671" s="1"/>
      <c r="E671" s="1"/>
      <c r="F671" s="1"/>
      <c r="G671" s="1"/>
      <c r="H671" s="1"/>
    </row>
    <row r="672" spans="2:8">
      <c r="B672" s="1"/>
      <c r="C672" s="1"/>
      <c r="D672" s="1"/>
      <c r="E672" s="1"/>
      <c r="F672" s="1"/>
      <c r="G672" s="1"/>
      <c r="H672" s="1"/>
    </row>
    <row r="673" spans="2:8">
      <c r="B673" s="1"/>
      <c r="C673" s="1"/>
      <c r="D673" s="1"/>
      <c r="E673" s="1"/>
      <c r="F673" s="1"/>
      <c r="G673" s="1"/>
      <c r="H673" s="1"/>
    </row>
    <row r="674" spans="2:8">
      <c r="B674" s="1"/>
      <c r="C674" s="1"/>
      <c r="D674" s="1"/>
      <c r="E674" s="1"/>
      <c r="F674" s="1"/>
      <c r="G674" s="1"/>
      <c r="H674" s="1"/>
    </row>
    <row r="675" spans="2:8">
      <c r="B675" s="1"/>
      <c r="C675" s="1"/>
      <c r="D675" s="1"/>
      <c r="E675" s="1"/>
      <c r="F675" s="1"/>
      <c r="G675" s="1"/>
      <c r="H675" s="1"/>
    </row>
    <row r="676" spans="2:8">
      <c r="B676" s="1"/>
      <c r="C676" s="1"/>
      <c r="D676" s="1"/>
      <c r="E676" s="1"/>
      <c r="F676" s="1"/>
      <c r="G676" s="1"/>
      <c r="H676" s="1"/>
    </row>
    <row r="677" spans="2:8">
      <c r="B677" s="1"/>
      <c r="C677" s="1"/>
      <c r="D677" s="1"/>
      <c r="E677" s="1"/>
      <c r="F677" s="1"/>
      <c r="G677" s="1"/>
      <c r="H677" s="1"/>
    </row>
    <row r="678" spans="2:8">
      <c r="B678" s="1"/>
      <c r="C678" s="1"/>
      <c r="D678" s="1"/>
      <c r="E678" s="1"/>
      <c r="F678" s="1"/>
      <c r="G678" s="1"/>
      <c r="H678" s="1"/>
    </row>
    <row r="679" spans="2:8">
      <c r="B679" s="1"/>
      <c r="C679" s="1"/>
      <c r="D679" s="1"/>
      <c r="E679" s="1"/>
      <c r="F679" s="1"/>
      <c r="G679" s="1"/>
      <c r="H679" s="1"/>
    </row>
    <row r="680" spans="2:8">
      <c r="B680" s="1"/>
      <c r="C680" s="1"/>
      <c r="D680" s="1"/>
      <c r="E680" s="1"/>
      <c r="F680" s="1"/>
      <c r="G680" s="1"/>
      <c r="H680" s="1"/>
    </row>
    <row r="681" spans="2:8">
      <c r="B681" s="1"/>
      <c r="C681" s="1"/>
      <c r="D681" s="1"/>
      <c r="E681" s="1"/>
      <c r="F681" s="1"/>
      <c r="G681" s="1"/>
      <c r="H681" s="1"/>
    </row>
    <row r="682" spans="2:8">
      <c r="B682" s="1"/>
      <c r="C682" s="1"/>
      <c r="D682" s="1"/>
      <c r="E682" s="1"/>
      <c r="F682" s="1"/>
      <c r="G682" s="1"/>
      <c r="H682" s="1"/>
    </row>
    <row r="683" spans="2:8">
      <c r="B683" s="1"/>
      <c r="C683" s="1"/>
      <c r="D683" s="1"/>
      <c r="E683" s="1"/>
      <c r="F683" s="1"/>
      <c r="G683" s="1"/>
      <c r="H683" s="1"/>
    </row>
    <row r="684" spans="2:8">
      <c r="B684" s="1"/>
      <c r="C684" s="1"/>
      <c r="D684" s="1"/>
      <c r="E684" s="1"/>
      <c r="F684" s="1"/>
      <c r="G684" s="1"/>
      <c r="H684" s="1"/>
    </row>
    <row r="685" spans="2:8">
      <c r="B685" s="1"/>
      <c r="C685" s="1"/>
      <c r="D685" s="1"/>
      <c r="E685" s="1"/>
      <c r="F685" s="1"/>
      <c r="G685" s="1"/>
      <c r="H685" s="1"/>
    </row>
    <row r="686" spans="2:8">
      <c r="B686" s="1"/>
      <c r="C686" s="1"/>
      <c r="D686" s="1"/>
      <c r="E686" s="1"/>
      <c r="F686" s="1"/>
      <c r="G686" s="1"/>
      <c r="H686" s="1"/>
    </row>
    <row r="687" spans="2:8">
      <c r="B687" s="1"/>
      <c r="C687" s="1"/>
      <c r="D687" s="1"/>
      <c r="E687" s="1"/>
      <c r="F687" s="1"/>
      <c r="G687" s="1"/>
      <c r="H687" s="1"/>
    </row>
    <row r="688" spans="2:8">
      <c r="B688" s="1"/>
      <c r="C688" s="1"/>
      <c r="D688" s="1"/>
      <c r="E688" s="1"/>
      <c r="F688" s="1"/>
      <c r="G688" s="1"/>
      <c r="H688" s="1"/>
    </row>
    <row r="689" spans="2:8">
      <c r="B689" s="1"/>
      <c r="C689" s="1"/>
      <c r="D689" s="1"/>
      <c r="E689" s="1"/>
      <c r="F689" s="1"/>
      <c r="G689" s="1"/>
      <c r="H689" s="1"/>
    </row>
    <row r="690" spans="2:8">
      <c r="B690" s="1"/>
      <c r="C690" s="1"/>
      <c r="D690" s="1"/>
      <c r="E690" s="1"/>
      <c r="F690" s="1"/>
      <c r="G690" s="1"/>
      <c r="H690" s="1"/>
    </row>
    <row r="691" spans="2:8">
      <c r="B691" s="1"/>
      <c r="C691" s="1"/>
      <c r="D691" s="1"/>
      <c r="E691" s="1"/>
      <c r="F691" s="1"/>
      <c r="G691" s="1"/>
      <c r="H691" s="1"/>
    </row>
    <row r="692" spans="2:8">
      <c r="B692" s="1"/>
      <c r="C692" s="1"/>
      <c r="D692" s="1"/>
      <c r="E692" s="1"/>
      <c r="F692" s="1"/>
      <c r="G692" s="1"/>
      <c r="H692" s="1"/>
    </row>
    <row r="693" spans="2:8">
      <c r="B693" s="1"/>
      <c r="C693" s="1"/>
      <c r="D693" s="1"/>
      <c r="E693" s="1"/>
      <c r="F693" s="1"/>
      <c r="G693" s="1"/>
      <c r="H693" s="1"/>
    </row>
    <row r="694" spans="2:8">
      <c r="B694" s="1"/>
      <c r="C694" s="1"/>
      <c r="D694" s="1"/>
      <c r="E694" s="1"/>
      <c r="F694" s="1"/>
      <c r="G694" s="1"/>
      <c r="H694" s="1"/>
    </row>
    <row r="695" spans="2:8">
      <c r="B695" s="1"/>
      <c r="C695" s="1"/>
      <c r="D695" s="1"/>
      <c r="E695" s="1"/>
      <c r="F695" s="1"/>
      <c r="G695" s="1"/>
      <c r="H695" s="1"/>
    </row>
    <row r="696" spans="2:8">
      <c r="B696" s="1"/>
      <c r="C696" s="1"/>
      <c r="D696" s="1"/>
      <c r="E696" s="1"/>
      <c r="F696" s="1"/>
      <c r="G696" s="1"/>
      <c r="H696" s="1"/>
    </row>
    <row r="697" spans="2:8">
      <c r="B697" s="1"/>
      <c r="C697" s="1"/>
      <c r="D697" s="1"/>
      <c r="E697" s="1"/>
      <c r="F697" s="1"/>
      <c r="G697" s="1"/>
      <c r="H697" s="1"/>
    </row>
    <row r="698" spans="2:8">
      <c r="B698" s="1"/>
      <c r="C698" s="1"/>
      <c r="D698" s="1"/>
      <c r="E698" s="1"/>
      <c r="F698" s="1"/>
      <c r="G698" s="1"/>
      <c r="H698" s="1"/>
    </row>
    <row r="699" spans="2:8">
      <c r="B699" s="1"/>
      <c r="C699" s="1"/>
      <c r="D699" s="1"/>
      <c r="E699" s="1"/>
      <c r="F699" s="1"/>
      <c r="G699" s="1"/>
      <c r="H699" s="1"/>
    </row>
    <row r="700" spans="2:8">
      <c r="B700" s="1"/>
      <c r="C700" s="1"/>
      <c r="D700" s="1"/>
      <c r="E700" s="1"/>
      <c r="F700" s="1"/>
      <c r="G700" s="1"/>
      <c r="H700" s="1"/>
    </row>
    <row r="701" spans="2:8">
      <c r="B701" s="1"/>
      <c r="C701" s="1"/>
      <c r="D701" s="1"/>
      <c r="E701" s="1"/>
      <c r="F701" s="1"/>
      <c r="G701" s="1"/>
      <c r="H701" s="1"/>
    </row>
    <row r="702" spans="2:8">
      <c r="B702" s="1"/>
      <c r="C702" s="1"/>
      <c r="D702" s="1"/>
      <c r="E702" s="1"/>
      <c r="F702" s="1"/>
      <c r="G702" s="1"/>
      <c r="H702" s="1"/>
    </row>
    <row r="703" spans="2:8">
      <c r="B703" s="1"/>
      <c r="C703" s="1"/>
      <c r="D703" s="1"/>
      <c r="E703" s="1"/>
      <c r="F703" s="1"/>
      <c r="G703" s="1"/>
      <c r="H703" s="1"/>
    </row>
    <row r="704" spans="2:8">
      <c r="B704" s="1"/>
      <c r="C704" s="1"/>
      <c r="D704" s="1"/>
      <c r="E704" s="1"/>
      <c r="F704" s="1"/>
      <c r="G704" s="1"/>
      <c r="H704" s="1"/>
    </row>
    <row r="705" spans="2:8">
      <c r="B705" s="1"/>
      <c r="C705" s="1"/>
      <c r="D705" s="1"/>
      <c r="E705" s="1"/>
      <c r="F705" s="1"/>
      <c r="G705" s="1"/>
      <c r="H705" s="1"/>
    </row>
    <row r="706" spans="2:8">
      <c r="B706" s="1"/>
      <c r="C706" s="1"/>
      <c r="D706" s="1"/>
      <c r="E706" s="1"/>
      <c r="F706" s="1"/>
      <c r="G706" s="1"/>
      <c r="H706" s="1"/>
    </row>
    <row r="707" spans="2:8">
      <c r="B707" s="1"/>
      <c r="C707" s="1"/>
      <c r="D707" s="1"/>
      <c r="E707" s="1"/>
      <c r="F707" s="1"/>
      <c r="G707" s="1"/>
      <c r="H707" s="1"/>
    </row>
    <row r="708" spans="2:8">
      <c r="B708" s="1"/>
      <c r="C708" s="1"/>
      <c r="D708" s="1"/>
      <c r="E708" s="1"/>
      <c r="F708" s="1"/>
      <c r="G708" s="1"/>
      <c r="H708" s="1"/>
    </row>
    <row r="709" spans="2:8">
      <c r="B709" s="1"/>
      <c r="C709" s="1"/>
      <c r="D709" s="1"/>
      <c r="E709" s="1"/>
      <c r="F709" s="1"/>
      <c r="G709" s="1"/>
      <c r="H709" s="1"/>
    </row>
    <row r="710" spans="2:8">
      <c r="B710" s="1"/>
      <c r="C710" s="1"/>
      <c r="D710" s="1"/>
      <c r="E710" s="1"/>
      <c r="F710" s="1"/>
      <c r="G710" s="1"/>
      <c r="H710" s="1"/>
    </row>
    <row r="711" spans="2:8">
      <c r="B711" s="1"/>
      <c r="C711" s="1"/>
      <c r="D711" s="1"/>
      <c r="E711" s="1"/>
      <c r="F711" s="1"/>
      <c r="G711" s="1"/>
      <c r="H711" s="1"/>
    </row>
    <row r="712" spans="2:8">
      <c r="B712" s="1"/>
      <c r="C712" s="1"/>
      <c r="D712" s="1"/>
      <c r="E712" s="1"/>
      <c r="F712" s="1"/>
      <c r="G712" s="1"/>
      <c r="H712" s="1"/>
    </row>
    <row r="713" spans="2:8">
      <c r="B713" s="1"/>
      <c r="C713" s="1"/>
      <c r="D713" s="1"/>
      <c r="E713" s="1"/>
      <c r="F713" s="1"/>
      <c r="G713" s="1"/>
      <c r="H713" s="1"/>
    </row>
    <row r="714" spans="2:8">
      <c r="B714" s="1"/>
      <c r="C714" s="1"/>
      <c r="D714" s="1"/>
      <c r="E714" s="1"/>
      <c r="F714" s="1"/>
      <c r="G714" s="1"/>
      <c r="H714" s="1"/>
    </row>
    <row r="715" spans="2:8">
      <c r="B715" s="1"/>
      <c r="C715" s="1"/>
      <c r="D715" s="1"/>
      <c r="E715" s="1"/>
      <c r="F715" s="1"/>
      <c r="G715" s="1"/>
      <c r="H715" s="1"/>
    </row>
    <row r="716" spans="2:8">
      <c r="B716" s="1"/>
      <c r="C716" s="1"/>
      <c r="D716" s="1"/>
      <c r="E716" s="1"/>
      <c r="F716" s="1"/>
      <c r="G716" s="1"/>
      <c r="H716" s="1"/>
    </row>
    <row r="717" spans="2:8">
      <c r="B717" s="1"/>
      <c r="C717" s="1"/>
      <c r="D717" s="1"/>
      <c r="E717" s="1"/>
      <c r="F717" s="1"/>
      <c r="G717" s="1"/>
      <c r="H717" s="1"/>
    </row>
    <row r="718" spans="2:8">
      <c r="B718" s="1"/>
      <c r="C718" s="1"/>
      <c r="D718" s="1"/>
      <c r="E718" s="1"/>
      <c r="F718" s="1"/>
      <c r="G718" s="1"/>
      <c r="H718" s="1"/>
    </row>
    <row r="719" spans="2:8">
      <c r="B719" s="1"/>
      <c r="C719" s="1"/>
      <c r="D719" s="1"/>
      <c r="E719" s="1"/>
      <c r="F719" s="1"/>
      <c r="G719" s="1"/>
      <c r="H719" s="1"/>
    </row>
    <row r="720" spans="2:8">
      <c r="B720" s="1"/>
      <c r="C720" s="1"/>
      <c r="D720" s="1"/>
      <c r="E720" s="1"/>
      <c r="F720" s="1"/>
      <c r="G720" s="1"/>
      <c r="H720" s="1"/>
    </row>
    <row r="721" spans="2:8">
      <c r="B721" s="1"/>
      <c r="C721" s="1"/>
      <c r="D721" s="1"/>
      <c r="E721" s="1"/>
      <c r="F721" s="1"/>
      <c r="G721" s="1"/>
      <c r="H721" s="1"/>
    </row>
    <row r="722" spans="2:8">
      <c r="B722" s="1"/>
      <c r="C722" s="1"/>
      <c r="D722" s="1"/>
      <c r="E722" s="1"/>
      <c r="F722" s="1"/>
      <c r="G722" s="1"/>
      <c r="H722" s="1"/>
    </row>
    <row r="723" spans="2:8">
      <c r="B723" s="1"/>
      <c r="C723" s="1"/>
      <c r="D723" s="1"/>
      <c r="E723" s="1"/>
      <c r="F723" s="1"/>
      <c r="G723" s="1"/>
      <c r="H723" s="1"/>
    </row>
    <row r="724" spans="2:8">
      <c r="B724" s="1"/>
      <c r="C724" s="1"/>
      <c r="D724" s="1"/>
      <c r="E724" s="1"/>
      <c r="F724" s="1"/>
      <c r="G724" s="1"/>
      <c r="H724" s="1"/>
    </row>
    <row r="725" spans="2:8">
      <c r="B725" s="1"/>
      <c r="C725" s="1"/>
      <c r="D725" s="1"/>
      <c r="E725" s="1"/>
      <c r="F725" s="1"/>
      <c r="G725" s="1"/>
      <c r="H725" s="1"/>
    </row>
    <row r="726" spans="2:8">
      <c r="B726" s="1"/>
      <c r="C726" s="1"/>
      <c r="D726" s="1"/>
      <c r="E726" s="1"/>
      <c r="F726" s="1"/>
      <c r="G726" s="1"/>
      <c r="H726" s="1"/>
    </row>
    <row r="727" spans="2:8">
      <c r="B727" s="1"/>
      <c r="C727" s="1"/>
      <c r="D727" s="1"/>
      <c r="E727" s="1"/>
      <c r="F727" s="1"/>
      <c r="G727" s="1"/>
      <c r="H727" s="1"/>
    </row>
    <row r="728" spans="2:8">
      <c r="B728" s="1"/>
      <c r="C728" s="1"/>
      <c r="D728" s="1"/>
      <c r="E728" s="1"/>
      <c r="F728" s="1"/>
      <c r="G728" s="1"/>
      <c r="H728" s="1"/>
    </row>
    <row r="729" spans="2:8">
      <c r="B729" s="1"/>
      <c r="C729" s="1"/>
      <c r="D729" s="1"/>
      <c r="E729" s="1"/>
      <c r="F729" s="1"/>
      <c r="G729" s="1"/>
      <c r="H729" s="1"/>
    </row>
    <row r="730" spans="2:8">
      <c r="B730" s="1"/>
      <c r="C730" s="1"/>
      <c r="D730" s="1"/>
      <c r="E730" s="1"/>
      <c r="F730" s="1"/>
      <c r="G730" s="1"/>
      <c r="H730" s="1"/>
    </row>
    <row r="731" spans="2:8">
      <c r="B731" s="1"/>
      <c r="C731" s="1"/>
      <c r="D731" s="1"/>
      <c r="E731" s="1"/>
      <c r="F731" s="1"/>
      <c r="G731" s="1"/>
      <c r="H731" s="1"/>
    </row>
    <row r="732" spans="2:8">
      <c r="B732" s="1"/>
      <c r="C732" s="1"/>
      <c r="D732" s="1"/>
      <c r="E732" s="1"/>
      <c r="F732" s="1"/>
      <c r="G732" s="1"/>
      <c r="H732" s="1"/>
    </row>
    <row r="733" spans="2:8">
      <c r="B733" s="1"/>
      <c r="C733" s="1"/>
      <c r="D733" s="1"/>
      <c r="E733" s="1"/>
      <c r="F733" s="1"/>
      <c r="G733" s="1"/>
      <c r="H733" s="1"/>
    </row>
    <row r="734" spans="2:8">
      <c r="B734" s="1"/>
      <c r="C734" s="1"/>
      <c r="D734" s="1"/>
      <c r="E734" s="1"/>
      <c r="F734" s="1"/>
      <c r="G734" s="1"/>
      <c r="H734" s="1"/>
    </row>
    <row r="735" spans="2:8">
      <c r="B735" s="1"/>
      <c r="C735" s="1"/>
      <c r="D735" s="1"/>
      <c r="E735" s="1"/>
      <c r="F735" s="1"/>
      <c r="G735" s="1"/>
      <c r="H735" s="1"/>
    </row>
    <row r="736" spans="2:8">
      <c r="B736" s="1"/>
      <c r="C736" s="1"/>
      <c r="D736" s="1"/>
      <c r="E736" s="1"/>
      <c r="F736" s="1"/>
      <c r="G736" s="1"/>
      <c r="H736" s="1"/>
    </row>
    <row r="737" spans="2:8">
      <c r="B737" s="1"/>
      <c r="C737" s="1"/>
      <c r="D737" s="1"/>
      <c r="E737" s="1"/>
      <c r="F737" s="1"/>
      <c r="G737" s="1"/>
      <c r="H737" s="1"/>
    </row>
    <row r="738" spans="2:8">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101"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00" priority="9" stopIfTrue="1">
      <formula>$A$16=0</formula>
    </cfRule>
  </conditionalFormatting>
  <conditionalFormatting sqref="B29:C29">
    <cfRule type="expression" dxfId="99" priority="24">
      <formula>LEFT($C$29,3)="Let"</formula>
    </cfRule>
  </conditionalFormatting>
  <conditionalFormatting sqref="B33:C33 B36:G52">
    <cfRule type="expression" dxfId="98" priority="19">
      <formula>$A$33="nvt"</formula>
    </cfRule>
  </conditionalFormatting>
  <conditionalFormatting sqref="B55:C55 B58:G74">
    <cfRule type="expression" dxfId="97" priority="20">
      <formula>$A$55="nvt"</formula>
    </cfRule>
  </conditionalFormatting>
  <conditionalFormatting sqref="B94:C94 B97:E108">
    <cfRule type="expression" dxfId="96" priority="17">
      <formula>$A$94="nvt"</formula>
    </cfRule>
  </conditionalFormatting>
  <conditionalFormatting sqref="B111:C111 B114:E125">
    <cfRule type="expression" dxfId="95" priority="5">
      <formula>$A$111="nvt"</formula>
    </cfRule>
  </conditionalFormatting>
  <conditionalFormatting sqref="B128:C128">
    <cfRule type="expression" dxfId="94" priority="16">
      <formula>$A$128="nvt"</formula>
    </cfRule>
  </conditionalFormatting>
  <conditionalFormatting sqref="B144:C144">
    <cfRule type="expression" dxfId="93" priority="15">
      <formula>$A$144="nvt"</formula>
    </cfRule>
  </conditionalFormatting>
  <conditionalFormatting sqref="B168:C168">
    <cfRule type="expression" dxfId="92" priority="14">
      <formula>$A$168="nvt"</formula>
    </cfRule>
  </conditionalFormatting>
  <conditionalFormatting sqref="B17:D26">
    <cfRule type="expression" dxfId="91" priority="22">
      <formula>$A17=0</formula>
    </cfRule>
  </conditionalFormatting>
  <conditionalFormatting sqref="B77:D77 B80:C91">
    <cfRule type="expression" dxfId="90" priority="18">
      <formula>$A$77="nvt"</formula>
    </cfRule>
  </conditionalFormatting>
  <conditionalFormatting sqref="B206:D206 B209:C220">
    <cfRule type="expression" dxfId="89" priority="12">
      <formula>$A$206="nvt"</formula>
    </cfRule>
  </conditionalFormatting>
  <conditionalFormatting sqref="B186:F203 B183:C183">
    <cfRule type="expression" dxfId="88" priority="13">
      <formula>$A$183="nvt"</formula>
    </cfRule>
  </conditionalFormatting>
  <conditionalFormatting sqref="B131:I141">
    <cfRule type="expression" dxfId="87" priority="10">
      <formula>$A$128="nvt"</formula>
    </cfRule>
  </conditionalFormatting>
  <conditionalFormatting sqref="B147:I165">
    <cfRule type="expression" dxfId="86" priority="8">
      <formula>$A$144="nvt"</formula>
    </cfRule>
  </conditionalFormatting>
  <conditionalFormatting sqref="B171:I180">
    <cfRule type="expression" dxfId="85" priority="23">
      <formula>$A$168="nvt"</formula>
    </cfRule>
  </conditionalFormatting>
  <conditionalFormatting sqref="C240">
    <cfRule type="cellIs" dxfId="84" priority="21" operator="notEqual">
      <formula>"JA"</formula>
    </cfRule>
  </conditionalFormatting>
  <conditionalFormatting sqref="D236">
    <cfRule type="expression" dxfId="83" priority="11">
      <formula>C240&lt;&gt;"JA"</formula>
    </cfRule>
  </conditionalFormatting>
  <conditionalFormatting sqref="G186:G203">
    <cfRule type="expression" dxfId="82" priority="4">
      <formula>$A$183="nvt"</formula>
    </cfRule>
  </conditionalFormatting>
  <conditionalFormatting sqref="H186:I202">
    <cfRule type="expression" dxfId="81" priority="2">
      <formula>$A$144="nvt"</formula>
    </cfRule>
  </conditionalFormatting>
  <conditionalFormatting sqref="H203:I203">
    <cfRule type="expression" dxfId="80" priority="3">
      <formula>$A$183="nvt"</formula>
    </cfRule>
  </conditionalFormatting>
  <conditionalFormatting sqref="I186:J202">
    <cfRule type="expression" dxfId="79" priority="1" stopIfTrue="1">
      <formula>$A$16=0</formula>
    </cfRule>
  </conditionalFormatting>
  <dataValidations count="4">
    <dataValidation type="list" allowBlank="1" showInputMessage="1" showErrorMessage="1" sqref="C167" xr:uid="{D3795E56-2F2D-4DE8-9410-4D4584376E40}">
      <formula1>#REF!</formula1>
    </dataValidation>
    <dataValidation type="list" allowBlank="1" showInputMessage="1" showErrorMessage="1" sqref="C7" xr:uid="{855EB824-C2C2-4B34-A157-C7A1F3F847CA}">
      <formula1>K_Omvang</formula1>
    </dataValidation>
    <dataValidation type="list" allowBlank="1" showInputMessage="1" showErrorMessage="1" sqref="C6" xr:uid="{1F5CDCE1-415D-486E-9E0B-919BA2AC4B1D}">
      <formula1>K_Type</formula1>
    </dataValidation>
    <dataValidation type="list" allowBlank="1" showInputMessage="1" showErrorMessage="1" sqref="B187:B202 B37:B51 B148:B164 B132:B140 B59:B73 B172:B179 B98:B107 B115:B124" xr:uid="{94E89DB5-69AA-4C45-B6F2-0D5A255401AA}">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BAAEF-3150-4FF1-B097-B748F1D50B88}">
  <sheetPr>
    <tabColor rgb="FF92D050"/>
    <pageSetUpPr fitToPage="1"/>
  </sheetPr>
  <dimension ref="A1:L738"/>
  <sheetViews>
    <sheetView showGridLines="0" workbookViewId="0">
      <selection activeCell="C2" sqref="C2:E2"/>
    </sheetView>
  </sheetViews>
  <sheetFormatPr defaultColWidth="9.140625" defaultRowHeight="15.75"/>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c r="D1" s="1"/>
      <c r="I1" s="40" t="s">
        <v>28</v>
      </c>
    </row>
    <row r="2" spans="1:9" ht="18.75">
      <c r="B2" s="24" t="s">
        <v>134</v>
      </c>
      <c r="C2" s="252"/>
      <c r="D2" s="252"/>
      <c r="E2" s="252"/>
      <c r="I2" s="41" t="s">
        <v>30</v>
      </c>
    </row>
    <row r="3" spans="1:9">
      <c r="B3" s="22"/>
      <c r="C3" s="23"/>
      <c r="D3" s="23"/>
      <c r="E3" s="1"/>
      <c r="I3" s="55" t="s">
        <v>31</v>
      </c>
    </row>
    <row r="4" spans="1:9" ht="16.5">
      <c r="B4" s="26" t="s">
        <v>84</v>
      </c>
      <c r="C4" s="70"/>
      <c r="D4"/>
      <c r="H4" s="54"/>
    </row>
    <row r="5" spans="1:9" ht="16.5">
      <c r="B5" s="26" t="s">
        <v>86</v>
      </c>
      <c r="C5" s="71"/>
      <c r="D5"/>
      <c r="H5" s="54"/>
    </row>
    <row r="6" spans="1:9" ht="16.5">
      <c r="B6" s="26" t="s">
        <v>87</v>
      </c>
      <c r="C6" s="255"/>
      <c r="D6" s="255"/>
      <c r="F6"/>
      <c r="G6"/>
      <c r="H6"/>
    </row>
    <row r="7" spans="1:9" ht="16.5">
      <c r="B7" s="26" t="s">
        <v>88</v>
      </c>
      <c r="C7" s="72"/>
      <c r="D7"/>
      <c r="E7"/>
      <c r="F7"/>
      <c r="G7"/>
      <c r="H7"/>
    </row>
    <row r="8" spans="1:9" ht="16.5">
      <c r="B8" s="26"/>
      <c r="C8" s="107"/>
      <c r="D8" s="107"/>
      <c r="E8" s="107"/>
      <c r="F8"/>
      <c r="G8"/>
      <c r="H8"/>
    </row>
    <row r="9" spans="1:9">
      <c r="B9" s="3"/>
      <c r="C9" s="4"/>
      <c r="D9"/>
      <c r="E9"/>
      <c r="F9"/>
      <c r="G9"/>
      <c r="H9"/>
    </row>
    <row r="10" spans="1:9" ht="9" customHeight="1">
      <c r="B10" s="17"/>
      <c r="C10" s="4"/>
      <c r="D10"/>
      <c r="E10"/>
      <c r="F10"/>
      <c r="G10"/>
      <c r="H10"/>
    </row>
    <row r="11" spans="1:9" ht="75" customHeight="1">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c r="B12" s="30"/>
      <c r="C12" s="30"/>
      <c r="D12" s="30"/>
      <c r="E12" s="30"/>
      <c r="F12" s="30"/>
      <c r="G12" s="30"/>
      <c r="H12" s="30"/>
      <c r="I12" s="30"/>
    </row>
    <row r="13" spans="1:9" ht="6.75" customHeight="1" thickTop="1">
      <c r="B13" s="67"/>
      <c r="C13" s="67"/>
      <c r="D13" s="67"/>
      <c r="E13" s="67"/>
      <c r="F13" s="67"/>
      <c r="G13" s="67"/>
      <c r="H13" s="65"/>
      <c r="I13" s="65"/>
    </row>
    <row r="14" spans="1:9" ht="42.75" customHeight="1">
      <c r="B14" s="253" t="s">
        <v>90</v>
      </c>
      <c r="C14" s="253"/>
      <c r="D14" s="253"/>
      <c r="E14" s="253"/>
      <c r="F14" s="253"/>
      <c r="G14" s="253"/>
      <c r="H14" s="253"/>
      <c r="I14" s="65"/>
    </row>
    <row r="15" spans="1:9" ht="9.75" customHeight="1" thickBot="1">
      <c r="B15" s="68"/>
      <c r="C15" s="69"/>
      <c r="D15" s="65"/>
      <c r="E15" s="65"/>
      <c r="F15" s="65"/>
      <c r="G15" s="65"/>
      <c r="H15" s="65"/>
      <c r="I15" s="65"/>
    </row>
    <row r="16" spans="1:9" ht="18.75">
      <c r="A16" s="119">
        <f>IF(OR(COUNTA(C2:D8)&lt;5,Projectinformatie!B24=""),0,1)</f>
        <v>0</v>
      </c>
      <c r="B16" s="46" t="s">
        <v>91</v>
      </c>
      <c r="C16" s="47"/>
      <c r="D16" s="48" t="s">
        <v>81</v>
      </c>
      <c r="E16" s="65"/>
      <c r="F16" s="46" t="s">
        <v>58</v>
      </c>
      <c r="G16" s="47"/>
      <c r="H16" s="48" t="s">
        <v>81</v>
      </c>
      <c r="I16" s="65"/>
    </row>
    <row r="17" spans="1:12">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c r="B27" s="52" t="s">
        <v>92</v>
      </c>
      <c r="C27" s="53"/>
      <c r="D27" s="128">
        <f>SUM(D17:D26)</f>
        <v>0</v>
      </c>
      <c r="E27" s="65"/>
      <c r="F27" s="52" t="s">
        <v>92</v>
      </c>
      <c r="G27" s="53"/>
      <c r="H27" s="128">
        <f>SUM(H17:H26)</f>
        <v>0</v>
      </c>
      <c r="I27" s="65"/>
    </row>
    <row r="28" spans="1:12" ht="9" customHeight="1">
      <c r="B28" s="62"/>
      <c r="C28" s="63"/>
      <c r="D28" s="64"/>
      <c r="E28" s="65"/>
      <c r="F28" s="62"/>
      <c r="G28" s="63"/>
      <c r="H28" s="64"/>
      <c r="I28" s="65"/>
    </row>
    <row r="29" spans="1:12" ht="49.5" customHeight="1" thickBot="1">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c r="B30" s="32"/>
      <c r="C30" s="32"/>
      <c r="D30" s="32"/>
      <c r="E30" s="32"/>
      <c r="F30" s="32"/>
      <c r="G30" s="32"/>
      <c r="H30" s="32"/>
    </row>
    <row r="31" spans="1:12" ht="25.5" customHeight="1">
      <c r="B31" s="251" t="s">
        <v>94</v>
      </c>
      <c r="C31" s="251"/>
      <c r="D31" s="251"/>
      <c r="E31" s="251"/>
      <c r="F31" s="251"/>
      <c r="G31" s="251"/>
      <c r="H31" s="251"/>
    </row>
    <row r="32" spans="1:12" ht="18.75">
      <c r="B32" s="27"/>
      <c r="C32" s="28"/>
      <c r="D32" s="29"/>
      <c r="E32"/>
      <c r="F32" s="27"/>
      <c r="G32" s="28"/>
      <c r="H32" s="29"/>
    </row>
    <row r="33" spans="1:9" ht="21">
      <c r="A33" s="119" t="str">
        <f>IF($A$16=0,"",IF(COUNTIFS($A$17:$A$26,B33)=1,1,"nvt"))</f>
        <v/>
      </c>
      <c r="B33" s="129" t="str">
        <f>B17</f>
        <v>Loonkosten plus vast % (44,2% + 15%)</v>
      </c>
      <c r="C33" s="37"/>
      <c r="D33"/>
      <c r="E33"/>
      <c r="F33"/>
      <c r="G33"/>
      <c r="H33"/>
    </row>
    <row r="34" spans="1:9" ht="15" customHeight="1">
      <c r="B34" s="249" t="str">
        <f>IF(A33="nvt",VLOOKUP(A33,Alle_Kostensoorten[],2,FALSE),VLOOKUP(B33,Alle_Kostensoorten[],2,FALSE))</f>
        <v>Toelichting: Zie voor berekening tabblad 'Instructie'</v>
      </c>
      <c r="C34" s="249"/>
      <c r="D34" s="249"/>
      <c r="E34" s="249"/>
      <c r="F34" s="249"/>
      <c r="G34" s="249"/>
      <c r="H34"/>
    </row>
    <row r="35" spans="1:9" ht="11.25" customHeight="1">
      <c r="B35" s="3"/>
      <c r="C35" s="4"/>
      <c r="D35"/>
      <c r="E35"/>
      <c r="F35"/>
      <c r="G35"/>
      <c r="H35"/>
    </row>
    <row r="36" spans="1:9" ht="31.5" customHeight="1" thickBot="1">
      <c r="B36" s="158" t="s">
        <v>58</v>
      </c>
      <c r="C36" s="110" t="s">
        <v>95</v>
      </c>
      <c r="D36" s="110" t="s">
        <v>96</v>
      </c>
      <c r="E36" s="110" t="s">
        <v>97</v>
      </c>
      <c r="F36" s="110" t="s">
        <v>98</v>
      </c>
      <c r="G36" s="157" t="s">
        <v>81</v>
      </c>
      <c r="H36"/>
      <c r="I36" s="10"/>
    </row>
    <row r="37" spans="1:9" ht="15.75" customHeight="1" thickTop="1">
      <c r="B37" s="203"/>
      <c r="C37" s="186"/>
      <c r="D37" s="217"/>
      <c r="E37" s="187"/>
      <c r="F37" s="189"/>
      <c r="G37" s="159">
        <f>IF($A$33=1,$F37*$E37,0)</f>
        <v>0</v>
      </c>
      <c r="H37"/>
    </row>
    <row r="38" spans="1:9" ht="15.75" customHeight="1">
      <c r="B38" s="173"/>
      <c r="C38" s="86"/>
      <c r="D38" s="218"/>
      <c r="E38" s="166"/>
      <c r="F38" s="164"/>
      <c r="G38" s="160">
        <f t="shared" ref="G38:G51" si="1">IF($A$33=1,$F38*$E38,0)</f>
        <v>0</v>
      </c>
      <c r="H38"/>
    </row>
    <row r="39" spans="1:9" ht="15.75" customHeight="1">
      <c r="B39" s="173"/>
      <c r="C39" s="86"/>
      <c r="D39" s="218"/>
      <c r="E39" s="166"/>
      <c r="F39" s="164"/>
      <c r="G39" s="160">
        <f t="shared" si="1"/>
        <v>0</v>
      </c>
      <c r="H39"/>
    </row>
    <row r="40" spans="1:9" ht="15.75" customHeight="1">
      <c r="B40" s="173"/>
      <c r="C40" s="86"/>
      <c r="D40" s="218"/>
      <c r="E40" s="166"/>
      <c r="F40" s="164"/>
      <c r="G40" s="160">
        <f t="shared" si="1"/>
        <v>0</v>
      </c>
      <c r="H40"/>
    </row>
    <row r="41" spans="1:9" ht="15.75" customHeight="1">
      <c r="B41" s="173"/>
      <c r="C41" s="86"/>
      <c r="D41" s="218"/>
      <c r="E41" s="166"/>
      <c r="F41" s="164"/>
      <c r="G41" s="160">
        <f t="shared" si="1"/>
        <v>0</v>
      </c>
      <c r="H41"/>
    </row>
    <row r="42" spans="1:9" ht="15.75" customHeight="1">
      <c r="B42" s="173"/>
      <c r="C42" s="86"/>
      <c r="D42" s="218"/>
      <c r="E42" s="166"/>
      <c r="F42" s="164"/>
      <c r="G42" s="160">
        <f t="shared" si="1"/>
        <v>0</v>
      </c>
      <c r="H42"/>
    </row>
    <row r="43" spans="1:9" ht="15.75" customHeight="1">
      <c r="B43" s="173"/>
      <c r="C43" s="86"/>
      <c r="D43" s="218"/>
      <c r="E43" s="166"/>
      <c r="F43" s="164"/>
      <c r="G43" s="160">
        <f t="shared" si="1"/>
        <v>0</v>
      </c>
      <c r="H43"/>
    </row>
    <row r="44" spans="1:9" ht="15.75" customHeight="1">
      <c r="B44" s="173"/>
      <c r="C44" s="86"/>
      <c r="D44" s="218"/>
      <c r="E44" s="166"/>
      <c r="F44" s="164"/>
      <c r="G44" s="160">
        <f t="shared" si="1"/>
        <v>0</v>
      </c>
      <c r="H44"/>
    </row>
    <row r="45" spans="1:9" ht="15.75" customHeight="1">
      <c r="B45" s="173"/>
      <c r="C45" s="86"/>
      <c r="D45" s="218"/>
      <c r="E45" s="166"/>
      <c r="F45" s="164"/>
      <c r="G45" s="160">
        <f t="shared" si="1"/>
        <v>0</v>
      </c>
      <c r="H45"/>
    </row>
    <row r="46" spans="1:9" ht="15.75" customHeight="1">
      <c r="B46" s="173"/>
      <c r="C46" s="86"/>
      <c r="D46" s="218"/>
      <c r="E46" s="166"/>
      <c r="F46" s="164"/>
      <c r="G46" s="160">
        <f t="shared" si="1"/>
        <v>0</v>
      </c>
      <c r="H46"/>
    </row>
    <row r="47" spans="1:9" ht="15.75" customHeight="1">
      <c r="B47" s="173"/>
      <c r="C47" s="86"/>
      <c r="D47" s="218"/>
      <c r="E47" s="166"/>
      <c r="F47" s="164"/>
      <c r="G47" s="160">
        <f t="shared" si="1"/>
        <v>0</v>
      </c>
      <c r="H47"/>
    </row>
    <row r="48" spans="1:9" ht="15.75" customHeight="1">
      <c r="B48" s="173"/>
      <c r="C48" s="86"/>
      <c r="D48" s="218"/>
      <c r="E48" s="166"/>
      <c r="F48" s="164"/>
      <c r="G48" s="160">
        <f t="shared" si="1"/>
        <v>0</v>
      </c>
      <c r="H48"/>
    </row>
    <row r="49" spans="1:8" ht="15.75" customHeight="1">
      <c r="B49" s="173"/>
      <c r="C49" s="86"/>
      <c r="D49" s="218"/>
      <c r="E49" s="166"/>
      <c r="F49" s="164"/>
      <c r="G49" s="160">
        <f t="shared" si="1"/>
        <v>0</v>
      </c>
      <c r="H49"/>
    </row>
    <row r="50" spans="1:8" ht="15.75" customHeight="1">
      <c r="B50" s="173"/>
      <c r="C50" s="86"/>
      <c r="D50" s="218"/>
      <c r="E50" s="166"/>
      <c r="F50" s="164"/>
      <c r="G50" s="160">
        <f t="shared" si="1"/>
        <v>0</v>
      </c>
      <c r="H50"/>
    </row>
    <row r="51" spans="1:8" ht="15.75" customHeight="1" thickBot="1">
      <c r="B51" s="73"/>
      <c r="C51" s="74"/>
      <c r="D51" s="219"/>
      <c r="E51" s="76"/>
      <c r="F51" s="117"/>
      <c r="G51" s="131">
        <f t="shared" si="1"/>
        <v>0</v>
      </c>
      <c r="H51"/>
    </row>
    <row r="52" spans="1:8" ht="16.5" thickTop="1">
      <c r="B52" s="58" t="s">
        <v>92</v>
      </c>
      <c r="C52" s="58"/>
      <c r="D52" s="58"/>
      <c r="E52" s="58"/>
      <c r="F52" s="177"/>
      <c r="G52" s="137">
        <f>SUM(G37:G51)</f>
        <v>0</v>
      </c>
      <c r="H52" s="8"/>
    </row>
    <row r="53" spans="1:8">
      <c r="B53" s="1"/>
      <c r="C53" s="1"/>
      <c r="D53" s="1"/>
      <c r="E53" s="1"/>
      <c r="F53" s="7"/>
      <c r="G53" s="8"/>
      <c r="H53"/>
    </row>
    <row r="54" spans="1:8">
      <c r="B54" s="1"/>
      <c r="C54" s="1"/>
      <c r="D54" s="1"/>
      <c r="E54" s="1"/>
      <c r="F54" s="7"/>
      <c r="G54" s="8"/>
      <c r="H54"/>
    </row>
    <row r="55" spans="1:8" ht="21">
      <c r="A55" s="119" t="str">
        <f>IF($A$16=0,"",IF(COUNTIFS($A$17:$A$26,B55)=1,1,"nvt"))</f>
        <v/>
      </c>
      <c r="B55" s="129" t="str">
        <f>B18</f>
        <v>Loonkosten plus vast % (44,2%)</v>
      </c>
      <c r="C55" s="37"/>
      <c r="D55" s="1"/>
      <c r="E55" s="1"/>
      <c r="F55" s="7"/>
      <c r="G55" s="8"/>
      <c r="H55"/>
    </row>
    <row r="56" spans="1:8" ht="15" customHeight="1">
      <c r="B56" s="249" t="str">
        <f>IF(A55="nvt",VLOOKUP(A55,Alle_Kostensoorten[],2,FALSE),VLOOKUP(B55,Alle_Kostensoorten[],2,FALSE))</f>
        <v>Toelichting: Zie voor berekening tabblad 'Instructie'</v>
      </c>
      <c r="C56" s="249"/>
      <c r="D56" s="249"/>
      <c r="E56" s="249"/>
      <c r="F56" s="249"/>
      <c r="G56" s="249"/>
      <c r="H56"/>
    </row>
    <row r="57" spans="1:8" ht="9" customHeight="1">
      <c r="B57" s="1"/>
      <c r="C57" s="1"/>
      <c r="D57" s="1"/>
      <c r="E57" s="1"/>
      <c r="F57" s="7"/>
      <c r="G57" s="8"/>
      <c r="H57"/>
    </row>
    <row r="58" spans="1:8" ht="16.5" thickBot="1">
      <c r="B58" s="158" t="s">
        <v>58</v>
      </c>
      <c r="C58" s="110" t="s">
        <v>95</v>
      </c>
      <c r="D58" s="110" t="s">
        <v>96</v>
      </c>
      <c r="E58" s="110" t="s">
        <v>99</v>
      </c>
      <c r="F58" s="110" t="s">
        <v>98</v>
      </c>
      <c r="G58" s="157" t="s">
        <v>81</v>
      </c>
      <c r="H58"/>
    </row>
    <row r="59" spans="1:8" ht="15.75" customHeight="1" thickTop="1">
      <c r="B59" s="185"/>
      <c r="C59" s="186"/>
      <c r="D59" s="217"/>
      <c r="E59" s="187"/>
      <c r="F59" s="189"/>
      <c r="G59" s="159">
        <f>IF($A$55=1,$F59*$E59,0)</f>
        <v>0</v>
      </c>
      <c r="H59"/>
    </row>
    <row r="60" spans="1:8" ht="15.75" customHeight="1">
      <c r="B60" s="161"/>
      <c r="C60" s="86"/>
      <c r="D60" s="218"/>
      <c r="E60" s="166"/>
      <c r="F60" s="164"/>
      <c r="G60" s="160">
        <f t="shared" ref="G60:G73" si="2">IF($A$55=1,$F60*55,0)</f>
        <v>0</v>
      </c>
      <c r="H60"/>
    </row>
    <row r="61" spans="1:8" ht="15.75" customHeight="1">
      <c r="B61" s="161"/>
      <c r="C61" s="86"/>
      <c r="D61" s="218"/>
      <c r="E61" s="166"/>
      <c r="F61" s="164"/>
      <c r="G61" s="160">
        <f t="shared" si="2"/>
        <v>0</v>
      </c>
      <c r="H61"/>
    </row>
    <row r="62" spans="1:8" ht="15.75" customHeight="1">
      <c r="B62" s="161"/>
      <c r="C62" s="86"/>
      <c r="D62" s="218"/>
      <c r="E62" s="166"/>
      <c r="F62" s="164"/>
      <c r="G62" s="160">
        <f t="shared" si="2"/>
        <v>0</v>
      </c>
      <c r="H62"/>
    </row>
    <row r="63" spans="1:8" ht="15.75" customHeight="1">
      <c r="B63" s="161"/>
      <c r="C63" s="86"/>
      <c r="D63" s="218"/>
      <c r="E63" s="166"/>
      <c r="F63" s="164"/>
      <c r="G63" s="160">
        <f t="shared" si="2"/>
        <v>0</v>
      </c>
      <c r="H63"/>
    </row>
    <row r="64" spans="1:8" ht="15.75" customHeight="1">
      <c r="B64" s="161"/>
      <c r="C64" s="86"/>
      <c r="D64" s="218"/>
      <c r="E64" s="166"/>
      <c r="F64" s="164"/>
      <c r="G64" s="160">
        <f t="shared" si="2"/>
        <v>0</v>
      </c>
      <c r="H64"/>
    </row>
    <row r="65" spans="1:8" ht="15.75" customHeight="1">
      <c r="B65" s="161"/>
      <c r="C65" s="86"/>
      <c r="D65" s="218"/>
      <c r="E65" s="166"/>
      <c r="F65" s="164"/>
      <c r="G65" s="160">
        <f t="shared" si="2"/>
        <v>0</v>
      </c>
      <c r="H65"/>
    </row>
    <row r="66" spans="1:8" ht="15.75" customHeight="1">
      <c r="B66" s="161"/>
      <c r="C66" s="86"/>
      <c r="D66" s="218"/>
      <c r="E66" s="166"/>
      <c r="F66" s="164"/>
      <c r="G66" s="160">
        <f t="shared" si="2"/>
        <v>0</v>
      </c>
      <c r="H66"/>
    </row>
    <row r="67" spans="1:8" ht="15.75" customHeight="1">
      <c r="B67" s="161"/>
      <c r="C67" s="86"/>
      <c r="D67" s="218"/>
      <c r="E67" s="166"/>
      <c r="F67" s="164"/>
      <c r="G67" s="160">
        <f t="shared" si="2"/>
        <v>0</v>
      </c>
      <c r="H67"/>
    </row>
    <row r="68" spans="1:8" ht="15.75" customHeight="1">
      <c r="B68" s="161"/>
      <c r="C68" s="86"/>
      <c r="D68" s="218"/>
      <c r="E68" s="166"/>
      <c r="F68" s="164"/>
      <c r="G68" s="160">
        <f t="shared" si="2"/>
        <v>0</v>
      </c>
      <c r="H68"/>
    </row>
    <row r="69" spans="1:8" ht="15.75" customHeight="1">
      <c r="B69" s="161"/>
      <c r="C69" s="86"/>
      <c r="D69" s="218"/>
      <c r="E69" s="166"/>
      <c r="F69" s="164"/>
      <c r="G69" s="160">
        <f t="shared" si="2"/>
        <v>0</v>
      </c>
      <c r="H69"/>
    </row>
    <row r="70" spans="1:8" ht="15.75" customHeight="1">
      <c r="B70" s="161"/>
      <c r="C70" s="86"/>
      <c r="D70" s="218"/>
      <c r="E70" s="166"/>
      <c r="F70" s="164"/>
      <c r="G70" s="160">
        <f t="shared" si="2"/>
        <v>0</v>
      </c>
      <c r="H70"/>
    </row>
    <row r="71" spans="1:8" ht="15.75" customHeight="1">
      <c r="B71" s="161"/>
      <c r="C71" s="86"/>
      <c r="D71" s="218"/>
      <c r="E71" s="166"/>
      <c r="F71" s="164"/>
      <c r="G71" s="160">
        <f t="shared" si="2"/>
        <v>0</v>
      </c>
      <c r="H71"/>
    </row>
    <row r="72" spans="1:8" ht="15.75" customHeight="1">
      <c r="B72" s="161"/>
      <c r="C72" s="86"/>
      <c r="D72" s="218"/>
      <c r="E72" s="166"/>
      <c r="F72" s="164"/>
      <c r="G72" s="160">
        <f t="shared" si="2"/>
        <v>0</v>
      </c>
      <c r="H72"/>
    </row>
    <row r="73" spans="1:8" ht="15.75" customHeight="1" thickBot="1">
      <c r="B73" s="75"/>
      <c r="C73" s="171"/>
      <c r="D73" s="221"/>
      <c r="E73" s="220"/>
      <c r="F73" s="172"/>
      <c r="G73" s="131">
        <f t="shared" si="2"/>
        <v>0</v>
      </c>
      <c r="H73"/>
    </row>
    <row r="74" spans="1:8" ht="16.5" thickTop="1">
      <c r="B74" s="58" t="s">
        <v>92</v>
      </c>
      <c r="C74" s="58"/>
      <c r="D74" s="222"/>
      <c r="E74" s="58"/>
      <c r="F74" s="177"/>
      <c r="G74" s="137">
        <f>SUM(G59:G73)</f>
        <v>0</v>
      </c>
      <c r="H74"/>
    </row>
    <row r="75" spans="1:8">
      <c r="B75" s="6"/>
      <c r="C75" s="6"/>
      <c r="D75" s="6"/>
      <c r="E75" s="16"/>
      <c r="F75" s="16"/>
      <c r="G75" s="16"/>
      <c r="H75"/>
    </row>
    <row r="76" spans="1:8">
      <c r="B76" s="1"/>
      <c r="C76" s="1"/>
      <c r="D76" s="1"/>
      <c r="E76" s="1"/>
      <c r="F76" s="7"/>
      <c r="G76" s="8"/>
      <c r="H76"/>
    </row>
    <row r="77" spans="1:8" ht="21">
      <c r="A77" s="119" t="str">
        <f>IF($A$16=0,"",IF(COUNTIFS($A$17:$A$26,B77)=1,1,"nvt"))</f>
        <v/>
      </c>
      <c r="B77" s="129" t="str">
        <f>B19</f>
        <v>Forfait van 23% voor loonkosten en eigen arbeid</v>
      </c>
      <c r="C77" s="37"/>
      <c r="D77" s="37"/>
      <c r="E77" s="1"/>
      <c r="F77" s="7"/>
      <c r="G77" s="8"/>
      <c r="H77"/>
    </row>
    <row r="78" spans="1:8" ht="15" customHeight="1">
      <c r="B78" s="249" t="e">
        <f>IF(A77=1,VLOOKUP(B77,Alle_Kostensoorten[],2,FALSE),VLOOKUP(A77,Alle_Kostensoorten[],2,FALSE))</f>
        <v>#N/A</v>
      </c>
      <c r="C78" s="249"/>
      <c r="D78" s="249"/>
      <c r="E78" s="249"/>
      <c r="F78" s="249"/>
      <c r="G78" s="249"/>
      <c r="H78"/>
    </row>
    <row r="79" spans="1:8" ht="11.25" customHeight="1">
      <c r="B79" s="1"/>
      <c r="C79" s="1"/>
      <c r="D79" s="1"/>
      <c r="E79" s="1"/>
      <c r="F79" s="7"/>
      <c r="G79" s="8"/>
      <c r="H79"/>
    </row>
    <row r="80" spans="1:8" s="5" customFormat="1" ht="16.5" thickBot="1">
      <c r="B80" s="158" t="s">
        <v>58</v>
      </c>
      <c r="C80" s="157" t="s">
        <v>81</v>
      </c>
    </row>
    <row r="81" spans="1:8" ht="15.75" customHeight="1" thickTop="1">
      <c r="B81" s="226" t="str">
        <f>Hulpblad!V2</f>
        <v xml:space="preserve"> </v>
      </c>
      <c r="C81" s="159">
        <f>IF(AND($A$77=1,$B81&lt;&gt;"",$B81&lt;&gt;" "),(SUMIFS($E$148:$E$164,$B$148:$B$164,$B81)+SUMIFS($I$172:$I$179,$B$172:$B$179,$B81)+SUMIFS($F$187:$F$202,$B$187:$B$202,$B81))*0.23,0)</f>
        <v>0</v>
      </c>
      <c r="D81"/>
      <c r="E81"/>
      <c r="F81"/>
      <c r="G81"/>
      <c r="H81"/>
    </row>
    <row r="82" spans="1:8" ht="15.75" customHeight="1">
      <c r="B82" s="227" t="str">
        <f>Hulpblad!V3</f>
        <v xml:space="preserve"> </v>
      </c>
      <c r="C82" s="160">
        <f t="shared" ref="C82:C90" si="3">IF(AND($A$77=1,$B82&lt;&gt;"",$B82&lt;&gt;" "),(SUMIFS($E$148:$E$164,$B$148:$B$164,$B82)+SUMIFS($I$172:$I$179,$B$172:$B$179,$B82)+SUMIFS($F$187:$F$202,$B$187:$B$202,$B82))*0.23,0)</f>
        <v>0</v>
      </c>
      <c r="D82"/>
      <c r="E82"/>
      <c r="F82"/>
      <c r="G82"/>
      <c r="H82"/>
    </row>
    <row r="83" spans="1:8" ht="15.75" customHeight="1">
      <c r="B83" s="227" t="str">
        <f>Hulpblad!V4</f>
        <v xml:space="preserve"> </v>
      </c>
      <c r="C83" s="160">
        <f t="shared" si="3"/>
        <v>0</v>
      </c>
      <c r="D83"/>
      <c r="E83"/>
      <c r="F83"/>
      <c r="G83"/>
      <c r="H83"/>
    </row>
    <row r="84" spans="1:8" ht="15.75" customHeight="1">
      <c r="B84" s="227" t="str">
        <f>Hulpblad!V5</f>
        <v xml:space="preserve"> </v>
      </c>
      <c r="C84" s="160">
        <f t="shared" si="3"/>
        <v>0</v>
      </c>
      <c r="D84"/>
      <c r="E84"/>
      <c r="F84"/>
      <c r="G84"/>
      <c r="H84"/>
    </row>
    <row r="85" spans="1:8" ht="15.75" customHeight="1">
      <c r="B85" s="227" t="str">
        <f>Hulpblad!V6</f>
        <v xml:space="preserve"> </v>
      </c>
      <c r="C85" s="160">
        <f t="shared" si="3"/>
        <v>0</v>
      </c>
      <c r="D85"/>
      <c r="E85"/>
      <c r="F85"/>
      <c r="G85"/>
      <c r="H85"/>
    </row>
    <row r="86" spans="1:8" ht="15.75" customHeight="1">
      <c r="B86" s="227" t="str">
        <f>Hulpblad!V7</f>
        <v xml:space="preserve"> </v>
      </c>
      <c r="C86" s="160">
        <f t="shared" si="3"/>
        <v>0</v>
      </c>
      <c r="D86"/>
      <c r="E86"/>
      <c r="F86"/>
      <c r="G86"/>
      <c r="H86"/>
    </row>
    <row r="87" spans="1:8" ht="15.75" customHeight="1">
      <c r="B87" s="227" t="str">
        <f>Hulpblad!V8</f>
        <v xml:space="preserve"> </v>
      </c>
      <c r="C87" s="160">
        <f t="shared" si="3"/>
        <v>0</v>
      </c>
      <c r="D87"/>
      <c r="E87"/>
      <c r="F87"/>
      <c r="G87"/>
      <c r="H87"/>
    </row>
    <row r="88" spans="1:8" ht="15.75" customHeight="1">
      <c r="B88" s="227" t="str">
        <f>Hulpblad!V9</f>
        <v xml:space="preserve"> </v>
      </c>
      <c r="C88" s="160">
        <f t="shared" si="3"/>
        <v>0</v>
      </c>
      <c r="D88"/>
      <c r="E88"/>
      <c r="F88"/>
      <c r="G88"/>
      <c r="H88"/>
    </row>
    <row r="89" spans="1:8" ht="15.75" customHeight="1">
      <c r="B89" s="227" t="str">
        <f>Hulpblad!V10</f>
        <v xml:space="preserve"> </v>
      </c>
      <c r="C89" s="160">
        <f t="shared" si="3"/>
        <v>0</v>
      </c>
      <c r="D89"/>
      <c r="E89"/>
      <c r="F89"/>
      <c r="G89"/>
      <c r="H89"/>
    </row>
    <row r="90" spans="1:8" ht="15.75" customHeight="1" thickBot="1">
      <c r="B90" s="227" t="str">
        <f>Hulpblad!V11</f>
        <v xml:space="preserve"> </v>
      </c>
      <c r="C90" s="160">
        <f t="shared" si="3"/>
        <v>0</v>
      </c>
      <c r="D90"/>
      <c r="E90"/>
      <c r="F90"/>
      <c r="G90"/>
      <c r="H90"/>
    </row>
    <row r="91" spans="1:8" ht="16.5" thickTop="1">
      <c r="B91" s="228" t="s">
        <v>92</v>
      </c>
      <c r="C91" s="137">
        <f>SUM(C81:C90)</f>
        <v>0</v>
      </c>
      <c r="D91"/>
      <c r="E91"/>
      <c r="F91"/>
      <c r="G91"/>
      <c r="H91"/>
    </row>
    <row r="92" spans="1:8">
      <c r="B92" s="1"/>
      <c r="C92" s="1"/>
      <c r="D92" s="1"/>
      <c r="E92" s="1"/>
      <c r="F92" s="7"/>
      <c r="G92" s="8"/>
      <c r="H92"/>
    </row>
    <row r="93" spans="1:8">
      <c r="B93" s="1"/>
      <c r="C93" s="1"/>
      <c r="D93" s="1"/>
      <c r="E93" s="1"/>
      <c r="F93" s="7"/>
      <c r="G93" s="8"/>
      <c r="H93"/>
    </row>
    <row r="94" spans="1:8" ht="21">
      <c r="A94" s="119" t="str">
        <f>IF($A$16=0,"",IF(COUNTIFS($A$17:$A$26,B94)=1,1,"nvt"))</f>
        <v/>
      </c>
      <c r="B94" s="129" t="str">
        <f>B20</f>
        <v>Vast uurtarief eigen arbeid - € 50</v>
      </c>
      <c r="C94" s="37"/>
      <c r="D94" s="1"/>
      <c r="E94" s="1"/>
      <c r="F94" s="7"/>
      <c r="G94" s="8"/>
      <c r="H94"/>
    </row>
    <row r="95" spans="1:8" ht="15">
      <c r="B95" s="249" t="e">
        <f>IF(A94=1,VLOOKUP(B94,Alle_Kostensoorten[],2,FALSE),VLOOKUP(A94,Alle_Kostensoorten[],2,FALSE))</f>
        <v>#N/A</v>
      </c>
      <c r="C95" s="249"/>
      <c r="D95" s="249"/>
      <c r="E95" s="249"/>
      <c r="F95" s="249"/>
      <c r="G95" s="249"/>
      <c r="H95"/>
    </row>
    <row r="96" spans="1:8" ht="9.75" customHeight="1">
      <c r="B96" s="1"/>
      <c r="C96" s="1"/>
      <c r="D96" s="1"/>
      <c r="E96" s="1"/>
      <c r="F96" s="7"/>
      <c r="G96" s="8"/>
      <c r="H96"/>
    </row>
    <row r="97" spans="1:9" ht="16.5" thickBot="1">
      <c r="B97" s="56" t="s">
        <v>58</v>
      </c>
      <c r="C97" s="200" t="s">
        <v>95</v>
      </c>
      <c r="D97" s="200" t="s">
        <v>100</v>
      </c>
      <c r="E97" s="57" t="s">
        <v>81</v>
      </c>
      <c r="F97" s="1"/>
      <c r="G97" s="7"/>
      <c r="H97" s="8"/>
    </row>
    <row r="98" spans="1:9" ht="15.75" customHeight="1" thickTop="1">
      <c r="B98" s="224"/>
      <c r="C98" s="186"/>
      <c r="D98" s="164"/>
      <c r="E98" s="130">
        <f>IF($A$94=1,$D98*50,0)</f>
        <v>0</v>
      </c>
      <c r="F98" s="1"/>
      <c r="G98" s="7"/>
      <c r="H98" s="8"/>
    </row>
    <row r="99" spans="1:9" ht="15.75" customHeight="1">
      <c r="B99" s="225"/>
      <c r="C99" s="186"/>
      <c r="D99" s="164"/>
      <c r="E99" s="131">
        <f t="shared" ref="E99:E107" si="4">IF($A$94=1,$D99*50,0)</f>
        <v>0</v>
      </c>
      <c r="F99" s="1"/>
      <c r="G99" s="7"/>
      <c r="H99" s="8"/>
    </row>
    <row r="100" spans="1:9" ht="15.75" customHeight="1">
      <c r="B100" s="225"/>
      <c r="C100" s="186"/>
      <c r="D100" s="164"/>
      <c r="E100" s="131">
        <f t="shared" si="4"/>
        <v>0</v>
      </c>
      <c r="F100" s="1"/>
      <c r="G100" s="7"/>
      <c r="H100" s="8"/>
    </row>
    <row r="101" spans="1:9" ht="15.75" customHeight="1">
      <c r="B101" s="225"/>
      <c r="C101" s="186"/>
      <c r="D101" s="164"/>
      <c r="E101" s="131">
        <f t="shared" si="4"/>
        <v>0</v>
      </c>
      <c r="F101" s="1"/>
      <c r="G101" s="7"/>
      <c r="H101" s="8"/>
    </row>
    <row r="102" spans="1:9" ht="15.75" customHeight="1">
      <c r="B102" s="225"/>
      <c r="C102" s="186"/>
      <c r="D102" s="164"/>
      <c r="E102" s="131">
        <f t="shared" si="4"/>
        <v>0</v>
      </c>
      <c r="F102" s="1"/>
      <c r="G102" s="7"/>
      <c r="H102" s="8"/>
    </row>
    <row r="103" spans="1:9" ht="15.75" customHeight="1">
      <c r="B103" s="225"/>
      <c r="C103" s="186"/>
      <c r="D103" s="164"/>
      <c r="E103" s="131">
        <f t="shared" si="4"/>
        <v>0</v>
      </c>
      <c r="F103" s="1"/>
      <c r="G103" s="7"/>
      <c r="H103" s="8"/>
    </row>
    <row r="104" spans="1:9" ht="15.75" customHeight="1">
      <c r="B104" s="225"/>
      <c r="C104" s="186"/>
      <c r="D104" s="164"/>
      <c r="E104" s="131">
        <f t="shared" si="4"/>
        <v>0</v>
      </c>
      <c r="F104" s="1"/>
      <c r="G104" s="7"/>
      <c r="H104" s="8"/>
    </row>
    <row r="105" spans="1:9" ht="15.75" customHeight="1">
      <c r="B105" s="225"/>
      <c r="C105" s="186"/>
      <c r="D105" s="164"/>
      <c r="E105" s="131">
        <f t="shared" si="4"/>
        <v>0</v>
      </c>
      <c r="F105" s="1"/>
      <c r="G105" s="7"/>
      <c r="H105" s="8"/>
    </row>
    <row r="106" spans="1:9" ht="15.75" customHeight="1">
      <c r="B106" s="225"/>
      <c r="C106" s="186"/>
      <c r="D106" s="164"/>
      <c r="E106" s="131">
        <f t="shared" si="4"/>
        <v>0</v>
      </c>
      <c r="F106" s="1"/>
      <c r="G106" s="7"/>
      <c r="H106" s="8"/>
    </row>
    <row r="107" spans="1:9" ht="15.75" customHeight="1" thickBot="1">
      <c r="B107" s="225"/>
      <c r="C107" s="186"/>
      <c r="D107" s="164"/>
      <c r="E107" s="131">
        <f t="shared" si="4"/>
        <v>0</v>
      </c>
      <c r="F107" s="1"/>
      <c r="G107" s="7"/>
      <c r="H107" s="8"/>
    </row>
    <row r="108" spans="1:9" ht="16.5" thickTop="1">
      <c r="B108" s="58" t="s">
        <v>92</v>
      </c>
      <c r="C108" s="58"/>
      <c r="D108" s="58"/>
      <c r="E108" s="137">
        <f>SUM(E98:E107)</f>
        <v>0</v>
      </c>
      <c r="F108" s="1"/>
      <c r="G108" s="1"/>
      <c r="H108" s="7"/>
      <c r="I108" s="8"/>
    </row>
    <row r="109" spans="1:9">
      <c r="B109" s="1"/>
      <c r="C109" s="1"/>
      <c r="D109" s="1"/>
      <c r="E109" s="1"/>
      <c r="F109" s="7"/>
      <c r="G109" s="8"/>
      <c r="H109"/>
    </row>
    <row r="110" spans="1:9">
      <c r="B110" s="1"/>
      <c r="C110" s="1"/>
      <c r="D110" s="1"/>
      <c r="E110" s="1"/>
      <c r="F110" s="7"/>
      <c r="G110" s="8"/>
      <c r="H110"/>
    </row>
    <row r="111" spans="1:9" ht="21">
      <c r="A111" s="119" t="str">
        <f>IF($A$16=0,"",IF(COUNTIFS($A$17:$A$26,B111)=1,1,"nvt"))</f>
        <v/>
      </c>
      <c r="B111" s="216" t="str">
        <f>B21</f>
        <v>Vast uurtarief eigen arbeid - € 43</v>
      </c>
      <c r="C111" s="37"/>
      <c r="D111" s="1"/>
      <c r="E111" s="1"/>
      <c r="F111" s="7"/>
      <c r="G111" s="8"/>
      <c r="H111"/>
    </row>
    <row r="112" spans="1:9" ht="15">
      <c r="B112" s="249" t="e">
        <f>IF(A111=1,VLOOKUP(B111,Alle_Kostensoorten[],2,FALSE),VLOOKUP(A111,Alle_Kostensoorten[],2,FALSE))</f>
        <v>#N/A</v>
      </c>
      <c r="C112" s="249"/>
      <c r="D112" s="249"/>
      <c r="E112" s="249"/>
      <c r="F112" s="249"/>
      <c r="G112" s="249"/>
      <c r="H112"/>
    </row>
    <row r="113" spans="1:9" ht="9.75" customHeight="1">
      <c r="B113" s="1"/>
      <c r="C113" s="1"/>
      <c r="D113" s="1"/>
      <c r="E113" s="1"/>
      <c r="F113" s="7"/>
      <c r="G113" s="8"/>
      <c r="H113"/>
    </row>
    <row r="114" spans="1:9" ht="16.5" thickBot="1">
      <c r="B114" s="56" t="s">
        <v>58</v>
      </c>
      <c r="C114" s="200" t="s">
        <v>95</v>
      </c>
      <c r="D114" s="200" t="s">
        <v>100</v>
      </c>
      <c r="E114" s="57" t="s">
        <v>81</v>
      </c>
      <c r="F114" s="1"/>
      <c r="G114" s="7"/>
      <c r="H114" s="8"/>
    </row>
    <row r="115" spans="1:9" ht="15.75" customHeight="1" thickTop="1">
      <c r="B115" s="224"/>
      <c r="C115" s="186"/>
      <c r="D115" s="164"/>
      <c r="E115" s="130">
        <f>IF($A$111=1,$D115*43,0)</f>
        <v>0</v>
      </c>
      <c r="F115" s="1"/>
      <c r="G115" s="7"/>
      <c r="H115" s="8"/>
    </row>
    <row r="116" spans="1:9" ht="15.75" customHeight="1">
      <c r="B116" s="225"/>
      <c r="C116" s="186"/>
      <c r="D116" s="164"/>
      <c r="E116" s="131">
        <f t="shared" ref="E116:E124" si="5">IF($A$111=1,$D116*43,0)</f>
        <v>0</v>
      </c>
      <c r="F116" s="1"/>
      <c r="G116" s="7"/>
      <c r="H116" s="8"/>
    </row>
    <row r="117" spans="1:9" ht="15.75" customHeight="1">
      <c r="B117" s="225"/>
      <c r="C117" s="186"/>
      <c r="D117" s="164"/>
      <c r="E117" s="131">
        <f t="shared" si="5"/>
        <v>0</v>
      </c>
      <c r="F117" s="1"/>
      <c r="G117" s="7"/>
      <c r="H117" s="8"/>
    </row>
    <row r="118" spans="1:9" ht="15.75" customHeight="1">
      <c r="B118" s="225"/>
      <c r="C118" s="186"/>
      <c r="D118" s="164"/>
      <c r="E118" s="131">
        <f t="shared" si="5"/>
        <v>0</v>
      </c>
      <c r="F118" s="1"/>
      <c r="G118" s="7"/>
      <c r="H118" s="8"/>
    </row>
    <row r="119" spans="1:9" ht="15.75" customHeight="1">
      <c r="B119" s="225"/>
      <c r="C119" s="186"/>
      <c r="D119" s="164"/>
      <c r="E119" s="131">
        <f t="shared" si="5"/>
        <v>0</v>
      </c>
      <c r="F119" s="1"/>
      <c r="G119" s="7"/>
      <c r="H119" s="8"/>
    </row>
    <row r="120" spans="1:9" ht="15.75" customHeight="1">
      <c r="B120" s="225"/>
      <c r="C120" s="186"/>
      <c r="D120" s="164"/>
      <c r="E120" s="131">
        <f t="shared" si="5"/>
        <v>0</v>
      </c>
      <c r="F120" s="1"/>
      <c r="G120" s="7"/>
      <c r="H120" s="8"/>
    </row>
    <row r="121" spans="1:9" ht="15.75" customHeight="1">
      <c r="B121" s="225"/>
      <c r="C121" s="186"/>
      <c r="D121" s="164"/>
      <c r="E121" s="131">
        <f t="shared" si="5"/>
        <v>0</v>
      </c>
      <c r="F121" s="1"/>
      <c r="G121" s="7"/>
      <c r="H121" s="8"/>
    </row>
    <row r="122" spans="1:9" ht="15.75" customHeight="1">
      <c r="B122" s="225"/>
      <c r="C122" s="186"/>
      <c r="D122" s="164"/>
      <c r="E122" s="131">
        <f t="shared" si="5"/>
        <v>0</v>
      </c>
      <c r="F122" s="1"/>
      <c r="G122" s="7"/>
      <c r="H122" s="8"/>
    </row>
    <row r="123" spans="1:9" ht="15.75" customHeight="1">
      <c r="B123" s="225"/>
      <c r="C123" s="186"/>
      <c r="D123" s="164"/>
      <c r="E123" s="131">
        <f t="shared" si="5"/>
        <v>0</v>
      </c>
      <c r="F123" s="1"/>
      <c r="G123" s="7"/>
      <c r="H123" s="8"/>
    </row>
    <row r="124" spans="1:9" ht="15.75" customHeight="1" thickBot="1">
      <c r="B124" s="225"/>
      <c r="C124" s="186"/>
      <c r="D124" s="164"/>
      <c r="E124" s="131">
        <f t="shared" si="5"/>
        <v>0</v>
      </c>
      <c r="F124" s="1"/>
      <c r="G124" s="7"/>
      <c r="H124" s="8"/>
    </row>
    <row r="125" spans="1:9" ht="16.5" thickTop="1">
      <c r="B125" s="58" t="s">
        <v>92</v>
      </c>
      <c r="C125" s="58"/>
      <c r="D125" s="58"/>
      <c r="E125" s="137">
        <f>SUM(E115:E124)</f>
        <v>0</v>
      </c>
      <c r="F125" s="1"/>
      <c r="G125" s="1"/>
      <c r="H125" s="7"/>
      <c r="I125" s="8"/>
    </row>
    <row r="126" spans="1:9">
      <c r="B126" s="1"/>
      <c r="C126" s="1"/>
      <c r="D126" s="1"/>
      <c r="E126" s="1"/>
      <c r="F126" s="7"/>
      <c r="G126" s="8"/>
      <c r="H126"/>
    </row>
    <row r="127" spans="1:9">
      <c r="B127" s="1"/>
      <c r="C127" s="1"/>
      <c r="D127" s="1"/>
      <c r="E127" s="1"/>
      <c r="F127" s="7"/>
      <c r="G127" s="8"/>
      <c r="H127"/>
    </row>
    <row r="128" spans="1:9" ht="21">
      <c r="A128" s="119" t="str">
        <f>IF($A$16=0,"",IF(COUNTIFS($A$17:$A$26,B128)=1,1,"nvt"))</f>
        <v/>
      </c>
      <c r="B128" s="129" t="str">
        <f>B22</f>
        <v>IKS voor kennisinstellingen</v>
      </c>
      <c r="C128" s="37"/>
      <c r="D128" s="12"/>
      <c r="E128" s="12"/>
      <c r="F128" s="9"/>
      <c r="G128"/>
      <c r="H128"/>
    </row>
    <row r="129" spans="1:9" ht="18" customHeight="1">
      <c r="B129" s="249" t="e">
        <f>IF(A128=1,VLOOKUP(B128,Alle_Kostensoorten[],2,FALSE),VLOOKUP(A128,Alle_Kostensoorten[],2,FALSE))</f>
        <v>#N/A</v>
      </c>
      <c r="C129" s="249"/>
      <c r="D129" s="249"/>
      <c r="E129" s="249"/>
      <c r="F129" s="249"/>
      <c r="G129" s="249"/>
      <c r="H129" s="249"/>
      <c r="I129" s="249"/>
    </row>
    <row r="130" spans="1:9" ht="9.75" customHeight="1">
      <c r="B130" s="3"/>
      <c r="C130" s="4"/>
      <c r="D130" s="12"/>
      <c r="E130" s="12"/>
      <c r="F130" s="9"/>
      <c r="G130"/>
      <c r="H130"/>
    </row>
    <row r="131" spans="1:9" ht="16.5" customHeight="1" thickBot="1">
      <c r="B131" s="199" t="s">
        <v>58</v>
      </c>
      <c r="C131" s="200" t="s">
        <v>101</v>
      </c>
      <c r="D131" s="200" t="s">
        <v>102</v>
      </c>
      <c r="E131" s="201" t="s">
        <v>81</v>
      </c>
      <c r="F131" s="201" t="s">
        <v>103</v>
      </c>
      <c r="G131" s="202"/>
      <c r="H131" s="202"/>
      <c r="I131" s="202"/>
    </row>
    <row r="132" spans="1:9" ht="15.75" customHeight="1" thickTop="1">
      <c r="B132" s="185"/>
      <c r="C132" s="186"/>
      <c r="D132" s="187"/>
      <c r="E132" s="159">
        <f t="shared" ref="E132:E140" si="6">IF($A$128=1,$D132,0)</f>
        <v>0</v>
      </c>
      <c r="F132" s="186"/>
      <c r="G132" s="188"/>
      <c r="H132" s="188"/>
      <c r="I132" s="188"/>
    </row>
    <row r="133" spans="1:9" ht="15.75" customHeight="1">
      <c r="B133" s="161"/>
      <c r="C133" s="86"/>
      <c r="D133" s="187"/>
      <c r="E133" s="160">
        <f t="shared" si="6"/>
        <v>0</v>
      </c>
      <c r="F133" s="169"/>
      <c r="G133" s="170"/>
      <c r="H133" s="170"/>
      <c r="I133" s="170"/>
    </row>
    <row r="134" spans="1:9" ht="15.75" customHeight="1">
      <c r="B134" s="161"/>
      <c r="C134" s="86"/>
      <c r="D134" s="187"/>
      <c r="E134" s="160">
        <f t="shared" si="6"/>
        <v>0</v>
      </c>
      <c r="F134" s="169"/>
      <c r="G134" s="170"/>
      <c r="H134" s="170"/>
      <c r="I134" s="170"/>
    </row>
    <row r="135" spans="1:9" ht="15.75" customHeight="1">
      <c r="B135" s="161"/>
      <c r="C135" s="86"/>
      <c r="D135" s="187"/>
      <c r="E135" s="160">
        <f t="shared" si="6"/>
        <v>0</v>
      </c>
      <c r="F135" s="169"/>
      <c r="G135" s="170"/>
      <c r="H135" s="170"/>
      <c r="I135" s="170"/>
    </row>
    <row r="136" spans="1:9" ht="15.75" customHeight="1">
      <c r="B136" s="161"/>
      <c r="C136" s="86"/>
      <c r="D136" s="187"/>
      <c r="E136" s="160">
        <f t="shared" si="6"/>
        <v>0</v>
      </c>
      <c r="F136" s="169"/>
      <c r="G136" s="170"/>
      <c r="H136" s="170"/>
      <c r="I136" s="170"/>
    </row>
    <row r="137" spans="1:9" ht="15.75" customHeight="1">
      <c r="B137" s="161"/>
      <c r="C137" s="86"/>
      <c r="D137" s="166"/>
      <c r="E137" s="160">
        <f t="shared" si="6"/>
        <v>0</v>
      </c>
      <c r="F137" s="169"/>
      <c r="G137" s="170"/>
      <c r="H137" s="170"/>
      <c r="I137" s="170"/>
    </row>
    <row r="138" spans="1:9" ht="15.75" customHeight="1">
      <c r="B138" s="161"/>
      <c r="C138" s="86"/>
      <c r="D138" s="166"/>
      <c r="E138" s="160">
        <f t="shared" si="6"/>
        <v>0</v>
      </c>
      <c r="F138" s="169"/>
      <c r="G138" s="170"/>
      <c r="H138" s="170"/>
      <c r="I138" s="170"/>
    </row>
    <row r="139" spans="1:9" ht="15.75" customHeight="1">
      <c r="B139" s="161"/>
      <c r="C139" s="86"/>
      <c r="D139" s="166"/>
      <c r="E139" s="160">
        <f t="shared" si="6"/>
        <v>0</v>
      </c>
      <c r="F139" s="169"/>
      <c r="G139" s="170"/>
      <c r="H139" s="170"/>
      <c r="I139" s="170"/>
    </row>
    <row r="140" spans="1:9" ht="15.75" customHeight="1" thickBot="1">
      <c r="B140" s="75"/>
      <c r="C140" s="74"/>
      <c r="D140" s="76"/>
      <c r="E140" s="131">
        <f t="shared" si="6"/>
        <v>0</v>
      </c>
      <c r="F140" s="77"/>
      <c r="G140" s="78"/>
      <c r="H140" s="78"/>
      <c r="I140" s="78"/>
    </row>
    <row r="141" spans="1:9" ht="16.5" thickTop="1">
      <c r="B141" s="58" t="s">
        <v>92</v>
      </c>
      <c r="C141" s="58"/>
      <c r="D141" s="58"/>
      <c r="E141" s="137">
        <f>SUM(E132:E140)</f>
        <v>0</v>
      </c>
      <c r="F141" s="176"/>
      <c r="G141" s="176"/>
      <c r="H141" s="176"/>
      <c r="I141" s="176"/>
    </row>
    <row r="142" spans="1:9">
      <c r="B142" s="6"/>
      <c r="C142" s="6"/>
      <c r="D142" s="6"/>
      <c r="E142" s="16"/>
      <c r="F142" s="16"/>
      <c r="G142" s="10"/>
      <c r="H142"/>
    </row>
    <row r="143" spans="1:9">
      <c r="B143" s="1"/>
      <c r="C143" s="1"/>
      <c r="D143" s="1"/>
      <c r="E143" s="1"/>
      <c r="F143" s="9"/>
      <c r="G143" s="10"/>
      <c r="H143"/>
    </row>
    <row r="144" spans="1:9" ht="21">
      <c r="A144" s="119" t="str">
        <f>IF($A$16=0,"",IF(COUNTIFS($A$17:$A$26,B144)=1,1,"nvt"))</f>
        <v/>
      </c>
      <c r="B144" s="129" t="str">
        <f>B23</f>
        <v>Bijdragen in natura</v>
      </c>
      <c r="C144" s="37"/>
      <c r="D144" s="1"/>
      <c r="E144" s="1"/>
      <c r="F144" s="9"/>
      <c r="G144" s="10"/>
      <c r="H144"/>
    </row>
    <row r="145" spans="2:9" ht="18" customHeight="1">
      <c r="B145" s="249" t="e">
        <f>IF(A144=1,VLOOKUP(B144,Alle_Kostensoorten[],2,FALSE),VLOOKUP(A144,Alle_Kostensoorten[],2,FALSE))</f>
        <v>#N/A</v>
      </c>
      <c r="C145" s="249"/>
      <c r="D145" s="249"/>
      <c r="E145" s="249"/>
      <c r="F145" s="249"/>
      <c r="G145" s="249"/>
      <c r="H145" s="249"/>
      <c r="I145" s="249"/>
    </row>
    <row r="146" spans="2:9" ht="9.75" customHeight="1">
      <c r="B146" s="3"/>
      <c r="C146" s="1"/>
      <c r="D146" s="1"/>
      <c r="E146" s="1"/>
      <c r="F146" s="9"/>
      <c r="G146" s="10"/>
      <c r="H146"/>
    </row>
    <row r="147" spans="2:9" ht="16.5" customHeight="1" thickBot="1">
      <c r="B147" s="195" t="s">
        <v>58</v>
      </c>
      <c r="C147" s="197" t="s">
        <v>101</v>
      </c>
      <c r="D147" s="196" t="s">
        <v>102</v>
      </c>
      <c r="E147" s="197" t="s">
        <v>81</v>
      </c>
      <c r="F147" s="196" t="s">
        <v>3</v>
      </c>
      <c r="G147" s="198"/>
      <c r="H147" s="198"/>
      <c r="I147" s="198"/>
    </row>
    <row r="148" spans="2:9" ht="15.75" customHeight="1" thickTop="1">
      <c r="B148" s="185"/>
      <c r="C148" s="186"/>
      <c r="D148" s="187"/>
      <c r="E148" s="159">
        <f>IF($A$144=1,$D148,0)</f>
        <v>0</v>
      </c>
      <c r="F148" s="190"/>
      <c r="G148" s="191"/>
      <c r="H148" s="191"/>
      <c r="I148" s="191"/>
    </row>
    <row r="149" spans="2:9" ht="15.75" customHeight="1">
      <c r="B149" s="161"/>
      <c r="C149" s="86"/>
      <c r="D149" s="166"/>
      <c r="E149" s="159">
        <f t="shared" ref="E149:E164" si="7">IF($A$144=1,$D149,0)</f>
        <v>0</v>
      </c>
      <c r="F149" s="167"/>
      <c r="G149" s="168"/>
      <c r="H149" s="168"/>
      <c r="I149" s="168"/>
    </row>
    <row r="150" spans="2:9" ht="15.75" customHeight="1">
      <c r="B150" s="161"/>
      <c r="C150" s="86"/>
      <c r="D150" s="166"/>
      <c r="E150" s="159">
        <f t="shared" si="7"/>
        <v>0</v>
      </c>
      <c r="F150" s="167"/>
      <c r="G150" s="168"/>
      <c r="H150" s="168"/>
      <c r="I150" s="168"/>
    </row>
    <row r="151" spans="2:9" ht="15.75" customHeight="1">
      <c r="B151" s="161"/>
      <c r="C151" s="86"/>
      <c r="D151" s="166"/>
      <c r="E151" s="159">
        <f t="shared" si="7"/>
        <v>0</v>
      </c>
      <c r="F151" s="167"/>
      <c r="G151" s="168"/>
      <c r="H151" s="168"/>
      <c r="I151" s="168"/>
    </row>
    <row r="152" spans="2:9" ht="15.75" customHeight="1">
      <c r="B152" s="161"/>
      <c r="C152" s="86"/>
      <c r="D152" s="166"/>
      <c r="E152" s="159">
        <f t="shared" si="7"/>
        <v>0</v>
      </c>
      <c r="F152" s="167"/>
      <c r="G152" s="168"/>
      <c r="H152" s="168"/>
      <c r="I152" s="168"/>
    </row>
    <row r="153" spans="2:9" ht="15.75" customHeight="1">
      <c r="B153" s="161"/>
      <c r="C153" s="86"/>
      <c r="D153" s="166"/>
      <c r="E153" s="159">
        <f t="shared" si="7"/>
        <v>0</v>
      </c>
      <c r="F153" s="167"/>
      <c r="G153" s="168"/>
      <c r="H153" s="168"/>
      <c r="I153" s="168"/>
    </row>
    <row r="154" spans="2:9" ht="15.75" customHeight="1">
      <c r="B154" s="161"/>
      <c r="C154" s="86"/>
      <c r="D154" s="166"/>
      <c r="E154" s="159">
        <f t="shared" si="7"/>
        <v>0</v>
      </c>
      <c r="F154" s="167"/>
      <c r="G154" s="168"/>
      <c r="H154" s="168"/>
      <c r="I154" s="168"/>
    </row>
    <row r="155" spans="2:9" ht="15.75" customHeight="1">
      <c r="B155" s="161"/>
      <c r="C155" s="86"/>
      <c r="D155" s="166"/>
      <c r="E155" s="159">
        <f t="shared" si="7"/>
        <v>0</v>
      </c>
      <c r="F155" s="167"/>
      <c r="G155" s="168"/>
      <c r="H155" s="168"/>
      <c r="I155" s="168"/>
    </row>
    <row r="156" spans="2:9" ht="15.75" customHeight="1">
      <c r="B156" s="161"/>
      <c r="C156" s="86"/>
      <c r="D156" s="166"/>
      <c r="E156" s="159">
        <f t="shared" si="7"/>
        <v>0</v>
      </c>
      <c r="F156" s="167"/>
      <c r="G156" s="168"/>
      <c r="H156" s="168"/>
      <c r="I156" s="168"/>
    </row>
    <row r="157" spans="2:9" ht="15.75" customHeight="1">
      <c r="B157" s="161"/>
      <c r="C157" s="86"/>
      <c r="D157" s="166"/>
      <c r="E157" s="159">
        <f t="shared" si="7"/>
        <v>0</v>
      </c>
      <c r="F157" s="167"/>
      <c r="G157" s="168"/>
      <c r="H157" s="168"/>
      <c r="I157" s="168"/>
    </row>
    <row r="158" spans="2:9" ht="15.75" customHeight="1">
      <c r="B158" s="161"/>
      <c r="C158" s="86"/>
      <c r="D158" s="166"/>
      <c r="E158" s="159">
        <f t="shared" si="7"/>
        <v>0</v>
      </c>
      <c r="F158" s="167"/>
      <c r="G158" s="168"/>
      <c r="H158" s="168"/>
      <c r="I158" s="168"/>
    </row>
    <row r="159" spans="2:9" ht="15.75" customHeight="1">
      <c r="B159" s="161"/>
      <c r="C159" s="86"/>
      <c r="D159" s="166"/>
      <c r="E159" s="159">
        <f t="shared" si="7"/>
        <v>0</v>
      </c>
      <c r="F159" s="167"/>
      <c r="G159" s="168"/>
      <c r="H159" s="168"/>
      <c r="I159" s="168"/>
    </row>
    <row r="160" spans="2:9" ht="15.75" customHeight="1">
      <c r="B160" s="161"/>
      <c r="C160" s="86"/>
      <c r="D160" s="166"/>
      <c r="E160" s="159">
        <f t="shared" si="7"/>
        <v>0</v>
      </c>
      <c r="F160" s="167"/>
      <c r="G160" s="168"/>
      <c r="H160" s="168"/>
      <c r="I160" s="168"/>
    </row>
    <row r="161" spans="1:9" ht="15.75" customHeight="1">
      <c r="B161" s="161"/>
      <c r="C161" s="86"/>
      <c r="D161" s="166"/>
      <c r="E161" s="159">
        <f t="shared" si="7"/>
        <v>0</v>
      </c>
      <c r="F161" s="167"/>
      <c r="G161" s="168"/>
      <c r="H161" s="168"/>
      <c r="I161" s="168"/>
    </row>
    <row r="162" spans="1:9" ht="15.75" customHeight="1">
      <c r="B162" s="161"/>
      <c r="C162" s="86"/>
      <c r="D162" s="166"/>
      <c r="E162" s="159">
        <f t="shared" si="7"/>
        <v>0</v>
      </c>
      <c r="F162" s="167"/>
      <c r="G162" s="168"/>
      <c r="H162" s="168"/>
      <c r="I162" s="168"/>
    </row>
    <row r="163" spans="1:9" ht="15.75" customHeight="1">
      <c r="B163" s="161"/>
      <c r="C163" s="86"/>
      <c r="D163" s="166"/>
      <c r="E163" s="159">
        <f t="shared" si="7"/>
        <v>0</v>
      </c>
      <c r="F163" s="167"/>
      <c r="G163" s="168"/>
      <c r="H163" s="168"/>
      <c r="I163" s="168"/>
    </row>
    <row r="164" spans="1:9" ht="15.75" customHeight="1" thickBot="1">
      <c r="B164" s="75"/>
      <c r="C164" s="74"/>
      <c r="D164" s="76"/>
      <c r="E164" s="159">
        <f t="shared" si="7"/>
        <v>0</v>
      </c>
      <c r="F164" s="111"/>
      <c r="G164" s="112"/>
      <c r="H164" s="112"/>
      <c r="I164" s="112"/>
    </row>
    <row r="165" spans="1:9" ht="16.350000000000001" customHeight="1" thickTop="1">
      <c r="B165" s="58" t="s">
        <v>92</v>
      </c>
      <c r="C165" s="58"/>
      <c r="D165" s="58"/>
      <c r="E165" s="137">
        <f>SUM(E148:E164)</f>
        <v>0</v>
      </c>
      <c r="F165" s="176"/>
      <c r="G165" s="176"/>
      <c r="H165" s="176"/>
      <c r="I165" s="176"/>
    </row>
    <row r="166" spans="1:9" ht="16.350000000000001" customHeight="1">
      <c r="B166" s="1"/>
      <c r="C166" s="4"/>
      <c r="D166" s="7"/>
      <c r="E166" s="7"/>
      <c r="F166" s="11"/>
      <c r="G166"/>
      <c r="H166"/>
    </row>
    <row r="167" spans="1:9">
      <c r="B167" s="1"/>
      <c r="C167" s="1"/>
      <c r="D167" s="4"/>
      <c r="E167" s="13"/>
      <c r="F167" s="13"/>
      <c r="G167" s="9"/>
      <c r="H167"/>
    </row>
    <row r="168" spans="1:9" ht="21">
      <c r="A168" s="119" t="str">
        <f>IF($A$16=0,"",IF(COUNTIFS($A$17:$A$26,B168)=1,1,"nvt"))</f>
        <v/>
      </c>
      <c r="B168" s="37" t="str">
        <f>B24</f>
        <v>Afschrijvingskosten</v>
      </c>
      <c r="C168" s="37"/>
      <c r="D168" s="1"/>
      <c r="E168" s="1"/>
      <c r="F168" s="9"/>
      <c r="G168" s="8"/>
      <c r="H168"/>
    </row>
    <row r="169" spans="1:9" ht="15" customHeight="1">
      <c r="B169" s="249" t="e">
        <f>IF(A168=1,VLOOKUP(B168,Alle_Kostensoorten[],2,FALSE),VLOOKUP(A168,Alle_Kostensoorten[],2,FALSE))</f>
        <v>#N/A</v>
      </c>
      <c r="C169" s="249"/>
      <c r="D169" s="249"/>
      <c r="E169" s="249"/>
      <c r="F169" s="249"/>
      <c r="G169" s="249"/>
      <c r="H169" s="249"/>
      <c r="I169" s="249"/>
    </row>
    <row r="170" spans="1:9" ht="9.75" customHeight="1">
      <c r="B170" s="3"/>
      <c r="C170" s="1"/>
      <c r="D170" s="1"/>
      <c r="E170" s="1"/>
      <c r="F170" s="9"/>
      <c r="G170" s="8"/>
      <c r="H170"/>
    </row>
    <row r="171" spans="1:9" ht="48.75" customHeight="1" thickBot="1">
      <c r="B171" s="195" t="s">
        <v>58</v>
      </c>
      <c r="C171" s="196" t="s">
        <v>104</v>
      </c>
      <c r="D171" s="196" t="s">
        <v>105</v>
      </c>
      <c r="E171" s="196" t="s">
        <v>106</v>
      </c>
      <c r="F171" s="196" t="s">
        <v>107</v>
      </c>
      <c r="G171" s="196" t="s">
        <v>108</v>
      </c>
      <c r="H171" s="196" t="s">
        <v>109</v>
      </c>
      <c r="I171" s="196" t="s">
        <v>81</v>
      </c>
    </row>
    <row r="172" spans="1:9" ht="15.75" customHeight="1" thickTop="1">
      <c r="B172" s="185"/>
      <c r="C172" s="192"/>
      <c r="D172" s="193"/>
      <c r="E172" s="193"/>
      <c r="F172" s="189"/>
      <c r="G172" s="189"/>
      <c r="H172" s="194"/>
      <c r="I172" s="159">
        <f>IFERROR(IF($A$168=1,(D172-E172)*(G172/F172)*H172,0),0)</f>
        <v>0</v>
      </c>
    </row>
    <row r="173" spans="1:9" ht="15.75" customHeight="1">
      <c r="B173" s="161"/>
      <c r="C173" s="162"/>
      <c r="D173" s="163"/>
      <c r="E173" s="163"/>
      <c r="F173" s="164"/>
      <c r="G173" s="164"/>
      <c r="H173" s="165"/>
      <c r="I173" s="160">
        <f t="shared" ref="I173:I179" si="8">IFERROR(IF($A$168=1,(D173-E173)*(G173/F173)*H173,0),0)</f>
        <v>0</v>
      </c>
    </row>
    <row r="174" spans="1:9" ht="15.75" customHeight="1">
      <c r="B174" s="161"/>
      <c r="C174" s="162"/>
      <c r="D174" s="163"/>
      <c r="E174" s="163"/>
      <c r="F174" s="164"/>
      <c r="G174" s="164"/>
      <c r="H174" s="165"/>
      <c r="I174" s="160">
        <f t="shared" si="8"/>
        <v>0</v>
      </c>
    </row>
    <row r="175" spans="1:9" ht="15.75" customHeight="1">
      <c r="B175" s="161"/>
      <c r="C175" s="162"/>
      <c r="D175" s="163"/>
      <c r="E175" s="163"/>
      <c r="F175" s="164"/>
      <c r="G175" s="164"/>
      <c r="H175" s="165"/>
      <c r="I175" s="160">
        <f t="shared" si="8"/>
        <v>0</v>
      </c>
    </row>
    <row r="176" spans="1:9" ht="15.75" customHeight="1">
      <c r="B176" s="161"/>
      <c r="C176" s="162"/>
      <c r="D176" s="163"/>
      <c r="E176" s="163"/>
      <c r="F176" s="164"/>
      <c r="G176" s="164"/>
      <c r="H176" s="165"/>
      <c r="I176" s="160">
        <f t="shared" si="8"/>
        <v>0</v>
      </c>
    </row>
    <row r="177" spans="1:9" ht="15.75" customHeight="1">
      <c r="B177" s="161"/>
      <c r="C177" s="162"/>
      <c r="D177" s="163"/>
      <c r="E177" s="163"/>
      <c r="F177" s="164"/>
      <c r="G177" s="164"/>
      <c r="H177" s="165"/>
      <c r="I177" s="160">
        <f t="shared" si="8"/>
        <v>0</v>
      </c>
    </row>
    <row r="178" spans="1:9" ht="15.75" customHeight="1">
      <c r="B178" s="161"/>
      <c r="C178" s="162"/>
      <c r="D178" s="163"/>
      <c r="E178" s="163"/>
      <c r="F178" s="164"/>
      <c r="G178" s="164"/>
      <c r="H178" s="165"/>
      <c r="I178" s="160">
        <f t="shared" si="8"/>
        <v>0</v>
      </c>
    </row>
    <row r="179" spans="1:9" ht="15.75" customHeight="1" thickBot="1">
      <c r="B179" s="75"/>
      <c r="C179" s="79"/>
      <c r="D179" s="80"/>
      <c r="E179" s="80"/>
      <c r="F179" s="117"/>
      <c r="G179" s="117"/>
      <c r="H179" s="109"/>
      <c r="I179" s="131">
        <f t="shared" si="8"/>
        <v>0</v>
      </c>
    </row>
    <row r="180" spans="1:9" ht="16.5" thickTop="1">
      <c r="B180" s="58" t="s">
        <v>92</v>
      </c>
      <c r="C180" s="58"/>
      <c r="D180" s="58"/>
      <c r="E180" s="58"/>
      <c r="F180" s="58"/>
      <c r="G180" s="58"/>
      <c r="H180" s="176"/>
      <c r="I180" s="137">
        <f>SUM(I172:I179)</f>
        <v>0</v>
      </c>
    </row>
    <row r="181" spans="1:9">
      <c r="B181" s="1"/>
      <c r="C181" s="1"/>
      <c r="D181" s="1"/>
      <c r="E181" s="1"/>
      <c r="F181" s="14"/>
      <c r="G181" s="14"/>
      <c r="H181" s="8"/>
    </row>
    <row r="182" spans="1:9">
      <c r="B182" s="3"/>
      <c r="C182" s="1"/>
      <c r="D182" s="1"/>
      <c r="E182" s="1"/>
      <c r="F182" s="9"/>
      <c r="G182" s="10"/>
      <c r="H182"/>
    </row>
    <row r="183" spans="1:9" ht="21">
      <c r="A183" s="119" t="str">
        <f>IF($A$16=0,"",IF(COUNTIFS($A$17:$A$26,B183)=1,1,"nvt"))</f>
        <v/>
      </c>
      <c r="B183" s="129" t="str">
        <f>B25</f>
        <v>Overige kosten</v>
      </c>
      <c r="C183" s="37"/>
      <c r="D183"/>
      <c r="E183"/>
      <c r="F183"/>
      <c r="G183"/>
      <c r="H183"/>
    </row>
    <row r="184" spans="1:9" ht="14.25" customHeight="1">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c r="B185" s="3"/>
      <c r="C185" s="4"/>
      <c r="D185"/>
      <c r="E185"/>
      <c r="F185"/>
      <c r="G185"/>
      <c r="H185"/>
    </row>
    <row r="186" spans="1:9" ht="16.5" thickBot="1">
      <c r="B186" s="158" t="s">
        <v>58</v>
      </c>
      <c r="C186" s="110" t="s">
        <v>101</v>
      </c>
      <c r="D186" s="110" t="s">
        <v>110</v>
      </c>
      <c r="E186" s="110" t="s">
        <v>111</v>
      </c>
      <c r="F186" s="157" t="s">
        <v>81</v>
      </c>
      <c r="G186" s="110" t="s">
        <v>3</v>
      </c>
      <c r="H186" s="198"/>
      <c r="I186" s="198"/>
    </row>
    <row r="187" spans="1:9" ht="15.75" customHeight="1" thickTop="1">
      <c r="B187" s="203"/>
      <c r="C187" s="186"/>
      <c r="D187" s="186"/>
      <c r="E187" s="189"/>
      <c r="F187" s="159">
        <f>IF($A$183=1,$E187*$D187,0)</f>
        <v>0</v>
      </c>
      <c r="G187" s="186"/>
      <c r="H187" s="191"/>
      <c r="I187" s="191"/>
    </row>
    <row r="188" spans="1:9" ht="15.75" customHeight="1">
      <c r="B188" s="173"/>
      <c r="C188" s="86"/>
      <c r="D188" s="186"/>
      <c r="E188" s="189"/>
      <c r="F188" s="160">
        <f t="shared" ref="F188:F202" si="9">IF($A$183=1,$E188*$D188,0)</f>
        <v>0</v>
      </c>
      <c r="G188" s="186"/>
      <c r="H188" s="168"/>
      <c r="I188" s="168"/>
    </row>
    <row r="189" spans="1:9" ht="15.75" customHeight="1">
      <c r="B189" s="173"/>
      <c r="C189" s="86"/>
      <c r="D189" s="186"/>
      <c r="E189" s="189"/>
      <c r="F189" s="160">
        <f t="shared" si="9"/>
        <v>0</v>
      </c>
      <c r="G189" s="186"/>
      <c r="H189" s="168"/>
      <c r="I189" s="168"/>
    </row>
    <row r="190" spans="1:9" ht="15.75" customHeight="1">
      <c r="B190" s="173"/>
      <c r="C190" s="86"/>
      <c r="D190" s="186"/>
      <c r="E190" s="189"/>
      <c r="F190" s="160">
        <f t="shared" si="9"/>
        <v>0</v>
      </c>
      <c r="G190" s="186"/>
      <c r="H190" s="168"/>
      <c r="I190" s="168"/>
    </row>
    <row r="191" spans="1:9" ht="15.75" customHeight="1">
      <c r="B191" s="173"/>
      <c r="C191" s="86"/>
      <c r="D191" s="186"/>
      <c r="E191" s="189"/>
      <c r="F191" s="160">
        <f t="shared" si="9"/>
        <v>0</v>
      </c>
      <c r="G191" s="186"/>
      <c r="H191" s="168"/>
      <c r="I191" s="168"/>
    </row>
    <row r="192" spans="1:9" ht="15.75" customHeight="1">
      <c r="B192" s="173"/>
      <c r="C192" s="86"/>
      <c r="D192" s="186"/>
      <c r="E192" s="189"/>
      <c r="F192" s="160">
        <f t="shared" si="9"/>
        <v>0</v>
      </c>
      <c r="G192" s="186"/>
      <c r="H192" s="168"/>
      <c r="I192" s="168"/>
    </row>
    <row r="193" spans="1:9" ht="15.75" customHeight="1">
      <c r="B193" s="173"/>
      <c r="C193" s="86"/>
      <c r="D193" s="86"/>
      <c r="E193" s="164"/>
      <c r="F193" s="160">
        <f t="shared" si="9"/>
        <v>0</v>
      </c>
      <c r="G193" s="86"/>
      <c r="H193" s="168"/>
      <c r="I193" s="168"/>
    </row>
    <row r="194" spans="1:9" ht="15.75" customHeight="1">
      <c r="B194" s="173"/>
      <c r="C194" s="86"/>
      <c r="D194" s="86"/>
      <c r="E194" s="164"/>
      <c r="F194" s="160">
        <f t="shared" si="9"/>
        <v>0</v>
      </c>
      <c r="G194" s="86"/>
      <c r="H194" s="168"/>
      <c r="I194" s="168"/>
    </row>
    <row r="195" spans="1:9" ht="15.75" customHeight="1">
      <c r="B195" s="173"/>
      <c r="C195" s="86"/>
      <c r="D195" s="86"/>
      <c r="E195" s="164"/>
      <c r="F195" s="160">
        <f t="shared" si="9"/>
        <v>0</v>
      </c>
      <c r="G195" s="86"/>
      <c r="H195" s="168"/>
      <c r="I195" s="168"/>
    </row>
    <row r="196" spans="1:9" ht="15.75" customHeight="1">
      <c r="B196" s="173"/>
      <c r="C196" s="86"/>
      <c r="D196" s="86"/>
      <c r="E196" s="164"/>
      <c r="F196" s="160">
        <f t="shared" si="9"/>
        <v>0</v>
      </c>
      <c r="G196" s="86"/>
      <c r="H196" s="168"/>
      <c r="I196" s="168"/>
    </row>
    <row r="197" spans="1:9" ht="15.75" customHeight="1">
      <c r="B197" s="173"/>
      <c r="C197" s="86"/>
      <c r="D197" s="86"/>
      <c r="E197" s="164"/>
      <c r="F197" s="160">
        <f t="shared" si="9"/>
        <v>0</v>
      </c>
      <c r="G197" s="86"/>
      <c r="H197" s="168"/>
      <c r="I197" s="168"/>
    </row>
    <row r="198" spans="1:9" ht="15.75" customHeight="1">
      <c r="B198" s="173"/>
      <c r="C198" s="86"/>
      <c r="D198" s="86"/>
      <c r="E198" s="164"/>
      <c r="F198" s="160">
        <f t="shared" si="9"/>
        <v>0</v>
      </c>
      <c r="G198" s="86"/>
      <c r="H198" s="168"/>
      <c r="I198" s="168"/>
    </row>
    <row r="199" spans="1:9" ht="15.75" customHeight="1">
      <c r="B199" s="173"/>
      <c r="C199" s="86"/>
      <c r="D199" s="86"/>
      <c r="E199" s="164"/>
      <c r="F199" s="160">
        <f t="shared" si="9"/>
        <v>0</v>
      </c>
      <c r="G199" s="86"/>
      <c r="H199" s="168"/>
      <c r="I199" s="168"/>
    </row>
    <row r="200" spans="1:9" ht="15.75" customHeight="1">
      <c r="B200" s="173"/>
      <c r="C200" s="86"/>
      <c r="D200" s="86"/>
      <c r="E200" s="164"/>
      <c r="F200" s="160">
        <f t="shared" si="9"/>
        <v>0</v>
      </c>
      <c r="G200" s="86"/>
      <c r="H200" s="168"/>
      <c r="I200" s="168"/>
    </row>
    <row r="201" spans="1:9" ht="15.75" customHeight="1">
      <c r="B201" s="173"/>
      <c r="C201" s="86"/>
      <c r="D201" s="86"/>
      <c r="E201" s="164"/>
      <c r="F201" s="160">
        <f t="shared" si="9"/>
        <v>0</v>
      </c>
      <c r="G201" s="86"/>
      <c r="H201" s="168"/>
      <c r="I201" s="168"/>
    </row>
    <row r="202" spans="1:9" ht="15.75" customHeight="1" thickBot="1">
      <c r="B202" s="73"/>
      <c r="C202" s="74"/>
      <c r="D202" s="74"/>
      <c r="E202" s="117"/>
      <c r="F202" s="131">
        <f t="shared" si="9"/>
        <v>0</v>
      </c>
      <c r="G202" s="74"/>
      <c r="H202" s="168"/>
      <c r="I202" s="168"/>
    </row>
    <row r="203" spans="1:9" ht="16.5" thickTop="1">
      <c r="B203" s="174" t="s">
        <v>92</v>
      </c>
      <c r="C203" s="174"/>
      <c r="D203" s="174"/>
      <c r="E203" s="175"/>
      <c r="F203" s="137">
        <f>SUM(F187:F202)</f>
        <v>0</v>
      </c>
      <c r="G203" s="174"/>
      <c r="H203" s="174"/>
      <c r="I203" s="174"/>
    </row>
    <row r="204" spans="1:9">
      <c r="B204" s="1"/>
      <c r="C204" s="1"/>
      <c r="D204" s="1"/>
      <c r="E204" s="1"/>
      <c r="F204" s="7"/>
      <c r="G204" s="8"/>
      <c r="H204"/>
    </row>
    <row r="205" spans="1:9">
      <c r="B205" s="1"/>
      <c r="C205" s="1"/>
      <c r="D205" s="1"/>
      <c r="E205" s="1"/>
      <c r="F205" s="7"/>
      <c r="G205" s="8"/>
      <c r="H205"/>
    </row>
    <row r="206" spans="1:9" ht="21">
      <c r="A206" s="119" t="str">
        <f>IF($A$16=0,"",IF(COUNTIFS($A$17:$A$26,B206)=1,1,"nvt"))</f>
        <v/>
      </c>
      <c r="B206" s="129" t="str">
        <f>B26</f>
        <v>Forfait 40% voor overige kosten</v>
      </c>
      <c r="C206" s="37"/>
      <c r="D206" s="37"/>
      <c r="E206" s="1"/>
      <c r="F206" s="7"/>
      <c r="G206" s="8"/>
      <c r="H206"/>
    </row>
    <row r="207" spans="1:9" ht="14.25" customHeight="1">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c r="B208" s="1"/>
      <c r="C208" s="1"/>
      <c r="D208" s="1"/>
      <c r="E208" s="1"/>
      <c r="F208" s="7"/>
      <c r="G208" s="8"/>
      <c r="H208"/>
    </row>
    <row r="209" spans="2:9" ht="16.5" thickBot="1">
      <c r="B209" s="158" t="s">
        <v>58</v>
      </c>
      <c r="C209" s="157" t="s">
        <v>81</v>
      </c>
      <c r="D209"/>
      <c r="E209"/>
      <c r="F209"/>
      <c r="G209"/>
      <c r="H209"/>
    </row>
    <row r="210" spans="2:9" ht="15.75" customHeight="1" thickTop="1">
      <c r="B210" s="226" t="str">
        <f>Hulpblad!V2</f>
        <v xml:space="preserve"> </v>
      </c>
      <c r="C210" s="159">
        <f>IF(AND($A$206=1,B210&lt;&gt;"",B210&lt;&gt;" "),(SUMIFS($G$59:$G$73,$B$59:$B$73,$B210)+SUMIFS($E$115:$E$124,$B$115:$B$124,$B210))*0.4,0)</f>
        <v>0</v>
      </c>
      <c r="D210"/>
      <c r="E210"/>
      <c r="F210"/>
      <c r="G210"/>
      <c r="H210"/>
    </row>
    <row r="211" spans="2:9" ht="15.75" customHeight="1">
      <c r="B211" s="227" t="str">
        <f>Hulpblad!V3</f>
        <v xml:space="preserve"> </v>
      </c>
      <c r="C211" s="160">
        <f t="shared" ref="C211:C219" si="10">IF(AND($A$206=1,B211&lt;&gt;"",B211&lt;&gt;" "),(SUMIFS($G$59:$G$73,$B$59:$B$73,$B211)+SUMIFS($E$115:$E$124,$B$115:$B$124,$B211))*0.4,0)</f>
        <v>0</v>
      </c>
      <c r="D211"/>
      <c r="E211"/>
      <c r="F211"/>
      <c r="G211"/>
      <c r="H211"/>
    </row>
    <row r="212" spans="2:9" ht="15.75" customHeight="1">
      <c r="B212" s="227" t="str">
        <f>Hulpblad!V4</f>
        <v xml:space="preserve"> </v>
      </c>
      <c r="C212" s="160">
        <f t="shared" si="10"/>
        <v>0</v>
      </c>
      <c r="D212"/>
      <c r="E212"/>
      <c r="F212"/>
      <c r="G212"/>
      <c r="H212"/>
    </row>
    <row r="213" spans="2:9" ht="15.75" customHeight="1">
      <c r="B213" s="227" t="str">
        <f>Hulpblad!V5</f>
        <v xml:space="preserve"> </v>
      </c>
      <c r="C213" s="160">
        <f t="shared" si="10"/>
        <v>0</v>
      </c>
      <c r="D213"/>
      <c r="E213"/>
      <c r="F213"/>
      <c r="G213"/>
      <c r="H213"/>
    </row>
    <row r="214" spans="2:9" ht="15.75" customHeight="1">
      <c r="B214" s="227" t="str">
        <f>Hulpblad!V6</f>
        <v xml:space="preserve"> </v>
      </c>
      <c r="C214" s="160">
        <f t="shared" si="10"/>
        <v>0</v>
      </c>
      <c r="D214"/>
      <c r="E214"/>
      <c r="F214"/>
      <c r="G214"/>
      <c r="H214"/>
    </row>
    <row r="215" spans="2:9" ht="15.75" customHeight="1">
      <c r="B215" s="227" t="str">
        <f>Hulpblad!V7</f>
        <v xml:space="preserve"> </v>
      </c>
      <c r="C215" s="160">
        <f t="shared" si="10"/>
        <v>0</v>
      </c>
      <c r="D215"/>
      <c r="E215"/>
      <c r="F215"/>
      <c r="G215"/>
      <c r="H215"/>
    </row>
    <row r="216" spans="2:9" ht="15.75" customHeight="1">
      <c r="B216" s="227" t="str">
        <f>Hulpblad!V8</f>
        <v xml:space="preserve"> </v>
      </c>
      <c r="C216" s="160">
        <f t="shared" si="10"/>
        <v>0</v>
      </c>
      <c r="D216"/>
      <c r="E216"/>
      <c r="F216"/>
      <c r="G216"/>
      <c r="H216"/>
    </row>
    <row r="217" spans="2:9" ht="15.75" customHeight="1">
      <c r="B217" s="227" t="str">
        <f>Hulpblad!V9</f>
        <v xml:space="preserve"> </v>
      </c>
      <c r="C217" s="160">
        <f t="shared" si="10"/>
        <v>0</v>
      </c>
      <c r="D217"/>
      <c r="E217"/>
      <c r="F217"/>
      <c r="G217"/>
      <c r="H217"/>
    </row>
    <row r="218" spans="2:9" ht="15.75" customHeight="1">
      <c r="B218" s="227" t="str">
        <f>Hulpblad!V10</f>
        <v xml:space="preserve"> </v>
      </c>
      <c r="C218" s="160">
        <f t="shared" si="10"/>
        <v>0</v>
      </c>
      <c r="D218"/>
      <c r="E218"/>
      <c r="F218"/>
      <c r="G218"/>
      <c r="H218"/>
    </row>
    <row r="219" spans="2:9" ht="15.75" customHeight="1" thickBot="1">
      <c r="B219" s="227" t="str">
        <f>Hulpblad!V11</f>
        <v xml:space="preserve"> </v>
      </c>
      <c r="C219" s="160">
        <f t="shared" si="10"/>
        <v>0</v>
      </c>
      <c r="D219"/>
      <c r="E219"/>
      <c r="F219"/>
      <c r="G219"/>
      <c r="H219"/>
    </row>
    <row r="220" spans="2:9" ht="16.5" thickTop="1">
      <c r="B220" s="228" t="s">
        <v>92</v>
      </c>
      <c r="C220" s="137">
        <f>SUM(C210:C219)</f>
        <v>0</v>
      </c>
      <c r="D220"/>
      <c r="E220"/>
      <c r="F220"/>
      <c r="G220"/>
      <c r="H220"/>
    </row>
    <row r="221" spans="2:9">
      <c r="B221" s="3"/>
      <c r="C221" s="1"/>
      <c r="D221" s="1"/>
      <c r="E221" s="1"/>
      <c r="F221" s="9"/>
      <c r="G221" s="10"/>
      <c r="H221"/>
    </row>
    <row r="222" spans="2:9" ht="16.5" thickBot="1">
      <c r="B222" s="33"/>
      <c r="C222" s="34"/>
      <c r="D222" s="34"/>
      <c r="E222" s="34"/>
      <c r="F222" s="35"/>
      <c r="G222" s="36"/>
      <c r="H222" s="36"/>
      <c r="I222" s="36"/>
    </row>
    <row r="223" spans="2:9" ht="7.5" customHeight="1" thickTop="1">
      <c r="B223" s="3"/>
      <c r="C223" s="1"/>
      <c r="D223" s="1"/>
      <c r="E223" s="1"/>
      <c r="F223" s="9"/>
      <c r="G223" s="10"/>
      <c r="H223"/>
    </row>
    <row r="224" spans="2:9" ht="23.25">
      <c r="B224" s="251" t="s">
        <v>112</v>
      </c>
      <c r="C224" s="251"/>
      <c r="D224" s="251"/>
      <c r="E224" s="251"/>
      <c r="F224" s="251"/>
      <c r="G224" s="251"/>
      <c r="H224" s="251"/>
    </row>
    <row r="225" spans="2:9">
      <c r="B225" s="3"/>
      <c r="C225" s="1"/>
      <c r="D225" s="1"/>
      <c r="E225" s="1"/>
      <c r="F225" s="9"/>
      <c r="G225" s="10"/>
      <c r="H225"/>
    </row>
    <row r="226" spans="2:9" ht="21">
      <c r="B226" s="37" t="s">
        <v>113</v>
      </c>
      <c r="C226" s="10"/>
      <c r="D226" s="10"/>
      <c r="E226" s="10"/>
      <c r="F226" s="9"/>
      <c r="G226" s="10"/>
      <c r="H226"/>
    </row>
    <row r="227" spans="2:9" ht="158.25" customHeight="1">
      <c r="B227" s="250" t="s">
        <v>120</v>
      </c>
      <c r="C227" s="250"/>
      <c r="D227" s="250"/>
      <c r="E227" s="250"/>
      <c r="F227" s="250"/>
      <c r="G227" s="250"/>
      <c r="H227" s="250"/>
      <c r="I227" s="250"/>
    </row>
    <row r="228" spans="2:9">
      <c r="B228" s="3"/>
      <c r="C228" s="10"/>
      <c r="D228" s="10"/>
      <c r="E228" s="10"/>
      <c r="F228" s="9"/>
      <c r="G228" s="10"/>
      <c r="H228"/>
    </row>
    <row r="229" spans="2:9" ht="15.6" customHeight="1" thickBot="1">
      <c r="B229" s="38" t="s">
        <v>74</v>
      </c>
      <c r="C229" s="39" t="s">
        <v>102</v>
      </c>
      <c r="D229" s="39" t="s">
        <v>60</v>
      </c>
      <c r="E229" s="115" t="s">
        <v>115</v>
      </c>
      <c r="F229" s="114"/>
      <c r="G229" s="114"/>
      <c r="H229" s="114"/>
      <c r="I229" s="114"/>
    </row>
    <row r="230" spans="2:9" ht="15.75" customHeight="1" thickTop="1">
      <c r="B230" s="44" t="s">
        <v>75</v>
      </c>
      <c r="C230" s="81"/>
      <c r="D230" s="132">
        <f>IFERROR(C230/$C$238,0)</f>
        <v>0</v>
      </c>
      <c r="E230" s="83"/>
      <c r="F230" s="84"/>
      <c r="G230" s="84"/>
      <c r="H230" s="84"/>
      <c r="I230" s="85"/>
    </row>
    <row r="231" spans="2:9" ht="31.5" customHeight="1">
      <c r="B231" s="206" t="s">
        <v>76</v>
      </c>
      <c r="C231" s="81"/>
      <c r="D231" s="132">
        <f>IFERROR(C231/$C$238,0)</f>
        <v>0</v>
      </c>
      <c r="E231" s="186"/>
      <c r="F231" s="188"/>
      <c r="G231" s="188"/>
      <c r="H231" s="188"/>
      <c r="I231" s="205"/>
    </row>
    <row r="232" spans="2:9" ht="15.75" customHeight="1">
      <c r="B232" s="44" t="s">
        <v>77</v>
      </c>
      <c r="C232" s="81"/>
      <c r="D232" s="132">
        <f t="shared" ref="D232:D236" si="11">IFERROR(C232/$C$238,0)</f>
        <v>0</v>
      </c>
      <c r="E232" s="86"/>
      <c r="F232" s="87"/>
      <c r="G232" s="87"/>
      <c r="H232" s="87"/>
      <c r="I232" s="88"/>
    </row>
    <row r="233" spans="2:9" ht="15.75" customHeight="1">
      <c r="B233" s="44" t="s">
        <v>78</v>
      </c>
      <c r="C233" s="81"/>
      <c r="D233" s="132">
        <f t="shared" si="11"/>
        <v>0</v>
      </c>
      <c r="E233" s="86"/>
      <c r="F233" s="87"/>
      <c r="G233" s="87"/>
      <c r="H233" s="87"/>
      <c r="I233" s="88"/>
    </row>
    <row r="234" spans="2:9" ht="15.75" customHeight="1">
      <c r="B234" s="44" t="s">
        <v>79</v>
      </c>
      <c r="C234" s="81"/>
      <c r="D234" s="132">
        <f t="shared" si="11"/>
        <v>0</v>
      </c>
      <c r="E234" s="86"/>
      <c r="F234" s="87"/>
      <c r="G234" s="87"/>
      <c r="H234" s="87"/>
      <c r="I234" s="88"/>
    </row>
    <row r="235" spans="2:9" ht="15.75" customHeight="1" thickBot="1">
      <c r="B235" s="45" t="s">
        <v>80</v>
      </c>
      <c r="C235" s="82"/>
      <c r="D235" s="133">
        <f t="shared" si="11"/>
        <v>0</v>
      </c>
      <c r="E235" s="89"/>
      <c r="F235" s="90"/>
      <c r="G235" s="90"/>
      <c r="H235" s="90"/>
      <c r="I235" s="91"/>
    </row>
    <row r="236" spans="2:9" ht="17.25" thickTop="1" thickBot="1">
      <c r="B236" s="59" t="s">
        <v>59</v>
      </c>
      <c r="C236" s="134">
        <f>SUM(C230:C235)</f>
        <v>0</v>
      </c>
      <c r="D236" s="135">
        <f t="shared" si="11"/>
        <v>0</v>
      </c>
      <c r="E236" s="60"/>
      <c r="F236" s="60"/>
      <c r="G236" s="60"/>
      <c r="H236" s="59"/>
      <c r="I236" s="61"/>
    </row>
    <row r="237" spans="2:9" ht="13.5" customHeight="1" thickTop="1">
      <c r="B237" s="10"/>
      <c r="C237" s="10"/>
      <c r="D237" s="10"/>
      <c r="E237" s="10"/>
      <c r="F237" s="9"/>
      <c r="G237" s="10"/>
      <c r="H237"/>
    </row>
    <row r="238" spans="2:9" ht="16.5" thickBot="1">
      <c r="B238" s="38" t="s">
        <v>81</v>
      </c>
      <c r="C238" s="136">
        <f>D27</f>
        <v>0</v>
      </c>
      <c r="D238" s="10"/>
      <c r="E238" s="10"/>
      <c r="F238" s="9"/>
      <c r="G238" s="10"/>
      <c r="H238"/>
    </row>
    <row r="239" spans="2:9" ht="16.5" thickTop="1">
      <c r="B239" s="3"/>
      <c r="C239" s="1"/>
      <c r="D239" s="1"/>
      <c r="E239" s="1"/>
      <c r="F239" s="9"/>
      <c r="G239" s="10"/>
      <c r="H239"/>
    </row>
    <row r="240" spans="2:9" ht="16.5" thickBot="1">
      <c r="B240" s="38" t="s">
        <v>116</v>
      </c>
      <c r="C240" s="136" t="str">
        <f>IF(ROUND(C236,2)-ROUND(C238,2)=0,"JA",C236-C238)</f>
        <v>JA</v>
      </c>
      <c r="D240" s="1"/>
      <c r="E240" s="1"/>
      <c r="F240" s="9"/>
      <c r="G240" s="10"/>
      <c r="H240"/>
    </row>
    <row r="241" spans="2:8" thickTop="1">
      <c r="B241" s="10"/>
      <c r="C241" s="10"/>
      <c r="D241" s="10"/>
      <c r="E241" s="10"/>
      <c r="F241" s="10"/>
      <c r="G241" s="10"/>
      <c r="H241" s="10"/>
    </row>
    <row r="242" spans="2:8" ht="15">
      <c r="B242" s="10"/>
      <c r="C242" s="10"/>
      <c r="D242" s="10"/>
      <c r="E242" s="10"/>
      <c r="F242" s="10"/>
      <c r="G242" s="10"/>
      <c r="H242" s="10"/>
    </row>
    <row r="243" spans="2:8" ht="15">
      <c r="B243" s="10"/>
      <c r="C243" s="10"/>
      <c r="D243" s="10"/>
      <c r="E243" s="10"/>
      <c r="F243" s="10"/>
      <c r="G243" s="10"/>
      <c r="H243" s="10"/>
    </row>
    <row r="244" spans="2:8" ht="15">
      <c r="B244" s="10"/>
      <c r="C244" s="10"/>
      <c r="D244" s="10"/>
      <c r="E244" s="10"/>
      <c r="F244" s="10"/>
      <c r="G244" s="10"/>
      <c r="H244" s="10"/>
    </row>
    <row r="245" spans="2:8" ht="15">
      <c r="B245" s="10"/>
      <c r="C245" s="10"/>
      <c r="D245" s="10"/>
      <c r="E245" s="10"/>
      <c r="F245" s="10"/>
      <c r="G245" s="10"/>
      <c r="H245" s="10"/>
    </row>
    <row r="246" spans="2:8" ht="15">
      <c r="B246" s="10"/>
      <c r="C246" s="10"/>
      <c r="D246" s="10"/>
      <c r="E246" s="10"/>
      <c r="F246" s="10"/>
      <c r="G246" s="10"/>
      <c r="H246" s="10"/>
    </row>
    <row r="247" spans="2:8" ht="15">
      <c r="B247" s="10"/>
      <c r="C247" s="10"/>
      <c r="D247" s="10"/>
      <c r="E247" s="10"/>
      <c r="F247" s="10"/>
      <c r="G247" s="10"/>
      <c r="H247" s="10"/>
    </row>
    <row r="248" spans="2:8" ht="15">
      <c r="B248" s="10"/>
      <c r="C248" s="10"/>
      <c r="D248" s="10"/>
      <c r="E248" s="10"/>
      <c r="F248" s="10"/>
      <c r="G248" s="10"/>
      <c r="H248" s="10"/>
    </row>
    <row r="249" spans="2:8" ht="15">
      <c r="B249" s="10"/>
      <c r="C249" s="10"/>
      <c r="D249" s="10"/>
      <c r="E249" s="10"/>
      <c r="F249" s="10"/>
      <c r="G249" s="10"/>
      <c r="H249" s="10"/>
    </row>
    <row r="250" spans="2:8" ht="15">
      <c r="B250" s="10"/>
      <c r="C250" s="10"/>
      <c r="D250" s="10"/>
      <c r="E250" s="10"/>
      <c r="F250" s="10"/>
      <c r="G250" s="10"/>
      <c r="H250" s="10"/>
    </row>
    <row r="251" spans="2:8" ht="15">
      <c r="B251" s="10"/>
      <c r="C251" s="10"/>
      <c r="D251" s="10"/>
      <c r="E251" s="10"/>
      <c r="F251" s="10"/>
      <c r="G251" s="10"/>
      <c r="H251" s="10"/>
    </row>
    <row r="252" spans="2:8" ht="15">
      <c r="B252" s="10"/>
      <c r="C252" s="10"/>
      <c r="D252" s="10"/>
      <c r="E252" s="10"/>
      <c r="F252" s="10"/>
      <c r="G252" s="10"/>
      <c r="H252" s="10"/>
    </row>
    <row r="253" spans="2:8" ht="15">
      <c r="B253" s="10"/>
      <c r="C253" s="10"/>
      <c r="D253" s="10"/>
      <c r="E253" s="10"/>
      <c r="F253" s="10"/>
      <c r="G253" s="10"/>
      <c r="H253" s="10"/>
    </row>
    <row r="254" spans="2:8" ht="15">
      <c r="B254" s="10"/>
      <c r="C254" s="10"/>
      <c r="D254" s="10"/>
      <c r="E254" s="10"/>
      <c r="F254" s="10"/>
      <c r="G254" s="10"/>
      <c r="H254" s="10"/>
    </row>
    <row r="255" spans="2:8" ht="15">
      <c r="B255" s="10"/>
      <c r="C255" s="10"/>
      <c r="D255" s="10"/>
      <c r="E255" s="10"/>
      <c r="F255" s="10"/>
      <c r="G255" s="10"/>
      <c r="H255" s="10"/>
    </row>
    <row r="256" spans="2:8" ht="15">
      <c r="B256" s="10"/>
      <c r="C256" s="10"/>
      <c r="D256" s="10"/>
      <c r="E256" s="10"/>
      <c r="F256" s="10"/>
      <c r="G256" s="10"/>
      <c r="H256" s="10"/>
    </row>
    <row r="257" spans="2:8" ht="15">
      <c r="B257" s="10"/>
      <c r="C257" s="10"/>
      <c r="D257" s="10"/>
      <c r="E257" s="10"/>
      <c r="F257" s="10"/>
      <c r="G257" s="10"/>
      <c r="H257" s="10"/>
    </row>
    <row r="258" spans="2:8" ht="15">
      <c r="B258" s="10"/>
      <c r="C258" s="10"/>
      <c r="D258" s="10"/>
      <c r="E258" s="10"/>
      <c r="F258" s="10"/>
      <c r="G258" s="10"/>
      <c r="H258" s="10"/>
    </row>
    <row r="259" spans="2:8" ht="15">
      <c r="B259" s="10"/>
      <c r="C259" s="10"/>
      <c r="D259" s="10"/>
      <c r="E259" s="10"/>
      <c r="F259" s="10"/>
      <c r="G259" s="10"/>
      <c r="H259" s="10"/>
    </row>
    <row r="260" spans="2:8" ht="15">
      <c r="B260" s="10"/>
      <c r="C260" s="10"/>
      <c r="D260" s="10"/>
      <c r="E260" s="10"/>
      <c r="F260" s="10"/>
      <c r="G260" s="10"/>
      <c r="H260" s="10"/>
    </row>
    <row r="261" spans="2:8" ht="15">
      <c r="B261" s="10"/>
      <c r="C261" s="10"/>
      <c r="D261" s="10"/>
      <c r="E261" s="10"/>
      <c r="F261" s="10"/>
      <c r="G261" s="10"/>
      <c r="H261" s="10"/>
    </row>
    <row r="262" spans="2:8" ht="15">
      <c r="B262" s="10"/>
      <c r="C262" s="10"/>
      <c r="D262" s="10"/>
      <c r="E262" s="10"/>
      <c r="F262" s="10"/>
      <c r="G262" s="10"/>
      <c r="H262" s="10"/>
    </row>
    <row r="263" spans="2:8" ht="15">
      <c r="B263" s="10"/>
      <c r="C263" s="10"/>
      <c r="D263" s="10"/>
      <c r="E263" s="10"/>
      <c r="F263" s="10"/>
      <c r="G263" s="10"/>
      <c r="H263" s="10"/>
    </row>
    <row r="264" spans="2:8" ht="15">
      <c r="B264" s="10"/>
      <c r="C264" s="10"/>
      <c r="D264" s="10"/>
      <c r="E264" s="10"/>
      <c r="F264" s="10"/>
      <c r="G264" s="10"/>
      <c r="H264" s="10"/>
    </row>
    <row r="265" spans="2:8" ht="15">
      <c r="B265" s="10"/>
      <c r="C265" s="10"/>
      <c r="D265" s="10"/>
      <c r="E265" s="10"/>
      <c r="F265" s="10"/>
      <c r="G265" s="10"/>
      <c r="H265" s="10"/>
    </row>
    <row r="266" spans="2:8" ht="15">
      <c r="B266" s="10"/>
      <c r="C266" s="10"/>
      <c r="D266" s="10"/>
      <c r="E266" s="10"/>
      <c r="F266" s="10"/>
      <c r="G266" s="10"/>
      <c r="H266" s="10"/>
    </row>
    <row r="267" spans="2:8" ht="15">
      <c r="B267" s="10"/>
      <c r="C267" s="10"/>
      <c r="D267" s="10"/>
      <c r="E267" s="10"/>
      <c r="F267" s="10"/>
      <c r="G267" s="10"/>
      <c r="H267" s="10"/>
    </row>
    <row r="268" spans="2:8" ht="15">
      <c r="B268" s="10"/>
      <c r="C268" s="10"/>
      <c r="D268" s="10"/>
      <c r="E268" s="10"/>
      <c r="F268" s="10"/>
      <c r="G268" s="10"/>
      <c r="H268" s="10"/>
    </row>
    <row r="269" spans="2:8" ht="15">
      <c r="B269" s="10"/>
      <c r="C269" s="10"/>
      <c r="D269" s="10"/>
      <c r="E269" s="10"/>
      <c r="F269" s="10"/>
      <c r="G269" s="10"/>
      <c r="H269" s="10"/>
    </row>
    <row r="270" spans="2:8" ht="15">
      <c r="B270" s="10"/>
      <c r="C270" s="10"/>
      <c r="D270" s="10"/>
      <c r="E270" s="10"/>
      <c r="F270" s="10"/>
      <c r="G270" s="10"/>
      <c r="H270" s="10"/>
    </row>
    <row r="271" spans="2:8" ht="15">
      <c r="B271" s="10"/>
      <c r="C271" s="10"/>
      <c r="D271" s="10"/>
      <c r="E271" s="10"/>
      <c r="F271" s="10"/>
      <c r="G271" s="10"/>
      <c r="H271" s="10"/>
    </row>
    <row r="272" spans="2:8" ht="15">
      <c r="B272" s="10"/>
      <c r="C272" s="10"/>
      <c r="D272" s="10"/>
      <c r="E272" s="10"/>
      <c r="F272" s="10"/>
      <c r="G272" s="10"/>
      <c r="H272" s="10"/>
    </row>
    <row r="273" spans="2:8" ht="15">
      <c r="B273" s="10"/>
      <c r="C273" s="10"/>
      <c r="D273" s="10"/>
      <c r="E273" s="10"/>
      <c r="F273" s="10"/>
      <c r="G273" s="10"/>
      <c r="H273" s="10"/>
    </row>
    <row r="274" spans="2:8" ht="15">
      <c r="B274" s="10"/>
      <c r="C274" s="10"/>
      <c r="D274" s="10"/>
      <c r="E274" s="10"/>
      <c r="F274" s="10"/>
      <c r="G274" s="10"/>
      <c r="H274" s="10"/>
    </row>
    <row r="275" spans="2:8" ht="15">
      <c r="B275" s="10"/>
      <c r="C275" s="10"/>
      <c r="D275" s="10"/>
      <c r="E275" s="10"/>
      <c r="F275" s="10"/>
      <c r="G275" s="10"/>
      <c r="H275" s="10"/>
    </row>
    <row r="276" spans="2:8" ht="15">
      <c r="B276" s="10"/>
      <c r="C276" s="10"/>
      <c r="D276" s="10"/>
      <c r="E276" s="10"/>
      <c r="F276" s="10"/>
      <c r="G276" s="10"/>
      <c r="H276" s="10"/>
    </row>
    <row r="277" spans="2:8" ht="15">
      <c r="B277" s="10"/>
      <c r="C277" s="10"/>
      <c r="D277" s="10"/>
      <c r="E277" s="10"/>
      <c r="F277" s="10"/>
      <c r="G277" s="10"/>
      <c r="H277" s="10"/>
    </row>
    <row r="278" spans="2:8" ht="15">
      <c r="B278" s="10"/>
      <c r="C278" s="10"/>
      <c r="D278" s="10"/>
      <c r="E278" s="10"/>
      <c r="F278" s="10"/>
      <c r="G278" s="10"/>
      <c r="H278" s="10"/>
    </row>
    <row r="279" spans="2:8" ht="15">
      <c r="B279" s="10"/>
      <c r="C279" s="10"/>
      <c r="D279" s="10"/>
      <c r="E279" s="10"/>
      <c r="F279" s="10"/>
      <c r="G279" s="10"/>
      <c r="H279" s="10"/>
    </row>
    <row r="280" spans="2:8" ht="15">
      <c r="B280" s="10"/>
      <c r="C280" s="10"/>
      <c r="D280" s="10"/>
      <c r="E280" s="10"/>
      <c r="F280" s="10"/>
      <c r="G280" s="10"/>
      <c r="H280" s="10"/>
    </row>
    <row r="281" spans="2:8" ht="15">
      <c r="B281" s="10"/>
      <c r="C281" s="10"/>
      <c r="D281" s="10"/>
      <c r="E281" s="10"/>
      <c r="F281" s="10"/>
      <c r="G281" s="10"/>
      <c r="H281" s="10"/>
    </row>
    <row r="282" spans="2:8" ht="15">
      <c r="B282" s="10"/>
      <c r="C282" s="10"/>
      <c r="D282" s="10"/>
      <c r="E282" s="10"/>
      <c r="F282" s="10"/>
      <c r="G282" s="10"/>
      <c r="H282" s="10"/>
    </row>
    <row r="283" spans="2:8" ht="15">
      <c r="B283" s="10"/>
      <c r="C283" s="10"/>
      <c r="D283" s="10"/>
      <c r="E283" s="10"/>
      <c r="F283" s="10"/>
      <c r="G283" s="10"/>
      <c r="H283" s="10"/>
    </row>
    <row r="284" spans="2:8" ht="15">
      <c r="B284" s="10"/>
      <c r="C284" s="10"/>
      <c r="D284" s="10"/>
      <c r="E284" s="10"/>
      <c r="F284" s="10"/>
      <c r="G284" s="10"/>
      <c r="H284" s="10"/>
    </row>
    <row r="285" spans="2:8" ht="15">
      <c r="B285" s="10"/>
      <c r="C285" s="10"/>
      <c r="D285" s="10"/>
      <c r="E285" s="10"/>
      <c r="F285" s="10"/>
      <c r="G285" s="10"/>
      <c r="H285" s="10"/>
    </row>
    <row r="286" spans="2:8" ht="15">
      <c r="B286" s="10"/>
      <c r="C286" s="10"/>
      <c r="D286" s="10"/>
      <c r="E286" s="10"/>
      <c r="F286" s="10"/>
      <c r="G286" s="10"/>
      <c r="H286" s="10"/>
    </row>
    <row r="287" spans="2:8" ht="15">
      <c r="B287" s="10"/>
      <c r="C287" s="10"/>
      <c r="D287" s="10"/>
      <c r="E287" s="10"/>
      <c r="F287" s="10"/>
      <c r="G287" s="10"/>
      <c r="H287" s="10"/>
    </row>
    <row r="288" spans="2:8" ht="15">
      <c r="B288" s="10"/>
      <c r="C288" s="10"/>
      <c r="D288" s="10"/>
      <c r="E288" s="10"/>
      <c r="F288" s="10"/>
      <c r="G288" s="10"/>
      <c r="H288" s="10"/>
    </row>
    <row r="289" spans="2:8" ht="15">
      <c r="B289" s="10"/>
      <c r="C289" s="10"/>
      <c r="D289" s="10"/>
      <c r="E289" s="10"/>
      <c r="F289" s="10"/>
      <c r="G289" s="10"/>
      <c r="H289" s="10"/>
    </row>
    <row r="290" spans="2:8" ht="15">
      <c r="B290" s="10"/>
      <c r="C290" s="10"/>
      <c r="D290" s="10"/>
      <c r="E290" s="10"/>
      <c r="F290" s="10"/>
      <c r="G290" s="10"/>
      <c r="H290" s="10"/>
    </row>
    <row r="291" spans="2:8" ht="15">
      <c r="B291" s="10"/>
      <c r="C291" s="10"/>
      <c r="D291" s="10"/>
      <c r="E291" s="10"/>
      <c r="F291" s="10"/>
      <c r="G291" s="10"/>
      <c r="H291" s="10"/>
    </row>
    <row r="292" spans="2:8" ht="15">
      <c r="B292" s="10"/>
      <c r="C292" s="10"/>
      <c r="D292" s="10"/>
      <c r="E292" s="10"/>
      <c r="F292" s="10"/>
      <c r="G292" s="10"/>
      <c r="H292" s="10"/>
    </row>
    <row r="293" spans="2:8" ht="15">
      <c r="B293" s="10"/>
      <c r="C293" s="10"/>
      <c r="D293" s="10"/>
      <c r="E293" s="10"/>
      <c r="F293" s="10"/>
      <c r="G293" s="10"/>
      <c r="H293" s="10"/>
    </row>
    <row r="294" spans="2:8" ht="15">
      <c r="B294" s="10"/>
      <c r="C294" s="10"/>
      <c r="D294" s="10"/>
      <c r="E294" s="10"/>
      <c r="F294" s="10"/>
      <c r="G294" s="10"/>
      <c r="H294" s="10"/>
    </row>
    <row r="295" spans="2:8" ht="15">
      <c r="B295" s="10"/>
      <c r="C295" s="10"/>
      <c r="D295" s="10"/>
      <c r="E295" s="10"/>
      <c r="F295" s="10"/>
      <c r="G295" s="10"/>
      <c r="H295" s="10"/>
    </row>
    <row r="296" spans="2:8" ht="15">
      <c r="B296" s="10"/>
      <c r="C296" s="10"/>
      <c r="D296" s="10"/>
      <c r="E296" s="10"/>
      <c r="F296" s="10"/>
      <c r="G296" s="10"/>
      <c r="H296" s="10"/>
    </row>
    <row r="297" spans="2:8" ht="15">
      <c r="B297" s="10"/>
      <c r="C297" s="10"/>
      <c r="D297" s="10"/>
      <c r="E297" s="10"/>
      <c r="F297" s="10"/>
      <c r="G297" s="10"/>
      <c r="H297" s="10"/>
    </row>
    <row r="298" spans="2:8" ht="15">
      <c r="B298" s="10"/>
      <c r="C298" s="10"/>
      <c r="D298" s="10"/>
      <c r="E298" s="10"/>
      <c r="F298" s="10"/>
      <c r="G298" s="10"/>
      <c r="H298" s="10"/>
    </row>
    <row r="299" spans="2:8" ht="15">
      <c r="B299" s="10"/>
      <c r="C299" s="10"/>
      <c r="D299" s="10"/>
      <c r="E299" s="10"/>
      <c r="F299" s="10"/>
      <c r="G299" s="10"/>
      <c r="H299" s="10"/>
    </row>
    <row r="300" spans="2:8" ht="15">
      <c r="B300" s="10"/>
      <c r="C300" s="10"/>
      <c r="D300" s="10"/>
      <c r="E300" s="10"/>
      <c r="F300" s="10"/>
      <c r="G300" s="10"/>
      <c r="H300" s="10"/>
    </row>
    <row r="301" spans="2:8" ht="15">
      <c r="B301" s="10"/>
      <c r="C301" s="10"/>
      <c r="D301" s="10"/>
      <c r="E301" s="10"/>
      <c r="F301" s="10"/>
      <c r="G301" s="10"/>
      <c r="H301" s="10"/>
    </row>
    <row r="302" spans="2:8" ht="15">
      <c r="B302" s="10"/>
      <c r="C302" s="10"/>
      <c r="D302" s="10"/>
      <c r="E302" s="10"/>
      <c r="F302" s="10"/>
      <c r="G302" s="10"/>
      <c r="H302" s="10"/>
    </row>
    <row r="303" spans="2:8" ht="15">
      <c r="B303" s="10"/>
      <c r="C303" s="10"/>
      <c r="D303" s="10"/>
      <c r="E303" s="10"/>
      <c r="F303" s="10"/>
      <c r="G303" s="10"/>
      <c r="H303" s="10"/>
    </row>
    <row r="304" spans="2:8" ht="15">
      <c r="B304" s="10"/>
      <c r="C304" s="10"/>
      <c r="D304" s="10"/>
      <c r="E304" s="10"/>
      <c r="F304" s="10"/>
      <c r="G304" s="10"/>
      <c r="H304" s="10"/>
    </row>
    <row r="305" spans="2:8" ht="15">
      <c r="B305" s="10"/>
      <c r="C305" s="10"/>
      <c r="D305" s="10"/>
      <c r="E305" s="10"/>
      <c r="F305" s="10"/>
      <c r="G305" s="10"/>
      <c r="H305" s="10"/>
    </row>
    <row r="306" spans="2:8" ht="15">
      <c r="B306" s="10"/>
      <c r="C306" s="10"/>
      <c r="D306" s="10"/>
      <c r="E306" s="10"/>
      <c r="F306" s="10"/>
      <c r="G306" s="10"/>
      <c r="H306" s="10"/>
    </row>
    <row r="307" spans="2:8" ht="15">
      <c r="B307" s="10"/>
      <c r="C307" s="10"/>
      <c r="D307" s="10"/>
      <c r="E307" s="10"/>
      <c r="F307" s="10"/>
      <c r="G307" s="10"/>
      <c r="H307" s="10"/>
    </row>
    <row r="308" spans="2:8" ht="15">
      <c r="B308" s="10"/>
      <c r="C308" s="10"/>
      <c r="D308" s="10"/>
      <c r="E308" s="10"/>
      <c r="F308" s="10"/>
      <c r="G308" s="10"/>
      <c r="H308" s="10"/>
    </row>
    <row r="309" spans="2:8" ht="15">
      <c r="B309" s="10"/>
      <c r="C309" s="10"/>
      <c r="D309" s="10"/>
      <c r="E309" s="10"/>
      <c r="F309" s="10"/>
      <c r="G309" s="10"/>
      <c r="H309" s="10"/>
    </row>
    <row r="310" spans="2:8" ht="15">
      <c r="B310" s="10"/>
      <c r="C310" s="10"/>
      <c r="D310" s="10"/>
      <c r="E310" s="10"/>
      <c r="F310" s="10"/>
      <c r="G310" s="10"/>
      <c r="H310" s="10"/>
    </row>
    <row r="311" spans="2:8" ht="15">
      <c r="B311" s="10"/>
      <c r="C311" s="10"/>
      <c r="D311" s="10"/>
      <c r="E311" s="10"/>
      <c r="F311" s="10"/>
      <c r="G311" s="10"/>
      <c r="H311" s="10"/>
    </row>
    <row r="312" spans="2:8" ht="15">
      <c r="B312" s="10"/>
      <c r="C312" s="10"/>
      <c r="D312" s="10"/>
      <c r="E312" s="10"/>
      <c r="F312" s="10"/>
      <c r="G312" s="10"/>
      <c r="H312" s="10"/>
    </row>
    <row r="313" spans="2:8" ht="15">
      <c r="B313" s="10"/>
      <c r="C313" s="10"/>
      <c r="D313" s="10"/>
      <c r="E313" s="10"/>
      <c r="F313" s="10"/>
      <c r="G313" s="10"/>
      <c r="H313" s="10"/>
    </row>
    <row r="314" spans="2:8" ht="15">
      <c r="B314" s="10"/>
      <c r="C314" s="10"/>
      <c r="D314" s="10"/>
      <c r="E314" s="10"/>
      <c r="F314" s="10"/>
      <c r="G314" s="10"/>
      <c r="H314" s="10"/>
    </row>
    <row r="315" spans="2:8" ht="15">
      <c r="B315" s="10"/>
      <c r="C315" s="10"/>
      <c r="D315" s="10"/>
      <c r="E315" s="10"/>
      <c r="F315" s="10"/>
      <c r="G315" s="10"/>
      <c r="H315" s="10"/>
    </row>
    <row r="316" spans="2:8" ht="15">
      <c r="B316" s="10"/>
      <c r="C316" s="10"/>
      <c r="D316" s="10"/>
      <c r="E316" s="10"/>
      <c r="F316" s="10"/>
      <c r="G316" s="10"/>
      <c r="H316" s="10"/>
    </row>
    <row r="317" spans="2:8" ht="15">
      <c r="B317" s="10"/>
      <c r="C317" s="10"/>
      <c r="D317" s="10"/>
      <c r="E317" s="10"/>
      <c r="F317" s="10"/>
      <c r="G317" s="10"/>
      <c r="H317" s="10"/>
    </row>
    <row r="318" spans="2:8" ht="15">
      <c r="B318" s="10"/>
      <c r="C318" s="10"/>
      <c r="D318" s="10"/>
      <c r="E318" s="10"/>
      <c r="F318" s="10"/>
      <c r="G318" s="10"/>
      <c r="H318" s="10"/>
    </row>
    <row r="319" spans="2:8" ht="15">
      <c r="B319" s="10"/>
      <c r="C319" s="10"/>
      <c r="D319" s="10"/>
      <c r="E319" s="10"/>
      <c r="F319" s="10"/>
      <c r="G319" s="10"/>
      <c r="H319" s="10"/>
    </row>
    <row r="320" spans="2:8" ht="15">
      <c r="B320" s="10"/>
      <c r="C320" s="10"/>
      <c r="D320" s="10"/>
      <c r="E320" s="10"/>
      <c r="F320" s="10"/>
      <c r="G320" s="10"/>
      <c r="H320" s="10"/>
    </row>
    <row r="321" spans="2:8" ht="15">
      <c r="B321" s="10"/>
      <c r="C321" s="10"/>
      <c r="D321" s="10"/>
      <c r="E321" s="10"/>
      <c r="F321" s="10"/>
      <c r="G321" s="10"/>
      <c r="H321" s="10"/>
    </row>
    <row r="322" spans="2:8" ht="15">
      <c r="B322" s="10"/>
      <c r="C322" s="10"/>
      <c r="D322" s="10"/>
      <c r="E322" s="10"/>
      <c r="F322" s="10"/>
      <c r="G322" s="10"/>
      <c r="H322" s="10"/>
    </row>
    <row r="323" spans="2:8" ht="15">
      <c r="B323" s="10"/>
      <c r="C323" s="10"/>
      <c r="D323" s="10"/>
      <c r="E323" s="10"/>
      <c r="F323" s="10"/>
      <c r="G323" s="10"/>
      <c r="H323" s="10"/>
    </row>
    <row r="324" spans="2:8" ht="15">
      <c r="B324" s="10"/>
      <c r="C324" s="10"/>
      <c r="D324" s="10"/>
      <c r="E324" s="10"/>
      <c r="F324" s="10"/>
      <c r="G324" s="10"/>
      <c r="H324" s="10"/>
    </row>
    <row r="325" spans="2:8" ht="15">
      <c r="B325" s="10"/>
      <c r="C325" s="10"/>
      <c r="D325" s="10"/>
      <c r="E325" s="10"/>
      <c r="F325" s="10"/>
      <c r="G325" s="10"/>
      <c r="H325" s="10"/>
    </row>
    <row r="326" spans="2:8" ht="15">
      <c r="B326" s="10"/>
      <c r="C326" s="10"/>
      <c r="D326" s="10"/>
      <c r="E326" s="10"/>
      <c r="F326" s="10"/>
      <c r="G326" s="10"/>
      <c r="H326" s="10"/>
    </row>
    <row r="327" spans="2:8" ht="15">
      <c r="B327" s="10"/>
      <c r="C327" s="10"/>
      <c r="D327" s="10"/>
      <c r="E327" s="10"/>
      <c r="F327" s="10"/>
      <c r="G327" s="10"/>
      <c r="H327" s="10"/>
    </row>
    <row r="328" spans="2:8" ht="15">
      <c r="B328" s="10"/>
      <c r="C328" s="10"/>
      <c r="D328" s="10"/>
      <c r="E328" s="10"/>
      <c r="F328" s="10"/>
      <c r="G328" s="10"/>
      <c r="H328" s="10"/>
    </row>
    <row r="329" spans="2:8" ht="15">
      <c r="B329" s="10"/>
      <c r="C329" s="10"/>
      <c r="D329" s="10"/>
      <c r="E329" s="10"/>
      <c r="F329" s="10"/>
      <c r="G329" s="10"/>
      <c r="H329" s="10"/>
    </row>
    <row r="330" spans="2:8" ht="15">
      <c r="B330" s="10"/>
      <c r="C330" s="10"/>
      <c r="D330" s="10"/>
      <c r="E330" s="10"/>
      <c r="F330" s="10"/>
      <c r="G330" s="10"/>
      <c r="H330" s="10"/>
    </row>
    <row r="331" spans="2:8" ht="15">
      <c r="B331" s="10"/>
      <c r="C331" s="10"/>
      <c r="D331" s="10"/>
      <c r="E331" s="10"/>
      <c r="F331" s="10"/>
      <c r="G331" s="10"/>
      <c r="H331" s="10"/>
    </row>
    <row r="332" spans="2:8" ht="15">
      <c r="B332" s="10"/>
      <c r="C332" s="10"/>
      <c r="D332" s="10"/>
      <c r="E332" s="10"/>
      <c r="F332" s="10"/>
      <c r="G332" s="10"/>
      <c r="H332" s="10"/>
    </row>
    <row r="333" spans="2:8" ht="15">
      <c r="B333" s="10"/>
      <c r="C333" s="10"/>
      <c r="D333" s="10"/>
      <c r="E333" s="10"/>
      <c r="F333" s="10"/>
      <c r="G333" s="10"/>
      <c r="H333" s="10"/>
    </row>
    <row r="334" spans="2:8" ht="15">
      <c r="B334" s="10"/>
      <c r="C334" s="10"/>
      <c r="D334" s="10"/>
      <c r="E334" s="10"/>
      <c r="F334" s="10"/>
      <c r="G334" s="10"/>
      <c r="H334" s="10"/>
    </row>
    <row r="335" spans="2:8" ht="15">
      <c r="B335" s="10"/>
      <c r="C335" s="10"/>
      <c r="D335" s="10"/>
      <c r="E335" s="10"/>
      <c r="F335" s="10"/>
      <c r="G335" s="10"/>
      <c r="H335" s="10"/>
    </row>
    <row r="336" spans="2:8" ht="15">
      <c r="B336" s="10"/>
      <c r="C336" s="10"/>
      <c r="D336" s="10"/>
      <c r="E336" s="10"/>
      <c r="F336" s="10"/>
      <c r="G336" s="10"/>
      <c r="H336" s="10"/>
    </row>
    <row r="337" spans="2:8" ht="15">
      <c r="B337" s="10"/>
      <c r="C337" s="10"/>
      <c r="D337" s="10"/>
      <c r="E337" s="10"/>
      <c r="F337" s="10"/>
      <c r="G337" s="10"/>
      <c r="H337" s="10"/>
    </row>
    <row r="338" spans="2:8" ht="15">
      <c r="B338" s="10"/>
      <c r="C338" s="10"/>
      <c r="D338" s="10"/>
      <c r="E338" s="10"/>
      <c r="F338" s="10"/>
      <c r="G338" s="10"/>
      <c r="H338" s="10"/>
    </row>
    <row r="339" spans="2:8" ht="15">
      <c r="B339" s="10"/>
      <c r="C339" s="10"/>
      <c r="D339" s="10"/>
      <c r="E339" s="10"/>
      <c r="F339" s="10"/>
      <c r="G339" s="10"/>
      <c r="H339" s="10"/>
    </row>
    <row r="340" spans="2:8" ht="15">
      <c r="B340" s="10"/>
      <c r="C340" s="10"/>
      <c r="D340" s="10"/>
      <c r="E340" s="10"/>
      <c r="F340" s="10"/>
      <c r="G340" s="10"/>
      <c r="H340" s="10"/>
    </row>
    <row r="341" spans="2:8" ht="15">
      <c r="B341" s="10"/>
      <c r="C341" s="10"/>
      <c r="D341" s="10"/>
      <c r="E341" s="10"/>
      <c r="F341" s="10"/>
      <c r="G341" s="10"/>
      <c r="H341" s="10"/>
    </row>
    <row r="342" spans="2:8" ht="15">
      <c r="B342" s="10"/>
      <c r="C342" s="10"/>
      <c r="D342" s="10"/>
      <c r="E342" s="10"/>
      <c r="F342" s="10"/>
      <c r="G342" s="10"/>
      <c r="H342" s="10"/>
    </row>
    <row r="343" spans="2:8" ht="15">
      <c r="B343" s="10"/>
      <c r="C343" s="10"/>
      <c r="D343" s="10"/>
      <c r="E343" s="10"/>
      <c r="F343" s="10"/>
      <c r="G343" s="10"/>
      <c r="H343" s="10"/>
    </row>
    <row r="344" spans="2:8" ht="15">
      <c r="B344" s="10"/>
      <c r="C344" s="10"/>
      <c r="D344" s="10"/>
      <c r="E344" s="10"/>
      <c r="F344" s="10"/>
      <c r="G344" s="10"/>
      <c r="H344" s="10"/>
    </row>
    <row r="345" spans="2:8" ht="15">
      <c r="B345" s="10"/>
      <c r="C345" s="10"/>
      <c r="D345" s="10"/>
      <c r="E345" s="10"/>
      <c r="F345" s="10"/>
      <c r="G345" s="10"/>
      <c r="H345" s="10"/>
    </row>
    <row r="346" spans="2:8" ht="15">
      <c r="B346" s="10"/>
      <c r="C346" s="10"/>
      <c r="D346" s="10"/>
      <c r="E346" s="10"/>
      <c r="F346" s="10"/>
      <c r="G346" s="10"/>
      <c r="H346" s="10"/>
    </row>
    <row r="347" spans="2:8" ht="15">
      <c r="B347" s="10"/>
      <c r="C347" s="10"/>
      <c r="D347" s="10"/>
      <c r="E347" s="10"/>
      <c r="F347" s="10"/>
      <c r="G347" s="10"/>
      <c r="H347" s="10"/>
    </row>
    <row r="348" spans="2:8" ht="15">
      <c r="B348" s="10"/>
      <c r="C348" s="10"/>
      <c r="D348" s="10"/>
      <c r="E348" s="10"/>
      <c r="F348" s="10"/>
      <c r="G348" s="10"/>
      <c r="H348" s="10"/>
    </row>
    <row r="349" spans="2:8" ht="15">
      <c r="B349" s="10"/>
      <c r="C349" s="10"/>
      <c r="D349" s="10"/>
      <c r="E349" s="10"/>
      <c r="F349" s="10"/>
      <c r="G349" s="10"/>
      <c r="H349" s="10"/>
    </row>
    <row r="350" spans="2:8" ht="15">
      <c r="B350" s="10"/>
      <c r="C350" s="10"/>
      <c r="D350" s="10"/>
      <c r="E350" s="10"/>
      <c r="F350" s="10"/>
      <c r="G350" s="10"/>
      <c r="H350" s="10"/>
    </row>
    <row r="351" spans="2:8" ht="15">
      <c r="B351" s="10"/>
      <c r="C351" s="10"/>
      <c r="D351" s="10"/>
      <c r="E351" s="10"/>
      <c r="F351" s="10"/>
      <c r="G351" s="10"/>
      <c r="H351" s="10"/>
    </row>
    <row r="352" spans="2:8" ht="15">
      <c r="B352" s="10"/>
      <c r="C352" s="10"/>
      <c r="D352" s="10"/>
      <c r="E352" s="10"/>
      <c r="F352" s="10"/>
      <c r="G352" s="10"/>
      <c r="H352" s="10"/>
    </row>
    <row r="353" spans="2:8" ht="15">
      <c r="B353" s="10"/>
      <c r="C353" s="10"/>
      <c r="D353" s="10"/>
      <c r="E353" s="10"/>
      <c r="F353" s="10"/>
      <c r="G353" s="10"/>
      <c r="H353" s="10"/>
    </row>
    <row r="354" spans="2:8" ht="15">
      <c r="B354" s="10"/>
      <c r="C354" s="10"/>
      <c r="D354" s="10"/>
      <c r="E354" s="10"/>
      <c r="F354" s="10"/>
      <c r="G354" s="10"/>
      <c r="H354" s="10"/>
    </row>
    <row r="355" spans="2:8" ht="15">
      <c r="B355" s="10"/>
      <c r="C355" s="10"/>
      <c r="D355" s="10"/>
      <c r="E355" s="10"/>
      <c r="F355" s="10"/>
      <c r="G355" s="10"/>
      <c r="H355" s="10"/>
    </row>
    <row r="356" spans="2:8" ht="15">
      <c r="B356" s="10"/>
      <c r="C356" s="10"/>
      <c r="D356" s="10"/>
      <c r="E356" s="10"/>
      <c r="F356" s="10"/>
      <c r="G356" s="10"/>
      <c r="H356" s="10"/>
    </row>
    <row r="357" spans="2:8" ht="15">
      <c r="B357" s="10"/>
      <c r="C357" s="10"/>
      <c r="D357" s="10"/>
      <c r="E357" s="10"/>
      <c r="F357" s="10"/>
      <c r="G357" s="10"/>
      <c r="H357" s="10"/>
    </row>
    <row r="358" spans="2:8" ht="15">
      <c r="B358" s="10"/>
      <c r="C358" s="10"/>
      <c r="D358" s="10"/>
      <c r="E358" s="10"/>
      <c r="F358" s="10"/>
      <c r="G358" s="10"/>
      <c r="H358" s="10"/>
    </row>
    <row r="359" spans="2:8" ht="15">
      <c r="B359" s="10"/>
      <c r="C359" s="10"/>
      <c r="D359" s="10"/>
      <c r="E359" s="10"/>
      <c r="F359" s="10"/>
      <c r="G359" s="10"/>
      <c r="H359" s="10"/>
    </row>
    <row r="360" spans="2:8" ht="15">
      <c r="B360" s="10"/>
      <c r="C360" s="10"/>
      <c r="D360" s="10"/>
      <c r="E360" s="10"/>
      <c r="F360" s="10"/>
      <c r="G360" s="10"/>
      <c r="H360" s="10"/>
    </row>
    <row r="361" spans="2:8" ht="15">
      <c r="B361" s="10"/>
      <c r="C361" s="10"/>
      <c r="D361" s="10"/>
      <c r="E361" s="10"/>
      <c r="F361" s="10"/>
      <c r="G361" s="10"/>
      <c r="H361" s="10"/>
    </row>
    <row r="362" spans="2:8" ht="15">
      <c r="B362" s="10"/>
      <c r="C362" s="10"/>
      <c r="D362" s="10"/>
      <c r="E362" s="10"/>
      <c r="F362" s="10"/>
      <c r="G362" s="10"/>
      <c r="H362" s="10"/>
    </row>
    <row r="363" spans="2:8" ht="15">
      <c r="B363" s="10"/>
      <c r="C363" s="10"/>
      <c r="D363" s="10"/>
      <c r="E363" s="10"/>
      <c r="F363" s="10"/>
      <c r="G363" s="10"/>
      <c r="H363" s="10"/>
    </row>
    <row r="364" spans="2:8" ht="15">
      <c r="B364" s="10"/>
      <c r="C364" s="10"/>
      <c r="D364" s="10"/>
      <c r="E364" s="10"/>
      <c r="F364" s="10"/>
      <c r="G364" s="10"/>
      <c r="H364" s="10"/>
    </row>
    <row r="365" spans="2:8" ht="15">
      <c r="B365" s="10"/>
      <c r="C365" s="10"/>
      <c r="D365" s="10"/>
      <c r="E365" s="10"/>
      <c r="F365" s="10"/>
      <c r="G365" s="10"/>
      <c r="H365" s="10"/>
    </row>
    <row r="366" spans="2:8" ht="15">
      <c r="B366" s="10"/>
      <c r="C366" s="10"/>
      <c r="D366" s="10"/>
      <c r="E366" s="10"/>
      <c r="F366" s="10"/>
      <c r="G366" s="10"/>
      <c r="H366" s="10"/>
    </row>
    <row r="367" spans="2:8" ht="15">
      <c r="B367" s="10"/>
      <c r="C367" s="10"/>
      <c r="D367" s="10"/>
      <c r="E367" s="10"/>
      <c r="F367" s="10"/>
      <c r="G367" s="10"/>
      <c r="H367" s="10"/>
    </row>
    <row r="368" spans="2:8" ht="15">
      <c r="B368" s="10"/>
      <c r="C368" s="10"/>
      <c r="D368" s="10"/>
      <c r="E368" s="10"/>
      <c r="F368" s="10"/>
      <c r="G368" s="10"/>
      <c r="H368" s="10"/>
    </row>
    <row r="369" spans="2:8" ht="15">
      <c r="B369" s="10"/>
      <c r="C369" s="10"/>
      <c r="D369" s="10"/>
      <c r="E369" s="10"/>
      <c r="F369" s="10"/>
      <c r="G369" s="10"/>
      <c r="H369" s="10"/>
    </row>
    <row r="370" spans="2:8" ht="15">
      <c r="B370" s="10"/>
      <c r="C370" s="10"/>
      <c r="D370" s="10"/>
      <c r="E370" s="10"/>
      <c r="F370" s="10"/>
      <c r="G370" s="10"/>
      <c r="H370" s="10"/>
    </row>
    <row r="371" spans="2:8" ht="15">
      <c r="B371" s="10"/>
      <c r="C371" s="10"/>
      <c r="D371" s="10"/>
      <c r="E371" s="10"/>
      <c r="F371" s="10"/>
      <c r="G371" s="10"/>
      <c r="H371" s="10"/>
    </row>
    <row r="372" spans="2:8" ht="15">
      <c r="B372" s="10"/>
      <c r="C372" s="10"/>
      <c r="D372" s="10"/>
      <c r="E372" s="10"/>
      <c r="F372" s="10"/>
      <c r="G372" s="10"/>
      <c r="H372" s="10"/>
    </row>
    <row r="373" spans="2:8" ht="15">
      <c r="B373" s="10"/>
      <c r="C373" s="10"/>
      <c r="D373" s="10"/>
      <c r="E373" s="10"/>
      <c r="F373" s="10"/>
      <c r="G373" s="10"/>
      <c r="H373" s="10"/>
    </row>
    <row r="374" spans="2:8" ht="15">
      <c r="B374" s="10"/>
      <c r="C374" s="10"/>
      <c r="D374" s="10"/>
      <c r="E374" s="10"/>
      <c r="F374" s="10"/>
      <c r="G374" s="10"/>
      <c r="H374" s="10"/>
    </row>
    <row r="375" spans="2:8" ht="15">
      <c r="B375" s="10"/>
      <c r="C375" s="10"/>
      <c r="D375" s="10"/>
      <c r="E375" s="10"/>
      <c r="F375" s="10"/>
      <c r="G375" s="10"/>
      <c r="H375" s="10"/>
    </row>
    <row r="376" spans="2:8" ht="15">
      <c r="B376" s="10"/>
      <c r="C376" s="10"/>
      <c r="D376" s="10"/>
      <c r="E376" s="10"/>
      <c r="F376" s="10"/>
      <c r="G376" s="10"/>
      <c r="H376" s="10"/>
    </row>
    <row r="377" spans="2:8" ht="15">
      <c r="B377" s="10"/>
      <c r="C377" s="10"/>
      <c r="D377" s="10"/>
      <c r="E377" s="10"/>
      <c r="F377" s="10"/>
      <c r="G377" s="10"/>
      <c r="H377" s="10"/>
    </row>
    <row r="378" spans="2:8" ht="15">
      <c r="B378" s="10"/>
      <c r="C378" s="10"/>
      <c r="D378" s="10"/>
      <c r="E378" s="10"/>
      <c r="F378" s="10"/>
      <c r="G378" s="10"/>
      <c r="H378" s="10"/>
    </row>
    <row r="379" spans="2:8" ht="15">
      <c r="B379" s="10"/>
      <c r="C379" s="10"/>
      <c r="D379" s="10"/>
      <c r="E379" s="10"/>
      <c r="F379" s="10"/>
      <c r="G379" s="10"/>
      <c r="H379" s="10"/>
    </row>
    <row r="380" spans="2:8" ht="15">
      <c r="B380" s="10"/>
      <c r="C380" s="10"/>
      <c r="D380" s="10"/>
      <c r="E380" s="10"/>
      <c r="F380" s="10"/>
      <c r="G380" s="10"/>
      <c r="H380" s="10"/>
    </row>
    <row r="381" spans="2:8" ht="15">
      <c r="B381" s="10"/>
      <c r="C381" s="10"/>
      <c r="D381" s="10"/>
      <c r="E381" s="10"/>
      <c r="F381" s="10"/>
      <c r="G381" s="10"/>
      <c r="H381" s="10"/>
    </row>
    <row r="382" spans="2:8" ht="15">
      <c r="B382" s="10"/>
      <c r="C382" s="10"/>
      <c r="D382" s="10"/>
      <c r="E382" s="10"/>
      <c r="F382" s="10"/>
      <c r="G382" s="10"/>
      <c r="H382" s="10"/>
    </row>
    <row r="383" spans="2:8" ht="15">
      <c r="B383" s="10"/>
      <c r="C383" s="10"/>
      <c r="D383" s="10"/>
      <c r="E383" s="10"/>
      <c r="F383" s="10"/>
      <c r="G383" s="10"/>
      <c r="H383" s="10"/>
    </row>
    <row r="384" spans="2:8" ht="15">
      <c r="B384" s="10"/>
      <c r="C384" s="10"/>
      <c r="D384" s="10"/>
      <c r="E384" s="10"/>
      <c r="F384" s="10"/>
      <c r="G384" s="10"/>
      <c r="H384" s="10"/>
    </row>
    <row r="385" spans="2:8" ht="15">
      <c r="B385" s="10"/>
      <c r="C385" s="10"/>
      <c r="D385" s="10"/>
      <c r="E385" s="10"/>
      <c r="F385" s="10"/>
      <c r="G385" s="10"/>
      <c r="H385" s="10"/>
    </row>
    <row r="386" spans="2:8" ht="15">
      <c r="B386" s="10"/>
      <c r="C386" s="10"/>
      <c r="D386" s="10"/>
      <c r="E386" s="10"/>
      <c r="F386" s="10"/>
      <c r="G386" s="10"/>
      <c r="H386" s="10"/>
    </row>
    <row r="387" spans="2:8" ht="15">
      <c r="B387" s="10"/>
      <c r="C387" s="10"/>
      <c r="D387" s="10"/>
      <c r="E387" s="10"/>
      <c r="F387" s="10"/>
      <c r="G387" s="10"/>
      <c r="H387" s="10"/>
    </row>
    <row r="388" spans="2:8" ht="15">
      <c r="B388" s="10"/>
      <c r="C388" s="10"/>
      <c r="D388" s="10"/>
      <c r="E388" s="10"/>
      <c r="F388" s="10"/>
      <c r="G388" s="10"/>
      <c r="H388" s="10"/>
    </row>
    <row r="389" spans="2:8" ht="15">
      <c r="B389" s="10"/>
      <c r="C389" s="10"/>
      <c r="D389" s="10"/>
      <c r="E389" s="10"/>
      <c r="F389" s="10"/>
      <c r="G389" s="10"/>
      <c r="H389" s="10"/>
    </row>
    <row r="390" spans="2:8" ht="15">
      <c r="B390" s="10"/>
      <c r="C390" s="10"/>
      <c r="D390" s="10"/>
      <c r="E390" s="10"/>
      <c r="F390" s="10"/>
      <c r="G390" s="10"/>
      <c r="H390" s="10"/>
    </row>
    <row r="391" spans="2:8" ht="15">
      <c r="B391" s="10"/>
      <c r="C391" s="10"/>
      <c r="D391" s="10"/>
      <c r="E391" s="10"/>
      <c r="F391" s="10"/>
      <c r="G391" s="10"/>
      <c r="H391" s="10"/>
    </row>
    <row r="392" spans="2:8" ht="15">
      <c r="B392" s="10"/>
      <c r="C392" s="10"/>
      <c r="D392" s="10"/>
      <c r="E392" s="10"/>
      <c r="F392" s="10"/>
      <c r="G392" s="10"/>
      <c r="H392" s="10"/>
    </row>
    <row r="393" spans="2:8" ht="15">
      <c r="B393" s="10"/>
      <c r="C393" s="10"/>
      <c r="D393" s="10"/>
      <c r="E393" s="10"/>
      <c r="F393" s="10"/>
      <c r="G393" s="10"/>
      <c r="H393" s="10"/>
    </row>
    <row r="394" spans="2:8" ht="15">
      <c r="B394" s="10"/>
      <c r="C394" s="10"/>
      <c r="D394" s="10"/>
      <c r="E394" s="10"/>
      <c r="F394" s="10"/>
      <c r="G394" s="10"/>
      <c r="H394" s="10"/>
    </row>
    <row r="395" spans="2:8" ht="15">
      <c r="B395" s="10"/>
      <c r="C395" s="10"/>
      <c r="D395" s="10"/>
      <c r="E395" s="10"/>
      <c r="F395" s="10"/>
      <c r="G395" s="10"/>
      <c r="H395" s="10"/>
    </row>
    <row r="396" spans="2:8" ht="15">
      <c r="B396" s="10"/>
      <c r="C396" s="10"/>
      <c r="D396" s="10"/>
      <c r="E396" s="10"/>
      <c r="F396" s="10"/>
      <c r="G396" s="10"/>
      <c r="H396" s="10"/>
    </row>
    <row r="397" spans="2:8" ht="15">
      <c r="B397" s="10"/>
      <c r="C397" s="10"/>
      <c r="D397" s="10"/>
      <c r="E397" s="10"/>
      <c r="F397" s="10"/>
      <c r="G397" s="10"/>
      <c r="H397" s="10"/>
    </row>
    <row r="398" spans="2:8" ht="15">
      <c r="B398" s="10"/>
      <c r="C398" s="10"/>
      <c r="D398" s="10"/>
      <c r="E398" s="10"/>
      <c r="F398" s="10"/>
      <c r="G398" s="10"/>
      <c r="H398" s="10"/>
    </row>
    <row r="399" spans="2:8" ht="15">
      <c r="B399" s="10"/>
      <c r="C399" s="10"/>
      <c r="D399" s="10"/>
      <c r="E399" s="10"/>
      <c r="F399" s="10"/>
      <c r="G399" s="10"/>
      <c r="H399" s="10"/>
    </row>
    <row r="400" spans="2:8" ht="15">
      <c r="B400" s="10"/>
      <c r="C400" s="10"/>
      <c r="D400" s="10"/>
      <c r="E400" s="10"/>
      <c r="F400" s="10"/>
      <c r="G400" s="10"/>
      <c r="H400" s="10"/>
    </row>
    <row r="401" spans="2:8" ht="15">
      <c r="B401" s="10"/>
      <c r="C401" s="10"/>
      <c r="D401" s="10"/>
      <c r="E401" s="10"/>
      <c r="F401" s="10"/>
      <c r="G401" s="10"/>
      <c r="H401" s="10"/>
    </row>
    <row r="402" spans="2:8" ht="15">
      <c r="B402" s="10"/>
      <c r="C402" s="10"/>
      <c r="D402" s="10"/>
      <c r="E402" s="10"/>
      <c r="F402" s="10"/>
      <c r="G402" s="10"/>
      <c r="H402" s="10"/>
    </row>
    <row r="403" spans="2:8" ht="15">
      <c r="B403" s="10"/>
      <c r="C403" s="10"/>
      <c r="D403" s="10"/>
      <c r="E403" s="10"/>
      <c r="F403" s="10"/>
      <c r="G403" s="10"/>
      <c r="H403" s="10"/>
    </row>
    <row r="404" spans="2:8" ht="15">
      <c r="B404" s="10"/>
      <c r="C404" s="10"/>
      <c r="D404" s="10"/>
      <c r="E404" s="10"/>
      <c r="F404" s="10"/>
      <c r="G404" s="10"/>
      <c r="H404" s="10"/>
    </row>
    <row r="405" spans="2:8" ht="15">
      <c r="B405" s="10"/>
      <c r="C405" s="10"/>
      <c r="D405" s="10"/>
      <c r="E405" s="10"/>
      <c r="F405" s="10"/>
      <c r="G405" s="10"/>
      <c r="H405" s="10"/>
    </row>
    <row r="406" spans="2:8" ht="15">
      <c r="B406" s="10"/>
      <c r="C406" s="10"/>
      <c r="D406" s="10"/>
      <c r="E406" s="10"/>
      <c r="F406" s="10"/>
      <c r="G406" s="10"/>
      <c r="H406" s="10"/>
    </row>
    <row r="407" spans="2:8" ht="15">
      <c r="B407" s="10"/>
      <c r="C407" s="10"/>
      <c r="D407" s="10"/>
      <c r="E407" s="10"/>
      <c r="F407" s="10"/>
      <c r="G407" s="10"/>
      <c r="H407" s="10"/>
    </row>
    <row r="408" spans="2:8" ht="15">
      <c r="B408" s="10"/>
      <c r="C408" s="10"/>
      <c r="D408" s="10"/>
      <c r="E408" s="10"/>
      <c r="F408" s="10"/>
      <c r="G408" s="10"/>
      <c r="H408" s="10"/>
    </row>
    <row r="409" spans="2:8" ht="15">
      <c r="B409" s="10"/>
      <c r="C409" s="10"/>
      <c r="D409" s="10"/>
      <c r="E409" s="10"/>
      <c r="F409" s="10"/>
      <c r="G409" s="10"/>
      <c r="H409" s="10"/>
    </row>
    <row r="410" spans="2:8" ht="15">
      <c r="B410" s="10"/>
      <c r="C410" s="10"/>
      <c r="D410" s="10"/>
      <c r="E410" s="10"/>
      <c r="F410" s="10"/>
      <c r="G410" s="10"/>
      <c r="H410" s="10"/>
    </row>
    <row r="411" spans="2:8" ht="15">
      <c r="B411" s="10"/>
      <c r="C411" s="10"/>
      <c r="D411" s="10"/>
      <c r="E411" s="10"/>
      <c r="F411" s="10"/>
      <c r="G411" s="10"/>
      <c r="H411" s="10"/>
    </row>
    <row r="412" spans="2:8" ht="15">
      <c r="B412" s="10"/>
      <c r="C412" s="10"/>
      <c r="D412" s="10"/>
      <c r="E412" s="10"/>
      <c r="F412" s="10"/>
      <c r="G412" s="10"/>
      <c r="H412" s="10"/>
    </row>
    <row r="413" spans="2:8" ht="15">
      <c r="B413" s="10"/>
      <c r="C413" s="10"/>
      <c r="D413" s="10"/>
      <c r="E413" s="10"/>
      <c r="F413" s="10"/>
      <c r="G413" s="10"/>
      <c r="H413" s="10"/>
    </row>
    <row r="414" spans="2:8" ht="15">
      <c r="B414" s="10"/>
      <c r="C414" s="10"/>
      <c r="D414" s="10"/>
      <c r="E414" s="10"/>
      <c r="F414" s="10"/>
      <c r="G414" s="10"/>
      <c r="H414" s="10"/>
    </row>
    <row r="415" spans="2:8" ht="15">
      <c r="B415" s="10"/>
      <c r="C415" s="10"/>
      <c r="D415" s="10"/>
      <c r="E415" s="10"/>
      <c r="F415" s="10"/>
      <c r="G415" s="10"/>
      <c r="H415" s="10"/>
    </row>
    <row r="416" spans="2:8" ht="15">
      <c r="B416" s="10"/>
      <c r="C416" s="10"/>
      <c r="D416" s="10"/>
      <c r="E416" s="10"/>
      <c r="F416" s="10"/>
      <c r="G416" s="10"/>
      <c r="H416" s="10"/>
    </row>
    <row r="417" spans="2:8" ht="15">
      <c r="B417" s="10"/>
      <c r="C417" s="10"/>
      <c r="D417" s="10"/>
      <c r="E417" s="10"/>
      <c r="F417" s="10"/>
      <c r="G417" s="10"/>
      <c r="H417" s="10"/>
    </row>
    <row r="418" spans="2:8" ht="15">
      <c r="B418" s="10"/>
      <c r="C418" s="10"/>
      <c r="D418" s="10"/>
      <c r="E418" s="10"/>
      <c r="F418" s="10"/>
      <c r="G418" s="10"/>
      <c r="H418" s="10"/>
    </row>
    <row r="419" spans="2:8" ht="15">
      <c r="B419" s="10"/>
      <c r="C419" s="10"/>
      <c r="D419" s="10"/>
      <c r="E419" s="10"/>
      <c r="F419" s="10"/>
      <c r="G419" s="10"/>
      <c r="H419" s="10"/>
    </row>
    <row r="420" spans="2:8" ht="15">
      <c r="B420" s="10"/>
      <c r="C420" s="10"/>
      <c r="D420" s="10"/>
      <c r="E420" s="10"/>
      <c r="F420" s="10"/>
      <c r="G420" s="10"/>
      <c r="H420" s="10"/>
    </row>
    <row r="421" spans="2:8" ht="15">
      <c r="B421" s="10"/>
      <c r="C421" s="10"/>
      <c r="D421" s="10"/>
      <c r="E421" s="10"/>
      <c r="F421" s="10"/>
      <c r="G421" s="10"/>
      <c r="H421" s="10"/>
    </row>
    <row r="422" spans="2:8" ht="15">
      <c r="B422" s="10"/>
      <c r="C422" s="10"/>
      <c r="D422" s="10"/>
      <c r="E422" s="10"/>
      <c r="F422" s="10"/>
      <c r="G422" s="10"/>
      <c r="H422" s="10"/>
    </row>
    <row r="423" spans="2:8" ht="15">
      <c r="B423" s="10"/>
      <c r="C423" s="10"/>
      <c r="D423" s="10"/>
      <c r="E423" s="10"/>
      <c r="F423" s="10"/>
      <c r="G423" s="10"/>
      <c r="H423" s="10"/>
    </row>
    <row r="424" spans="2:8" ht="15">
      <c r="B424" s="10"/>
      <c r="C424" s="10"/>
      <c r="D424" s="10"/>
      <c r="E424" s="10"/>
      <c r="F424" s="10"/>
      <c r="G424" s="10"/>
      <c r="H424" s="10"/>
    </row>
    <row r="425" spans="2:8" ht="15">
      <c r="B425" s="10"/>
      <c r="C425" s="10"/>
      <c r="D425" s="10"/>
      <c r="E425" s="10"/>
      <c r="F425" s="10"/>
      <c r="G425" s="10"/>
      <c r="H425" s="10"/>
    </row>
    <row r="426" spans="2:8" ht="15">
      <c r="B426" s="10"/>
      <c r="C426" s="10"/>
      <c r="D426" s="10"/>
      <c r="E426" s="10"/>
      <c r="F426" s="10"/>
      <c r="G426" s="10"/>
      <c r="H426" s="10"/>
    </row>
    <row r="427" spans="2:8" ht="15">
      <c r="B427" s="10"/>
      <c r="C427" s="10"/>
      <c r="D427" s="10"/>
      <c r="E427" s="10"/>
      <c r="F427" s="10"/>
      <c r="G427" s="10"/>
      <c r="H427" s="10"/>
    </row>
    <row r="428" spans="2:8">
      <c r="B428" s="10"/>
      <c r="C428" s="10"/>
      <c r="D428" s="10"/>
      <c r="E428" s="10"/>
      <c r="F428" s="10"/>
      <c r="G428" s="10"/>
      <c r="H428" s="1"/>
    </row>
    <row r="429" spans="2:8">
      <c r="B429" s="1"/>
      <c r="C429" s="1"/>
      <c r="D429" s="1"/>
      <c r="E429" s="1"/>
      <c r="F429" s="1"/>
      <c r="G429" s="1"/>
      <c r="H429" s="1"/>
    </row>
    <row r="430" spans="2:8">
      <c r="B430" s="1"/>
      <c r="C430" s="1"/>
      <c r="D430" s="1"/>
      <c r="E430" s="1"/>
      <c r="F430" s="1"/>
      <c r="G430" s="1"/>
      <c r="H430" s="1"/>
    </row>
    <row r="431" spans="2:8">
      <c r="B431" s="1"/>
      <c r="C431" s="1"/>
      <c r="D431" s="1"/>
      <c r="E431" s="1"/>
      <c r="F431" s="1"/>
      <c r="G431" s="1"/>
      <c r="H431" s="1"/>
    </row>
    <row r="432" spans="2:8">
      <c r="B432" s="1"/>
      <c r="C432" s="1"/>
      <c r="D432" s="1"/>
      <c r="E432" s="1"/>
      <c r="F432" s="1"/>
      <c r="G432" s="1"/>
      <c r="H432" s="1"/>
    </row>
    <row r="433" spans="2:8">
      <c r="B433" s="1"/>
      <c r="C433" s="1"/>
      <c r="D433" s="1"/>
      <c r="E433" s="1"/>
      <c r="F433" s="1"/>
      <c r="G433" s="1"/>
      <c r="H433" s="1"/>
    </row>
    <row r="434" spans="2:8">
      <c r="B434" s="1"/>
      <c r="C434" s="1"/>
      <c r="D434" s="1"/>
      <c r="E434" s="1"/>
      <c r="F434" s="1"/>
      <c r="G434" s="1"/>
      <c r="H434" s="1"/>
    </row>
    <row r="435" spans="2:8">
      <c r="B435" s="1"/>
      <c r="C435" s="1"/>
      <c r="D435" s="1"/>
      <c r="E435" s="1"/>
      <c r="F435" s="1"/>
      <c r="G435" s="1"/>
      <c r="H435" s="1"/>
    </row>
    <row r="436" spans="2:8">
      <c r="B436" s="1"/>
      <c r="C436" s="1"/>
      <c r="D436" s="1"/>
      <c r="E436" s="1"/>
      <c r="F436" s="1"/>
      <c r="G436" s="1"/>
      <c r="H436" s="1"/>
    </row>
    <row r="437" spans="2:8">
      <c r="B437" s="1"/>
      <c r="C437" s="1"/>
      <c r="D437" s="1"/>
      <c r="E437" s="1"/>
      <c r="F437" s="1"/>
      <c r="G437" s="1"/>
      <c r="H437" s="1"/>
    </row>
    <row r="438" spans="2:8">
      <c r="B438" s="1"/>
      <c r="C438" s="1"/>
      <c r="D438" s="1"/>
      <c r="E438" s="1"/>
      <c r="F438" s="1"/>
      <c r="G438" s="1"/>
      <c r="H438" s="1"/>
    </row>
    <row r="439" spans="2:8">
      <c r="B439" s="1"/>
      <c r="C439" s="1"/>
      <c r="D439" s="1"/>
      <c r="E439" s="1"/>
      <c r="F439" s="1"/>
      <c r="G439" s="1"/>
      <c r="H439" s="1"/>
    </row>
    <row r="440" spans="2:8">
      <c r="B440" s="1"/>
      <c r="C440" s="1"/>
      <c r="D440" s="1"/>
      <c r="E440" s="1"/>
      <c r="F440" s="1"/>
      <c r="G440" s="1"/>
      <c r="H440" s="1"/>
    </row>
    <row r="441" spans="2:8">
      <c r="B441" s="1"/>
      <c r="C441" s="1"/>
      <c r="D441" s="1"/>
      <c r="E441" s="1"/>
      <c r="F441" s="1"/>
      <c r="G441" s="1"/>
      <c r="H441" s="1"/>
    </row>
    <row r="442" spans="2:8">
      <c r="B442" s="1"/>
      <c r="C442" s="1"/>
      <c r="D442" s="1"/>
      <c r="E442" s="1"/>
      <c r="F442" s="1"/>
      <c r="G442" s="1"/>
      <c r="H442" s="1"/>
    </row>
    <row r="443" spans="2:8">
      <c r="B443" s="1"/>
      <c r="C443" s="1"/>
      <c r="D443" s="1"/>
      <c r="E443" s="1"/>
      <c r="F443" s="1"/>
      <c r="G443" s="1"/>
      <c r="H443" s="1"/>
    </row>
    <row r="444" spans="2:8">
      <c r="B444" s="1"/>
      <c r="C444" s="1"/>
      <c r="D444" s="1"/>
      <c r="E444" s="1"/>
      <c r="F444" s="1"/>
      <c r="G444" s="1"/>
      <c r="H444" s="1"/>
    </row>
    <row r="445" spans="2:8">
      <c r="B445" s="1"/>
      <c r="C445" s="1"/>
      <c r="D445" s="1"/>
      <c r="E445" s="1"/>
      <c r="F445" s="1"/>
      <c r="G445" s="1"/>
      <c r="H445" s="1"/>
    </row>
    <row r="446" spans="2:8">
      <c r="B446" s="1"/>
      <c r="C446" s="1"/>
      <c r="D446" s="1"/>
      <c r="E446" s="1"/>
      <c r="F446" s="1"/>
      <c r="G446" s="1"/>
      <c r="H446" s="1"/>
    </row>
    <row r="447" spans="2:8">
      <c r="B447" s="1"/>
      <c r="C447" s="1"/>
      <c r="D447" s="1"/>
      <c r="E447" s="1"/>
      <c r="F447" s="1"/>
      <c r="G447" s="1"/>
      <c r="H447" s="1"/>
    </row>
    <row r="448" spans="2:8">
      <c r="B448" s="1"/>
      <c r="C448" s="1"/>
      <c r="D448" s="1"/>
      <c r="E448" s="1"/>
      <c r="F448" s="1"/>
      <c r="G448" s="1"/>
      <c r="H448" s="1"/>
    </row>
    <row r="449" spans="2:8">
      <c r="B449" s="1"/>
      <c r="C449" s="1"/>
      <c r="D449" s="1"/>
      <c r="E449" s="1"/>
      <c r="F449" s="1"/>
      <c r="G449" s="1"/>
      <c r="H449" s="1"/>
    </row>
    <row r="450" spans="2:8">
      <c r="B450" s="1"/>
      <c r="C450" s="1"/>
      <c r="D450" s="1"/>
      <c r="E450" s="1"/>
      <c r="F450" s="1"/>
      <c r="G450" s="1"/>
      <c r="H450" s="1"/>
    </row>
    <row r="451" spans="2:8">
      <c r="B451" s="1"/>
      <c r="C451" s="1"/>
      <c r="D451" s="1"/>
      <c r="E451" s="1"/>
      <c r="F451" s="1"/>
      <c r="G451" s="1"/>
      <c r="H451" s="1"/>
    </row>
    <row r="452" spans="2:8">
      <c r="B452" s="1"/>
      <c r="C452" s="1"/>
      <c r="D452" s="1"/>
      <c r="E452" s="1"/>
      <c r="F452" s="1"/>
      <c r="G452" s="1"/>
      <c r="H452" s="1"/>
    </row>
    <row r="453" spans="2:8">
      <c r="B453" s="1"/>
      <c r="C453" s="1"/>
      <c r="D453" s="1"/>
      <c r="E453" s="1"/>
      <c r="F453" s="1"/>
      <c r="G453" s="1"/>
      <c r="H453" s="1"/>
    </row>
    <row r="454" spans="2:8">
      <c r="B454" s="1"/>
      <c r="C454" s="1"/>
      <c r="D454" s="1"/>
      <c r="E454" s="1"/>
      <c r="F454" s="1"/>
      <c r="G454" s="1"/>
      <c r="H454" s="1"/>
    </row>
    <row r="455" spans="2:8">
      <c r="B455" s="1"/>
      <c r="C455" s="1"/>
      <c r="D455" s="1"/>
      <c r="E455" s="1"/>
      <c r="F455" s="1"/>
      <c r="G455" s="1"/>
      <c r="H455" s="1"/>
    </row>
    <row r="456" spans="2:8">
      <c r="B456" s="1"/>
      <c r="C456" s="1"/>
      <c r="D456" s="1"/>
      <c r="E456" s="1"/>
      <c r="F456" s="1"/>
      <c r="G456" s="1"/>
      <c r="H456" s="1"/>
    </row>
    <row r="457" spans="2:8">
      <c r="B457" s="1"/>
      <c r="C457" s="1"/>
      <c r="D457" s="1"/>
      <c r="E457" s="1"/>
      <c r="F457" s="1"/>
      <c r="G457" s="1"/>
      <c r="H457" s="1"/>
    </row>
    <row r="458" spans="2:8">
      <c r="B458" s="1"/>
      <c r="C458" s="1"/>
      <c r="D458" s="1"/>
      <c r="E458" s="1"/>
      <c r="F458" s="1"/>
      <c r="G458" s="1"/>
      <c r="H458" s="1"/>
    </row>
    <row r="459" spans="2:8">
      <c r="B459" s="1"/>
      <c r="C459" s="1"/>
      <c r="D459" s="1"/>
      <c r="E459" s="1"/>
      <c r="F459" s="1"/>
      <c r="G459" s="1"/>
      <c r="H459" s="1"/>
    </row>
    <row r="460" spans="2:8">
      <c r="B460" s="1"/>
      <c r="C460" s="1"/>
      <c r="D460" s="1"/>
      <c r="E460" s="1"/>
      <c r="F460" s="1"/>
      <c r="G460" s="1"/>
      <c r="H460" s="1"/>
    </row>
    <row r="461" spans="2:8">
      <c r="B461" s="1"/>
      <c r="C461" s="1"/>
      <c r="D461" s="1"/>
      <c r="E461" s="1"/>
      <c r="F461" s="1"/>
      <c r="G461" s="1"/>
      <c r="H461" s="1"/>
    </row>
    <row r="462" spans="2:8">
      <c r="B462" s="1"/>
      <c r="C462" s="1"/>
      <c r="D462" s="1"/>
      <c r="E462" s="1"/>
      <c r="F462" s="1"/>
      <c r="G462" s="1"/>
      <c r="H462" s="1"/>
    </row>
    <row r="463" spans="2:8">
      <c r="B463" s="1"/>
      <c r="C463" s="1"/>
      <c r="D463" s="1"/>
      <c r="E463" s="1"/>
      <c r="F463" s="1"/>
      <c r="G463" s="1"/>
      <c r="H463" s="1"/>
    </row>
    <row r="464" spans="2:8">
      <c r="B464" s="1"/>
      <c r="C464" s="1"/>
      <c r="D464" s="1"/>
      <c r="E464" s="1"/>
      <c r="F464" s="1"/>
      <c r="G464" s="1"/>
      <c r="H464" s="1"/>
    </row>
    <row r="465" spans="2:8">
      <c r="B465" s="1"/>
      <c r="C465" s="1"/>
      <c r="D465" s="1"/>
      <c r="E465" s="1"/>
      <c r="F465" s="1"/>
      <c r="G465" s="1"/>
      <c r="H465" s="1"/>
    </row>
    <row r="466" spans="2:8">
      <c r="B466" s="1"/>
      <c r="C466" s="1"/>
      <c r="D466" s="1"/>
      <c r="E466" s="1"/>
      <c r="F466" s="1"/>
      <c r="G466" s="1"/>
      <c r="H466" s="1"/>
    </row>
    <row r="467" spans="2:8">
      <c r="B467" s="1"/>
      <c r="C467" s="1"/>
      <c r="D467" s="1"/>
      <c r="E467" s="1"/>
      <c r="F467" s="1"/>
      <c r="G467" s="1"/>
      <c r="H467" s="1"/>
    </row>
    <row r="468" spans="2:8">
      <c r="B468" s="1"/>
      <c r="C468" s="1"/>
      <c r="D468" s="1"/>
      <c r="E468" s="1"/>
      <c r="F468" s="1"/>
      <c r="G468" s="1"/>
      <c r="H468" s="1"/>
    </row>
    <row r="469" spans="2:8">
      <c r="B469" s="1"/>
      <c r="C469" s="1"/>
      <c r="D469" s="1"/>
      <c r="E469" s="1"/>
      <c r="F469" s="1"/>
      <c r="G469" s="1"/>
      <c r="H469" s="1"/>
    </row>
    <row r="470" spans="2:8">
      <c r="B470" s="1"/>
      <c r="C470" s="1"/>
      <c r="D470" s="1"/>
      <c r="E470" s="1"/>
      <c r="F470" s="1"/>
      <c r="G470" s="1"/>
      <c r="H470" s="1"/>
    </row>
    <row r="471" spans="2:8">
      <c r="B471" s="1"/>
      <c r="C471" s="1"/>
      <c r="D471" s="1"/>
      <c r="E471" s="1"/>
      <c r="F471" s="1"/>
      <c r="G471" s="1"/>
      <c r="H471" s="1"/>
    </row>
    <row r="472" spans="2:8">
      <c r="B472" s="1"/>
      <c r="C472" s="1"/>
      <c r="D472" s="1"/>
      <c r="E472" s="1"/>
      <c r="F472" s="1"/>
      <c r="G472" s="1"/>
      <c r="H472" s="1"/>
    </row>
    <row r="473" spans="2:8">
      <c r="B473" s="1"/>
      <c r="C473" s="1"/>
      <c r="D473" s="1"/>
      <c r="E473" s="1"/>
      <c r="F473" s="1"/>
      <c r="G473" s="1"/>
      <c r="H473" s="1"/>
    </row>
    <row r="474" spans="2:8">
      <c r="B474" s="1"/>
      <c r="C474" s="1"/>
      <c r="D474" s="1"/>
      <c r="E474" s="1"/>
      <c r="F474" s="1"/>
      <c r="G474" s="1"/>
      <c r="H474" s="1"/>
    </row>
    <row r="475" spans="2:8">
      <c r="B475" s="1"/>
      <c r="C475" s="1"/>
      <c r="D475" s="1"/>
      <c r="E475" s="1"/>
      <c r="F475" s="1"/>
      <c r="G475" s="1"/>
      <c r="H475" s="1"/>
    </row>
    <row r="476" spans="2:8">
      <c r="B476" s="1"/>
      <c r="C476" s="1"/>
      <c r="D476" s="1"/>
      <c r="E476" s="1"/>
      <c r="F476" s="1"/>
      <c r="G476" s="1"/>
      <c r="H476" s="1"/>
    </row>
    <row r="477" spans="2:8">
      <c r="B477" s="1"/>
      <c r="C477" s="1"/>
      <c r="D477" s="1"/>
      <c r="E477" s="1"/>
      <c r="F477" s="1"/>
      <c r="G477" s="1"/>
      <c r="H477" s="1"/>
    </row>
    <row r="478" spans="2:8">
      <c r="B478" s="1"/>
      <c r="C478" s="1"/>
      <c r="D478" s="1"/>
      <c r="E478" s="1"/>
      <c r="F478" s="1"/>
      <c r="G478" s="1"/>
      <c r="H478" s="1"/>
    </row>
    <row r="479" spans="2:8">
      <c r="B479" s="1"/>
      <c r="C479" s="1"/>
      <c r="D479" s="1"/>
      <c r="E479" s="1"/>
      <c r="F479" s="1"/>
      <c r="G479" s="1"/>
      <c r="H479" s="1"/>
    </row>
    <row r="480" spans="2:8">
      <c r="B480" s="1"/>
      <c r="C480" s="1"/>
      <c r="D480" s="1"/>
      <c r="E480" s="1"/>
      <c r="F480" s="1"/>
      <c r="G480" s="1"/>
      <c r="H480" s="1"/>
    </row>
    <row r="481" spans="2:8">
      <c r="B481" s="1"/>
      <c r="C481" s="1"/>
      <c r="D481" s="1"/>
      <c r="E481" s="1"/>
      <c r="F481" s="1"/>
      <c r="G481" s="1"/>
      <c r="H481" s="1"/>
    </row>
    <row r="482" spans="2:8">
      <c r="B482" s="1"/>
      <c r="C482" s="1"/>
      <c r="D482" s="1"/>
      <c r="E482" s="1"/>
      <c r="F482" s="1"/>
      <c r="G482" s="1"/>
      <c r="H482" s="1"/>
    </row>
    <row r="483" spans="2:8">
      <c r="B483" s="1"/>
      <c r="C483" s="1"/>
      <c r="D483" s="1"/>
      <c r="E483" s="1"/>
      <c r="F483" s="1"/>
      <c r="G483" s="1"/>
      <c r="H483" s="1"/>
    </row>
    <row r="484" spans="2:8">
      <c r="B484" s="1"/>
      <c r="C484" s="1"/>
      <c r="D484" s="1"/>
      <c r="E484" s="1"/>
      <c r="F484" s="1"/>
      <c r="G484" s="1"/>
      <c r="H484" s="1"/>
    </row>
    <row r="485" spans="2:8">
      <c r="B485" s="1"/>
      <c r="C485" s="1"/>
      <c r="D485" s="1"/>
      <c r="E485" s="1"/>
      <c r="F485" s="1"/>
      <c r="G485" s="1"/>
      <c r="H485" s="1"/>
    </row>
    <row r="486" spans="2:8">
      <c r="B486" s="1"/>
      <c r="C486" s="1"/>
      <c r="D486" s="1"/>
      <c r="E486" s="1"/>
      <c r="F486" s="1"/>
      <c r="G486" s="1"/>
      <c r="H486" s="1"/>
    </row>
    <row r="487" spans="2:8">
      <c r="B487" s="1"/>
      <c r="C487" s="1"/>
      <c r="D487" s="1"/>
      <c r="E487" s="1"/>
      <c r="F487" s="1"/>
      <c r="G487" s="1"/>
      <c r="H487" s="1"/>
    </row>
    <row r="488" spans="2:8">
      <c r="B488" s="1"/>
      <c r="C488" s="1"/>
      <c r="D488" s="1"/>
      <c r="E488" s="1"/>
      <c r="F488" s="1"/>
      <c r="G488" s="1"/>
      <c r="H488" s="1"/>
    </row>
    <row r="489" spans="2:8">
      <c r="B489" s="1"/>
      <c r="C489" s="1"/>
      <c r="D489" s="1"/>
      <c r="E489" s="1"/>
      <c r="F489" s="1"/>
      <c r="G489" s="1"/>
      <c r="H489" s="1"/>
    </row>
    <row r="490" spans="2:8">
      <c r="B490" s="1"/>
      <c r="C490" s="1"/>
      <c r="D490" s="1"/>
      <c r="E490" s="1"/>
      <c r="F490" s="1"/>
      <c r="G490" s="1"/>
      <c r="H490" s="1"/>
    </row>
    <row r="491" spans="2:8">
      <c r="B491" s="1"/>
      <c r="C491" s="1"/>
      <c r="D491" s="1"/>
      <c r="E491" s="1"/>
      <c r="F491" s="1"/>
      <c r="G491" s="1"/>
      <c r="H491" s="1"/>
    </row>
    <row r="492" spans="2:8">
      <c r="B492" s="1"/>
      <c r="C492" s="1"/>
      <c r="D492" s="1"/>
      <c r="E492" s="1"/>
      <c r="F492" s="1"/>
      <c r="G492" s="1"/>
      <c r="H492" s="1"/>
    </row>
    <row r="493" spans="2:8">
      <c r="B493" s="1"/>
      <c r="C493" s="1"/>
      <c r="D493" s="1"/>
      <c r="E493" s="1"/>
      <c r="F493" s="1"/>
      <c r="G493" s="1"/>
      <c r="H493" s="1"/>
    </row>
    <row r="494" spans="2:8">
      <c r="B494" s="1"/>
      <c r="C494" s="1"/>
      <c r="D494" s="1"/>
      <c r="E494" s="1"/>
      <c r="F494" s="1"/>
      <c r="G494" s="1"/>
      <c r="H494" s="1"/>
    </row>
    <row r="495" spans="2:8">
      <c r="B495" s="1"/>
      <c r="C495" s="1"/>
      <c r="D495" s="1"/>
      <c r="E495" s="1"/>
      <c r="F495" s="1"/>
      <c r="G495" s="1"/>
      <c r="H495" s="1"/>
    </row>
    <row r="496" spans="2:8">
      <c r="B496" s="1"/>
      <c r="C496" s="1"/>
      <c r="D496" s="1"/>
      <c r="E496" s="1"/>
      <c r="F496" s="1"/>
      <c r="G496" s="1"/>
      <c r="H496" s="1"/>
    </row>
    <row r="497" spans="2:8">
      <c r="B497" s="1"/>
      <c r="C497" s="1"/>
      <c r="D497" s="1"/>
      <c r="E497" s="1"/>
      <c r="F497" s="1"/>
      <c r="G497" s="1"/>
      <c r="H497" s="1"/>
    </row>
    <row r="498" spans="2:8">
      <c r="B498" s="1"/>
      <c r="C498" s="1"/>
      <c r="D498" s="1"/>
      <c r="E498" s="1"/>
      <c r="F498" s="1"/>
      <c r="G498" s="1"/>
      <c r="H498" s="1"/>
    </row>
    <row r="499" spans="2:8">
      <c r="B499" s="1"/>
      <c r="C499" s="1"/>
      <c r="D499" s="1"/>
      <c r="E499" s="1"/>
      <c r="F499" s="1"/>
      <c r="G499" s="1"/>
      <c r="H499" s="1"/>
    </row>
    <row r="500" spans="2:8">
      <c r="B500" s="1"/>
      <c r="C500" s="1"/>
      <c r="D500" s="1"/>
      <c r="E500" s="1"/>
      <c r="F500" s="1"/>
      <c r="G500" s="1"/>
      <c r="H500" s="1"/>
    </row>
    <row r="501" spans="2:8">
      <c r="B501" s="1"/>
      <c r="C501" s="1"/>
      <c r="D501" s="1"/>
      <c r="E501" s="1"/>
      <c r="F501" s="1"/>
      <c r="G501" s="1"/>
      <c r="H501" s="1"/>
    </row>
    <row r="502" spans="2:8">
      <c r="B502" s="1"/>
      <c r="C502" s="1"/>
      <c r="D502" s="1"/>
      <c r="E502" s="1"/>
      <c r="F502" s="1"/>
      <c r="G502" s="1"/>
      <c r="H502" s="1"/>
    </row>
    <row r="503" spans="2:8">
      <c r="B503" s="1"/>
      <c r="C503" s="1"/>
      <c r="D503" s="1"/>
      <c r="E503" s="1"/>
      <c r="F503" s="1"/>
      <c r="G503" s="1"/>
      <c r="H503" s="1"/>
    </row>
    <row r="504" spans="2:8">
      <c r="B504" s="1"/>
      <c r="C504" s="1"/>
      <c r="D504" s="1"/>
      <c r="E504" s="1"/>
      <c r="F504" s="1"/>
      <c r="G504" s="1"/>
      <c r="H504" s="1"/>
    </row>
    <row r="505" spans="2:8">
      <c r="B505" s="1"/>
      <c r="C505" s="1"/>
      <c r="D505" s="1"/>
      <c r="E505" s="1"/>
      <c r="F505" s="1"/>
      <c r="G505" s="1"/>
      <c r="H505" s="1"/>
    </row>
    <row r="506" spans="2:8">
      <c r="B506" s="1"/>
      <c r="C506" s="1"/>
      <c r="D506" s="1"/>
      <c r="E506" s="1"/>
      <c r="F506" s="1"/>
      <c r="G506" s="1"/>
      <c r="H506" s="1"/>
    </row>
    <row r="507" spans="2:8">
      <c r="B507" s="1"/>
      <c r="C507" s="1"/>
      <c r="D507" s="1"/>
      <c r="E507" s="1"/>
      <c r="F507" s="1"/>
      <c r="G507" s="1"/>
      <c r="H507" s="1"/>
    </row>
    <row r="508" spans="2:8">
      <c r="B508" s="1"/>
      <c r="C508" s="1"/>
      <c r="D508" s="1"/>
      <c r="E508" s="1"/>
      <c r="F508" s="1"/>
      <c r="G508" s="1"/>
      <c r="H508" s="1"/>
    </row>
    <row r="509" spans="2:8">
      <c r="B509" s="1"/>
      <c r="C509" s="1"/>
      <c r="D509" s="1"/>
      <c r="E509" s="1"/>
      <c r="F509" s="1"/>
      <c r="G509" s="1"/>
      <c r="H509" s="1"/>
    </row>
    <row r="510" spans="2:8">
      <c r="B510" s="1"/>
      <c r="C510" s="1"/>
      <c r="D510" s="1"/>
      <c r="E510" s="1"/>
      <c r="F510" s="1"/>
      <c r="G510" s="1"/>
      <c r="H510" s="1"/>
    </row>
    <row r="511" spans="2:8">
      <c r="B511" s="1"/>
      <c r="C511" s="1"/>
      <c r="D511" s="1"/>
      <c r="E511" s="1"/>
      <c r="F511" s="1"/>
      <c r="G511" s="1"/>
      <c r="H511" s="1"/>
    </row>
    <row r="512" spans="2:8">
      <c r="B512" s="1"/>
      <c r="C512" s="1"/>
      <c r="D512" s="1"/>
      <c r="E512" s="1"/>
      <c r="F512" s="1"/>
      <c r="G512" s="1"/>
      <c r="H512" s="1"/>
    </row>
    <row r="513" spans="2:8">
      <c r="B513" s="1"/>
      <c r="C513" s="1"/>
      <c r="D513" s="1"/>
      <c r="E513" s="1"/>
      <c r="F513" s="1"/>
      <c r="G513" s="1"/>
      <c r="H513" s="1"/>
    </row>
    <row r="514" spans="2:8">
      <c r="B514" s="1"/>
      <c r="C514" s="1"/>
      <c r="D514" s="1"/>
      <c r="E514" s="1"/>
      <c r="F514" s="1"/>
      <c r="G514" s="1"/>
      <c r="H514" s="1"/>
    </row>
    <row r="515" spans="2:8">
      <c r="B515" s="1"/>
      <c r="C515" s="1"/>
      <c r="D515" s="1"/>
      <c r="E515" s="1"/>
      <c r="F515" s="1"/>
      <c r="G515" s="1"/>
      <c r="H515" s="1"/>
    </row>
    <row r="516" spans="2:8">
      <c r="B516" s="1"/>
      <c r="C516" s="1"/>
      <c r="D516" s="1"/>
      <c r="E516" s="1"/>
      <c r="F516" s="1"/>
      <c r="G516" s="1"/>
      <c r="H516" s="1"/>
    </row>
    <row r="517" spans="2:8">
      <c r="B517" s="1"/>
      <c r="C517" s="1"/>
      <c r="D517" s="1"/>
      <c r="E517" s="1"/>
      <c r="F517" s="1"/>
      <c r="G517" s="1"/>
      <c r="H517" s="1"/>
    </row>
    <row r="518" spans="2:8">
      <c r="B518" s="1"/>
      <c r="C518" s="1"/>
      <c r="D518" s="1"/>
      <c r="E518" s="1"/>
      <c r="F518" s="1"/>
      <c r="G518" s="1"/>
      <c r="H518" s="1"/>
    </row>
    <row r="519" spans="2:8">
      <c r="B519" s="1"/>
      <c r="C519" s="1"/>
      <c r="D519" s="1"/>
      <c r="E519" s="1"/>
      <c r="F519" s="1"/>
      <c r="G519" s="1"/>
      <c r="H519" s="1"/>
    </row>
    <row r="520" spans="2:8">
      <c r="B520" s="1"/>
      <c r="C520" s="1"/>
      <c r="D520" s="1"/>
      <c r="E520" s="1"/>
      <c r="F520" s="1"/>
      <c r="G520" s="1"/>
      <c r="H520" s="1"/>
    </row>
    <row r="521" spans="2:8">
      <c r="B521" s="1"/>
      <c r="C521" s="1"/>
      <c r="D521" s="1"/>
      <c r="E521" s="1"/>
      <c r="F521" s="1"/>
      <c r="G521" s="1"/>
      <c r="H521" s="1"/>
    </row>
    <row r="522" spans="2:8">
      <c r="B522" s="1"/>
      <c r="C522" s="1"/>
      <c r="D522" s="1"/>
      <c r="E522" s="1"/>
      <c r="F522" s="1"/>
      <c r="G522" s="1"/>
      <c r="H522" s="1"/>
    </row>
    <row r="523" spans="2:8">
      <c r="B523" s="1"/>
      <c r="C523" s="1"/>
      <c r="D523" s="1"/>
      <c r="E523" s="1"/>
      <c r="F523" s="1"/>
      <c r="G523" s="1"/>
      <c r="H523" s="1"/>
    </row>
    <row r="524" spans="2:8">
      <c r="B524" s="1"/>
      <c r="C524" s="1"/>
      <c r="D524" s="1"/>
      <c r="E524" s="1"/>
      <c r="F524" s="1"/>
      <c r="G524" s="1"/>
      <c r="H524" s="1"/>
    </row>
    <row r="525" spans="2:8">
      <c r="B525" s="1"/>
      <c r="C525" s="1"/>
      <c r="D525" s="1"/>
      <c r="E525" s="1"/>
      <c r="F525" s="1"/>
      <c r="G525" s="1"/>
      <c r="H525" s="1"/>
    </row>
    <row r="526" spans="2:8">
      <c r="B526" s="1"/>
      <c r="C526" s="1"/>
      <c r="D526" s="1"/>
      <c r="E526" s="1"/>
      <c r="F526" s="1"/>
      <c r="G526" s="1"/>
      <c r="H526" s="1"/>
    </row>
    <row r="527" spans="2:8">
      <c r="B527" s="1"/>
      <c r="C527" s="1"/>
      <c r="D527" s="1"/>
      <c r="E527" s="1"/>
      <c r="F527" s="1"/>
      <c r="G527" s="1"/>
      <c r="H527" s="1"/>
    </row>
    <row r="528" spans="2:8">
      <c r="B528" s="1"/>
      <c r="C528" s="1"/>
      <c r="D528" s="1"/>
      <c r="E528" s="1"/>
      <c r="F528" s="1"/>
      <c r="G528" s="1"/>
      <c r="H528" s="1"/>
    </row>
    <row r="529" spans="2:8">
      <c r="B529" s="1"/>
      <c r="C529" s="1"/>
      <c r="D529" s="1"/>
      <c r="E529" s="1"/>
      <c r="F529" s="1"/>
      <c r="G529" s="1"/>
      <c r="H529" s="1"/>
    </row>
    <row r="530" spans="2:8">
      <c r="B530" s="1"/>
      <c r="C530" s="1"/>
      <c r="D530" s="1"/>
      <c r="E530" s="1"/>
      <c r="F530" s="1"/>
      <c r="G530" s="1"/>
      <c r="H530" s="1"/>
    </row>
    <row r="531" spans="2:8">
      <c r="B531" s="1"/>
      <c r="C531" s="1"/>
      <c r="D531" s="1"/>
      <c r="E531" s="1"/>
      <c r="F531" s="1"/>
      <c r="G531" s="1"/>
      <c r="H531" s="1"/>
    </row>
    <row r="532" spans="2:8">
      <c r="B532" s="1"/>
      <c r="C532" s="1"/>
      <c r="D532" s="1"/>
      <c r="E532" s="1"/>
      <c r="F532" s="1"/>
      <c r="G532" s="1"/>
      <c r="H532" s="1"/>
    </row>
    <row r="533" spans="2:8">
      <c r="B533" s="1"/>
      <c r="C533" s="1"/>
      <c r="D533" s="1"/>
      <c r="E533" s="1"/>
      <c r="F533" s="1"/>
      <c r="G533" s="1"/>
      <c r="H533" s="1"/>
    </row>
    <row r="534" spans="2:8">
      <c r="B534" s="1"/>
      <c r="C534" s="1"/>
      <c r="D534" s="1"/>
      <c r="E534" s="1"/>
      <c r="F534" s="1"/>
      <c r="G534" s="1"/>
      <c r="H534" s="1"/>
    </row>
    <row r="535" spans="2:8">
      <c r="B535" s="1"/>
      <c r="C535" s="1"/>
      <c r="D535" s="1"/>
      <c r="E535" s="1"/>
      <c r="F535" s="1"/>
      <c r="G535" s="1"/>
      <c r="H535" s="1"/>
    </row>
    <row r="536" spans="2:8">
      <c r="B536" s="1"/>
      <c r="C536" s="1"/>
      <c r="D536" s="1"/>
      <c r="E536" s="1"/>
      <c r="F536" s="1"/>
      <c r="G536" s="1"/>
      <c r="H536" s="1"/>
    </row>
    <row r="537" spans="2:8">
      <c r="B537" s="1"/>
      <c r="C537" s="1"/>
      <c r="D537" s="1"/>
      <c r="E537" s="1"/>
      <c r="F537" s="1"/>
      <c r="G537" s="1"/>
      <c r="H537" s="1"/>
    </row>
    <row r="538" spans="2:8">
      <c r="B538" s="1"/>
      <c r="C538" s="1"/>
      <c r="D538" s="1"/>
      <c r="E538" s="1"/>
      <c r="F538" s="1"/>
      <c r="G538" s="1"/>
      <c r="H538" s="1"/>
    </row>
    <row r="539" spans="2:8">
      <c r="B539" s="1"/>
      <c r="C539" s="1"/>
      <c r="D539" s="1"/>
      <c r="E539" s="1"/>
      <c r="F539" s="1"/>
      <c r="G539" s="1"/>
      <c r="H539" s="1"/>
    </row>
    <row r="540" spans="2:8">
      <c r="B540" s="1"/>
      <c r="C540" s="1"/>
      <c r="D540" s="1"/>
      <c r="E540" s="1"/>
      <c r="F540" s="1"/>
      <c r="G540" s="1"/>
      <c r="H540" s="1"/>
    </row>
    <row r="541" spans="2:8">
      <c r="B541" s="1"/>
      <c r="C541" s="1"/>
      <c r="D541" s="1"/>
      <c r="E541" s="1"/>
      <c r="F541" s="1"/>
      <c r="G541" s="1"/>
      <c r="H541" s="1"/>
    </row>
    <row r="542" spans="2:8">
      <c r="B542" s="1"/>
      <c r="C542" s="1"/>
      <c r="D542" s="1"/>
      <c r="E542" s="1"/>
      <c r="F542" s="1"/>
      <c r="G542" s="1"/>
      <c r="H542" s="1"/>
    </row>
    <row r="543" spans="2:8">
      <c r="B543" s="1"/>
      <c r="C543" s="1"/>
      <c r="D543" s="1"/>
      <c r="E543" s="1"/>
      <c r="F543" s="1"/>
      <c r="G543" s="1"/>
      <c r="H543" s="1"/>
    </row>
    <row r="544" spans="2:8">
      <c r="B544" s="1"/>
      <c r="C544" s="1"/>
      <c r="D544" s="1"/>
      <c r="E544" s="1"/>
      <c r="F544" s="1"/>
      <c r="G544" s="1"/>
      <c r="H544" s="1"/>
    </row>
    <row r="545" spans="2:8">
      <c r="B545" s="1"/>
      <c r="C545" s="1"/>
      <c r="D545" s="1"/>
      <c r="E545" s="1"/>
      <c r="F545" s="1"/>
      <c r="G545" s="1"/>
      <c r="H545" s="1"/>
    </row>
    <row r="546" spans="2:8">
      <c r="B546" s="1"/>
      <c r="C546" s="1"/>
      <c r="D546" s="1"/>
      <c r="E546" s="1"/>
      <c r="F546" s="1"/>
      <c r="G546" s="1"/>
      <c r="H546" s="1"/>
    </row>
    <row r="547" spans="2:8">
      <c r="B547" s="1"/>
      <c r="C547" s="1"/>
      <c r="D547" s="1"/>
      <c r="E547" s="1"/>
      <c r="F547" s="1"/>
      <c r="G547" s="1"/>
      <c r="H547" s="1"/>
    </row>
    <row r="548" spans="2:8">
      <c r="B548" s="1"/>
      <c r="C548" s="1"/>
      <c r="D548" s="1"/>
      <c r="E548" s="1"/>
      <c r="F548" s="1"/>
      <c r="G548" s="1"/>
      <c r="H548" s="1"/>
    </row>
    <row r="549" spans="2:8">
      <c r="B549" s="1"/>
      <c r="C549" s="1"/>
      <c r="D549" s="1"/>
      <c r="E549" s="1"/>
      <c r="F549" s="1"/>
      <c r="G549" s="1"/>
      <c r="H549" s="1"/>
    </row>
    <row r="550" spans="2:8">
      <c r="B550" s="1"/>
      <c r="C550" s="1"/>
      <c r="D550" s="1"/>
      <c r="E550" s="1"/>
      <c r="F550" s="1"/>
      <c r="G550" s="1"/>
      <c r="H550" s="1"/>
    </row>
    <row r="551" spans="2:8">
      <c r="B551" s="1"/>
      <c r="C551" s="1"/>
      <c r="D551" s="1"/>
      <c r="E551" s="1"/>
      <c r="F551" s="1"/>
      <c r="G551" s="1"/>
      <c r="H551" s="1"/>
    </row>
    <row r="552" spans="2:8">
      <c r="B552" s="1"/>
      <c r="C552" s="1"/>
      <c r="D552" s="1"/>
      <c r="E552" s="1"/>
      <c r="F552" s="1"/>
      <c r="G552" s="1"/>
      <c r="H552" s="1"/>
    </row>
    <row r="553" spans="2:8">
      <c r="B553" s="1"/>
      <c r="C553" s="1"/>
      <c r="D553" s="1"/>
      <c r="E553" s="1"/>
      <c r="F553" s="1"/>
      <c r="G553" s="1"/>
      <c r="H553" s="1"/>
    </row>
    <row r="554" spans="2:8">
      <c r="B554" s="1"/>
      <c r="C554" s="1"/>
      <c r="D554" s="1"/>
      <c r="E554" s="1"/>
      <c r="F554" s="1"/>
      <c r="G554" s="1"/>
      <c r="H554" s="1"/>
    </row>
    <row r="555" spans="2:8">
      <c r="B555" s="1"/>
      <c r="C555" s="1"/>
      <c r="D555" s="1"/>
      <c r="E555" s="1"/>
      <c r="F555" s="1"/>
      <c r="G555" s="1"/>
      <c r="H555" s="1"/>
    </row>
    <row r="556" spans="2:8">
      <c r="B556" s="1"/>
      <c r="C556" s="1"/>
      <c r="D556" s="1"/>
      <c r="E556" s="1"/>
      <c r="F556" s="1"/>
      <c r="G556" s="1"/>
      <c r="H556" s="1"/>
    </row>
    <row r="557" spans="2:8">
      <c r="B557" s="1"/>
      <c r="C557" s="1"/>
      <c r="D557" s="1"/>
      <c r="E557" s="1"/>
      <c r="F557" s="1"/>
      <c r="G557" s="1"/>
      <c r="H557" s="1"/>
    </row>
    <row r="558" spans="2:8">
      <c r="B558" s="1"/>
      <c r="C558" s="1"/>
      <c r="D558" s="1"/>
      <c r="E558" s="1"/>
      <c r="F558" s="1"/>
      <c r="G558" s="1"/>
      <c r="H558" s="1"/>
    </row>
    <row r="559" spans="2:8">
      <c r="B559" s="1"/>
      <c r="C559" s="1"/>
      <c r="D559" s="1"/>
      <c r="E559" s="1"/>
      <c r="F559" s="1"/>
      <c r="G559" s="1"/>
      <c r="H559" s="1"/>
    </row>
    <row r="560" spans="2:8">
      <c r="B560" s="1"/>
      <c r="C560" s="1"/>
      <c r="D560" s="1"/>
      <c r="E560" s="1"/>
      <c r="F560" s="1"/>
      <c r="G560" s="1"/>
      <c r="H560" s="1"/>
    </row>
    <row r="561" spans="2:8">
      <c r="B561" s="1"/>
      <c r="C561" s="1"/>
      <c r="D561" s="1"/>
      <c r="E561" s="1"/>
      <c r="F561" s="1"/>
      <c r="G561" s="1"/>
      <c r="H561" s="1"/>
    </row>
    <row r="562" spans="2:8">
      <c r="B562" s="1"/>
      <c r="C562" s="1"/>
      <c r="D562" s="1"/>
      <c r="E562" s="1"/>
      <c r="F562" s="1"/>
      <c r="G562" s="1"/>
      <c r="H562" s="1"/>
    </row>
    <row r="563" spans="2:8">
      <c r="B563" s="1"/>
      <c r="C563" s="1"/>
      <c r="D563" s="1"/>
      <c r="E563" s="1"/>
      <c r="F563" s="1"/>
      <c r="G563" s="1"/>
      <c r="H563" s="1"/>
    </row>
    <row r="564" spans="2:8">
      <c r="B564" s="1"/>
      <c r="C564" s="1"/>
      <c r="D564" s="1"/>
      <c r="E564" s="1"/>
      <c r="F564" s="1"/>
      <c r="G564" s="1"/>
      <c r="H564" s="1"/>
    </row>
    <row r="565" spans="2:8">
      <c r="B565" s="1"/>
      <c r="C565" s="1"/>
      <c r="D565" s="1"/>
      <c r="E565" s="1"/>
      <c r="F565" s="1"/>
      <c r="G565" s="1"/>
      <c r="H565" s="1"/>
    </row>
    <row r="566" spans="2:8">
      <c r="B566" s="1"/>
      <c r="C566" s="1"/>
      <c r="D566" s="1"/>
      <c r="E566" s="1"/>
      <c r="F566" s="1"/>
      <c r="G566" s="1"/>
      <c r="H566" s="1"/>
    </row>
    <row r="567" spans="2:8">
      <c r="B567" s="1"/>
      <c r="C567" s="1"/>
      <c r="D567" s="1"/>
      <c r="E567" s="1"/>
      <c r="F567" s="1"/>
      <c r="G567" s="1"/>
      <c r="H567" s="1"/>
    </row>
    <row r="568" spans="2:8">
      <c r="B568" s="1"/>
      <c r="C568" s="1"/>
      <c r="D568" s="1"/>
      <c r="E568" s="1"/>
      <c r="F568" s="1"/>
      <c r="G568" s="1"/>
      <c r="H568" s="1"/>
    </row>
    <row r="569" spans="2:8">
      <c r="B569" s="1"/>
      <c r="C569" s="1"/>
      <c r="D569" s="1"/>
      <c r="E569" s="1"/>
      <c r="F569" s="1"/>
      <c r="G569" s="1"/>
      <c r="H569" s="1"/>
    </row>
    <row r="570" spans="2:8">
      <c r="B570" s="1"/>
      <c r="C570" s="1"/>
      <c r="D570" s="1"/>
      <c r="E570" s="1"/>
      <c r="F570" s="1"/>
      <c r="G570" s="1"/>
      <c r="H570" s="1"/>
    </row>
    <row r="571" spans="2:8">
      <c r="B571" s="1"/>
      <c r="C571" s="1"/>
      <c r="D571" s="1"/>
      <c r="E571" s="1"/>
      <c r="F571" s="1"/>
      <c r="G571" s="1"/>
      <c r="H571" s="1"/>
    </row>
    <row r="572" spans="2:8">
      <c r="B572" s="1"/>
      <c r="C572" s="1"/>
      <c r="D572" s="1"/>
      <c r="E572" s="1"/>
      <c r="F572" s="1"/>
      <c r="G572" s="1"/>
      <c r="H572" s="1"/>
    </row>
    <row r="573" spans="2:8">
      <c r="B573" s="1"/>
      <c r="C573" s="1"/>
      <c r="D573" s="1"/>
      <c r="E573" s="1"/>
      <c r="F573" s="1"/>
      <c r="G573" s="1"/>
      <c r="H573" s="1"/>
    </row>
    <row r="574" spans="2:8">
      <c r="B574" s="1"/>
      <c r="C574" s="1"/>
      <c r="D574" s="1"/>
      <c r="E574" s="1"/>
      <c r="F574" s="1"/>
      <c r="G574" s="1"/>
      <c r="H574" s="1"/>
    </row>
    <row r="575" spans="2:8">
      <c r="B575" s="1"/>
      <c r="C575" s="1"/>
      <c r="D575" s="1"/>
      <c r="E575" s="1"/>
      <c r="F575" s="1"/>
      <c r="G575" s="1"/>
      <c r="H575" s="1"/>
    </row>
    <row r="576" spans="2:8">
      <c r="B576" s="1"/>
      <c r="C576" s="1"/>
      <c r="D576" s="1"/>
      <c r="E576" s="1"/>
      <c r="F576" s="1"/>
      <c r="G576" s="1"/>
      <c r="H576" s="1"/>
    </row>
    <row r="577" spans="2:8">
      <c r="B577" s="1"/>
      <c r="C577" s="1"/>
      <c r="D577" s="1"/>
      <c r="E577" s="1"/>
      <c r="F577" s="1"/>
      <c r="G577" s="1"/>
      <c r="H577" s="1"/>
    </row>
    <row r="578" spans="2:8">
      <c r="B578" s="1"/>
      <c r="C578" s="1"/>
      <c r="D578" s="1"/>
      <c r="E578" s="1"/>
      <c r="F578" s="1"/>
      <c r="G578" s="1"/>
      <c r="H578" s="1"/>
    </row>
    <row r="579" spans="2:8">
      <c r="B579" s="1"/>
      <c r="C579" s="1"/>
      <c r="D579" s="1"/>
      <c r="E579" s="1"/>
      <c r="F579" s="1"/>
      <c r="G579" s="1"/>
      <c r="H579" s="1"/>
    </row>
    <row r="580" spans="2:8">
      <c r="B580" s="1"/>
      <c r="C580" s="1"/>
      <c r="D580" s="1"/>
      <c r="E580" s="1"/>
      <c r="F580" s="1"/>
      <c r="G580" s="1"/>
      <c r="H580" s="1"/>
    </row>
    <row r="581" spans="2:8">
      <c r="B581" s="1"/>
      <c r="C581" s="1"/>
      <c r="D581" s="1"/>
      <c r="E581" s="1"/>
      <c r="F581" s="1"/>
      <c r="G581" s="1"/>
      <c r="H581" s="1"/>
    </row>
    <row r="582" spans="2:8">
      <c r="B582" s="1"/>
      <c r="C582" s="1"/>
      <c r="D582" s="1"/>
      <c r="E582" s="1"/>
      <c r="F582" s="1"/>
      <c r="G582" s="1"/>
      <c r="H582" s="1"/>
    </row>
    <row r="583" spans="2:8">
      <c r="B583" s="1"/>
      <c r="C583" s="1"/>
      <c r="D583" s="1"/>
      <c r="E583" s="1"/>
      <c r="F583" s="1"/>
      <c r="G583" s="1"/>
      <c r="H583" s="1"/>
    </row>
    <row r="584" spans="2:8">
      <c r="B584" s="1"/>
      <c r="C584" s="1"/>
      <c r="D584" s="1"/>
      <c r="E584" s="1"/>
      <c r="F584" s="1"/>
      <c r="G584" s="1"/>
      <c r="H584" s="1"/>
    </row>
    <row r="585" spans="2:8">
      <c r="B585" s="1"/>
      <c r="C585" s="1"/>
      <c r="D585" s="1"/>
      <c r="E585" s="1"/>
      <c r="F585" s="1"/>
      <c r="G585" s="1"/>
      <c r="H585" s="1"/>
    </row>
    <row r="586" spans="2:8">
      <c r="B586" s="1"/>
      <c r="C586" s="1"/>
      <c r="D586" s="1"/>
      <c r="E586" s="1"/>
      <c r="F586" s="1"/>
      <c r="G586" s="1"/>
      <c r="H586" s="1"/>
    </row>
    <row r="587" spans="2:8">
      <c r="B587" s="1"/>
      <c r="C587" s="1"/>
      <c r="D587" s="1"/>
      <c r="E587" s="1"/>
      <c r="F587" s="1"/>
      <c r="G587" s="1"/>
      <c r="H587" s="1"/>
    </row>
    <row r="588" spans="2:8">
      <c r="B588" s="1"/>
      <c r="C588" s="1"/>
      <c r="D588" s="1"/>
      <c r="E588" s="1"/>
      <c r="F588" s="1"/>
      <c r="G588" s="1"/>
      <c r="H588" s="1"/>
    </row>
    <row r="589" spans="2:8">
      <c r="B589" s="1"/>
      <c r="C589" s="1"/>
      <c r="D589" s="1"/>
      <c r="E589" s="1"/>
      <c r="F589" s="1"/>
      <c r="G589" s="1"/>
      <c r="H589" s="1"/>
    </row>
    <row r="590" spans="2:8">
      <c r="B590" s="1"/>
      <c r="C590" s="1"/>
      <c r="D590" s="1"/>
      <c r="E590" s="1"/>
      <c r="F590" s="1"/>
      <c r="G590" s="1"/>
      <c r="H590" s="1"/>
    </row>
    <row r="591" spans="2:8">
      <c r="B591" s="1"/>
      <c r="C591" s="1"/>
      <c r="D591" s="1"/>
      <c r="E591" s="1"/>
      <c r="F591" s="1"/>
      <c r="G591" s="1"/>
      <c r="H591" s="1"/>
    </row>
    <row r="592" spans="2:8">
      <c r="B592" s="1"/>
      <c r="C592" s="1"/>
      <c r="D592" s="1"/>
      <c r="E592" s="1"/>
      <c r="F592" s="1"/>
      <c r="G592" s="1"/>
      <c r="H592" s="1"/>
    </row>
    <row r="593" spans="2:8">
      <c r="B593" s="1"/>
      <c r="C593" s="1"/>
      <c r="D593" s="1"/>
      <c r="E593" s="1"/>
      <c r="F593" s="1"/>
      <c r="G593" s="1"/>
      <c r="H593" s="1"/>
    </row>
    <row r="594" spans="2:8">
      <c r="B594" s="1"/>
      <c r="C594" s="1"/>
      <c r="D594" s="1"/>
      <c r="E594" s="1"/>
      <c r="F594" s="1"/>
      <c r="G594" s="1"/>
      <c r="H594" s="1"/>
    </row>
    <row r="595" spans="2:8">
      <c r="B595" s="1"/>
      <c r="C595" s="1"/>
      <c r="D595" s="1"/>
      <c r="E595" s="1"/>
      <c r="F595" s="1"/>
      <c r="G595" s="1"/>
      <c r="H595" s="1"/>
    </row>
    <row r="596" spans="2:8">
      <c r="B596" s="1"/>
      <c r="C596" s="1"/>
      <c r="D596" s="1"/>
      <c r="E596" s="1"/>
      <c r="F596" s="1"/>
      <c r="G596" s="1"/>
      <c r="H596" s="1"/>
    </row>
    <row r="597" spans="2:8">
      <c r="B597" s="1"/>
      <c r="C597" s="1"/>
      <c r="D597" s="1"/>
      <c r="E597" s="1"/>
      <c r="F597" s="1"/>
      <c r="G597" s="1"/>
      <c r="H597" s="1"/>
    </row>
    <row r="598" spans="2:8">
      <c r="B598" s="1"/>
      <c r="C598" s="1"/>
      <c r="D598" s="1"/>
      <c r="E598" s="1"/>
      <c r="F598" s="1"/>
      <c r="G598" s="1"/>
      <c r="H598" s="1"/>
    </row>
    <row r="599" spans="2:8">
      <c r="B599" s="1"/>
      <c r="C599" s="1"/>
      <c r="D599" s="1"/>
      <c r="E599" s="1"/>
      <c r="F599" s="1"/>
      <c r="G599" s="1"/>
      <c r="H599" s="1"/>
    </row>
    <row r="600" spans="2:8">
      <c r="B600" s="1"/>
      <c r="C600" s="1"/>
      <c r="D600" s="1"/>
      <c r="E600" s="1"/>
      <c r="F600" s="1"/>
      <c r="G600" s="1"/>
      <c r="H600" s="1"/>
    </row>
    <row r="601" spans="2:8">
      <c r="B601" s="1"/>
      <c r="C601" s="1"/>
      <c r="D601" s="1"/>
      <c r="E601" s="1"/>
      <c r="F601" s="1"/>
      <c r="G601" s="1"/>
      <c r="H601" s="1"/>
    </row>
    <row r="602" spans="2:8">
      <c r="B602" s="1"/>
      <c r="C602" s="1"/>
      <c r="D602" s="1"/>
      <c r="E602" s="1"/>
      <c r="F602" s="1"/>
      <c r="G602" s="1"/>
      <c r="H602" s="1"/>
    </row>
    <row r="603" spans="2:8">
      <c r="B603" s="1"/>
      <c r="C603" s="1"/>
      <c r="D603" s="1"/>
      <c r="E603" s="1"/>
      <c r="F603" s="1"/>
      <c r="G603" s="1"/>
      <c r="H603" s="1"/>
    </row>
    <row r="604" spans="2:8">
      <c r="B604" s="1"/>
      <c r="C604" s="1"/>
      <c r="D604" s="1"/>
      <c r="E604" s="1"/>
      <c r="F604" s="1"/>
      <c r="G604" s="1"/>
      <c r="H604" s="1"/>
    </row>
    <row r="605" spans="2:8">
      <c r="B605" s="1"/>
      <c r="C605" s="1"/>
      <c r="D605" s="1"/>
      <c r="E605" s="1"/>
      <c r="F605" s="1"/>
      <c r="G605" s="1"/>
      <c r="H605" s="1"/>
    </row>
    <row r="606" spans="2:8">
      <c r="B606" s="1"/>
      <c r="C606" s="1"/>
      <c r="D606" s="1"/>
      <c r="E606" s="1"/>
      <c r="F606" s="1"/>
      <c r="G606" s="1"/>
      <c r="H606" s="1"/>
    </row>
    <row r="607" spans="2:8">
      <c r="B607" s="1"/>
      <c r="C607" s="1"/>
      <c r="D607" s="1"/>
      <c r="E607" s="1"/>
      <c r="F607" s="1"/>
      <c r="G607" s="1"/>
      <c r="H607" s="1"/>
    </row>
    <row r="608" spans="2:8">
      <c r="B608" s="1"/>
      <c r="C608" s="1"/>
      <c r="D608" s="1"/>
      <c r="E608" s="1"/>
      <c r="F608" s="1"/>
      <c r="G608" s="1"/>
      <c r="H608" s="1"/>
    </row>
    <row r="609" spans="2:8">
      <c r="B609" s="1"/>
      <c r="C609" s="1"/>
      <c r="D609" s="1"/>
      <c r="E609" s="1"/>
      <c r="F609" s="1"/>
      <c r="G609" s="1"/>
      <c r="H609" s="1"/>
    </row>
    <row r="610" spans="2:8">
      <c r="B610" s="1"/>
      <c r="C610" s="1"/>
      <c r="D610" s="1"/>
      <c r="E610" s="1"/>
      <c r="F610" s="1"/>
      <c r="G610" s="1"/>
      <c r="H610" s="1"/>
    </row>
    <row r="611" spans="2:8">
      <c r="B611" s="1"/>
      <c r="C611" s="1"/>
      <c r="D611" s="1"/>
      <c r="E611" s="1"/>
      <c r="F611" s="1"/>
      <c r="G611" s="1"/>
      <c r="H611" s="1"/>
    </row>
    <row r="612" spans="2:8">
      <c r="B612" s="1"/>
      <c r="C612" s="1"/>
      <c r="D612" s="1"/>
      <c r="E612" s="1"/>
      <c r="F612" s="1"/>
      <c r="G612" s="1"/>
      <c r="H612" s="1"/>
    </row>
    <row r="613" spans="2:8">
      <c r="B613" s="1"/>
      <c r="C613" s="1"/>
      <c r="D613" s="1"/>
      <c r="E613" s="1"/>
      <c r="F613" s="1"/>
      <c r="G613" s="1"/>
      <c r="H613" s="1"/>
    </row>
    <row r="614" spans="2:8">
      <c r="B614" s="1"/>
      <c r="C614" s="1"/>
      <c r="D614" s="1"/>
      <c r="E614" s="1"/>
      <c r="F614" s="1"/>
      <c r="G614" s="1"/>
      <c r="H614" s="1"/>
    </row>
    <row r="615" spans="2:8">
      <c r="B615" s="1"/>
      <c r="C615" s="1"/>
      <c r="D615" s="1"/>
      <c r="E615" s="1"/>
      <c r="F615" s="1"/>
      <c r="G615" s="1"/>
      <c r="H615" s="1"/>
    </row>
    <row r="616" spans="2:8">
      <c r="B616" s="1"/>
      <c r="C616" s="1"/>
      <c r="D616" s="1"/>
      <c r="E616" s="1"/>
      <c r="F616" s="1"/>
      <c r="G616" s="1"/>
      <c r="H616" s="1"/>
    </row>
    <row r="617" spans="2:8">
      <c r="B617" s="1"/>
      <c r="C617" s="1"/>
      <c r="D617" s="1"/>
      <c r="E617" s="1"/>
      <c r="F617" s="1"/>
      <c r="G617" s="1"/>
      <c r="H617" s="1"/>
    </row>
    <row r="618" spans="2:8">
      <c r="B618" s="1"/>
      <c r="C618" s="1"/>
      <c r="D618" s="1"/>
      <c r="E618" s="1"/>
      <c r="F618" s="1"/>
      <c r="G618" s="1"/>
      <c r="H618" s="1"/>
    </row>
    <row r="619" spans="2:8">
      <c r="B619" s="1"/>
      <c r="C619" s="1"/>
      <c r="D619" s="1"/>
      <c r="E619" s="1"/>
      <c r="F619" s="1"/>
      <c r="G619" s="1"/>
      <c r="H619" s="1"/>
    </row>
    <row r="620" spans="2:8">
      <c r="B620" s="1"/>
      <c r="C620" s="1"/>
      <c r="D620" s="1"/>
      <c r="E620" s="1"/>
      <c r="F620" s="1"/>
      <c r="G620" s="1"/>
      <c r="H620" s="1"/>
    </row>
    <row r="621" spans="2:8">
      <c r="B621" s="1"/>
      <c r="C621" s="1"/>
      <c r="D621" s="1"/>
      <c r="E621" s="1"/>
      <c r="F621" s="1"/>
      <c r="G621" s="1"/>
      <c r="H621" s="1"/>
    </row>
    <row r="622" spans="2:8">
      <c r="B622" s="1"/>
      <c r="C622" s="1"/>
      <c r="D622" s="1"/>
      <c r="E622" s="1"/>
      <c r="F622" s="1"/>
      <c r="G622" s="1"/>
      <c r="H622" s="1"/>
    </row>
    <row r="623" spans="2:8">
      <c r="B623" s="1"/>
      <c r="C623" s="1"/>
      <c r="D623" s="1"/>
      <c r="E623" s="1"/>
      <c r="F623" s="1"/>
      <c r="G623" s="1"/>
      <c r="H623" s="1"/>
    </row>
    <row r="624" spans="2:8">
      <c r="B624" s="1"/>
      <c r="C624" s="1"/>
      <c r="D624" s="1"/>
      <c r="E624" s="1"/>
      <c r="F624" s="1"/>
      <c r="G624" s="1"/>
      <c r="H624" s="1"/>
    </row>
    <row r="625" spans="2:8">
      <c r="B625" s="1"/>
      <c r="C625" s="1"/>
      <c r="D625" s="1"/>
      <c r="E625" s="1"/>
      <c r="F625" s="1"/>
      <c r="G625" s="1"/>
      <c r="H625" s="1"/>
    </row>
    <row r="626" spans="2:8">
      <c r="B626" s="1"/>
      <c r="C626" s="1"/>
      <c r="D626" s="1"/>
      <c r="E626" s="1"/>
      <c r="F626" s="1"/>
      <c r="G626" s="1"/>
      <c r="H626" s="1"/>
    </row>
    <row r="627" spans="2:8">
      <c r="B627" s="1"/>
      <c r="C627" s="1"/>
      <c r="D627" s="1"/>
      <c r="E627" s="1"/>
      <c r="F627" s="1"/>
      <c r="G627" s="1"/>
      <c r="H627" s="1"/>
    </row>
    <row r="628" spans="2:8">
      <c r="B628" s="1"/>
      <c r="C628" s="1"/>
      <c r="D628" s="1"/>
      <c r="E628" s="1"/>
      <c r="F628" s="1"/>
      <c r="G628" s="1"/>
      <c r="H628" s="1"/>
    </row>
    <row r="629" spans="2:8">
      <c r="B629" s="1"/>
      <c r="C629" s="1"/>
      <c r="D629" s="1"/>
      <c r="E629" s="1"/>
      <c r="F629" s="1"/>
      <c r="G629" s="1"/>
      <c r="H629" s="1"/>
    </row>
    <row r="630" spans="2:8">
      <c r="B630" s="1"/>
      <c r="C630" s="1"/>
      <c r="D630" s="1"/>
      <c r="E630" s="1"/>
      <c r="F630" s="1"/>
      <c r="G630" s="1"/>
      <c r="H630" s="1"/>
    </row>
    <row r="631" spans="2:8">
      <c r="B631" s="1"/>
      <c r="C631" s="1"/>
      <c r="D631" s="1"/>
      <c r="E631" s="1"/>
      <c r="F631" s="1"/>
      <c r="G631" s="1"/>
      <c r="H631" s="1"/>
    </row>
    <row r="632" spans="2:8">
      <c r="B632" s="1"/>
      <c r="C632" s="1"/>
      <c r="D632" s="1"/>
      <c r="E632" s="1"/>
      <c r="F632" s="1"/>
      <c r="G632" s="1"/>
      <c r="H632" s="1"/>
    </row>
    <row r="633" spans="2:8">
      <c r="B633" s="1"/>
      <c r="C633" s="1"/>
      <c r="D633" s="1"/>
      <c r="E633" s="1"/>
      <c r="F633" s="1"/>
      <c r="G633" s="1"/>
      <c r="H633" s="1"/>
    </row>
    <row r="634" spans="2:8">
      <c r="B634" s="1"/>
      <c r="C634" s="1"/>
      <c r="D634" s="1"/>
      <c r="E634" s="1"/>
      <c r="F634" s="1"/>
      <c r="G634" s="1"/>
      <c r="H634" s="1"/>
    </row>
    <row r="635" spans="2:8">
      <c r="B635" s="1"/>
      <c r="C635" s="1"/>
      <c r="D635" s="1"/>
      <c r="E635" s="1"/>
      <c r="F635" s="1"/>
      <c r="G635" s="1"/>
      <c r="H635" s="1"/>
    </row>
    <row r="636" spans="2:8">
      <c r="B636" s="1"/>
      <c r="C636" s="1"/>
      <c r="D636" s="1"/>
      <c r="E636" s="1"/>
      <c r="F636" s="1"/>
      <c r="G636" s="1"/>
      <c r="H636" s="1"/>
    </row>
    <row r="637" spans="2:8">
      <c r="B637" s="1"/>
      <c r="C637" s="1"/>
      <c r="D637" s="1"/>
      <c r="E637" s="1"/>
      <c r="F637" s="1"/>
      <c r="G637" s="1"/>
      <c r="H637" s="1"/>
    </row>
    <row r="638" spans="2:8">
      <c r="B638" s="1"/>
      <c r="C638" s="1"/>
      <c r="D638" s="1"/>
      <c r="E638" s="1"/>
      <c r="F638" s="1"/>
      <c r="G638" s="1"/>
      <c r="H638" s="1"/>
    </row>
    <row r="639" spans="2:8">
      <c r="B639" s="1"/>
      <c r="C639" s="1"/>
      <c r="D639" s="1"/>
      <c r="E639" s="1"/>
      <c r="F639" s="1"/>
      <c r="G639" s="1"/>
      <c r="H639" s="1"/>
    </row>
    <row r="640" spans="2:8">
      <c r="B640" s="1"/>
      <c r="C640" s="1"/>
      <c r="D640" s="1"/>
      <c r="E640" s="1"/>
      <c r="F640" s="1"/>
      <c r="G640" s="1"/>
      <c r="H640" s="1"/>
    </row>
    <row r="641" spans="2:8">
      <c r="B641" s="1"/>
      <c r="C641" s="1"/>
      <c r="D641" s="1"/>
      <c r="E641" s="1"/>
      <c r="F641" s="1"/>
      <c r="G641" s="1"/>
      <c r="H641" s="1"/>
    </row>
    <row r="642" spans="2:8">
      <c r="B642" s="1"/>
      <c r="C642" s="1"/>
      <c r="D642" s="1"/>
      <c r="E642" s="1"/>
      <c r="F642" s="1"/>
      <c r="G642" s="1"/>
      <c r="H642" s="1"/>
    </row>
    <row r="643" spans="2:8">
      <c r="B643" s="1"/>
      <c r="C643" s="1"/>
      <c r="D643" s="1"/>
      <c r="E643" s="1"/>
      <c r="F643" s="1"/>
      <c r="G643" s="1"/>
      <c r="H643" s="1"/>
    </row>
    <row r="644" spans="2:8">
      <c r="B644" s="1"/>
      <c r="C644" s="1"/>
      <c r="D644" s="1"/>
      <c r="E644" s="1"/>
      <c r="F644" s="1"/>
      <c r="G644" s="1"/>
      <c r="H644" s="1"/>
    </row>
    <row r="645" spans="2:8">
      <c r="B645" s="1"/>
      <c r="C645" s="1"/>
      <c r="D645" s="1"/>
      <c r="E645" s="1"/>
      <c r="F645" s="1"/>
      <c r="G645" s="1"/>
      <c r="H645" s="1"/>
    </row>
    <row r="646" spans="2:8">
      <c r="B646" s="1"/>
      <c r="C646" s="1"/>
      <c r="D646" s="1"/>
      <c r="E646" s="1"/>
      <c r="F646" s="1"/>
      <c r="G646" s="1"/>
      <c r="H646" s="1"/>
    </row>
    <row r="647" spans="2:8">
      <c r="B647" s="1"/>
      <c r="C647" s="1"/>
      <c r="D647" s="1"/>
      <c r="E647" s="1"/>
      <c r="F647" s="1"/>
      <c r="G647" s="1"/>
      <c r="H647" s="1"/>
    </row>
    <row r="648" spans="2:8">
      <c r="B648" s="1"/>
      <c r="C648" s="1"/>
      <c r="D648" s="1"/>
      <c r="E648" s="1"/>
      <c r="F648" s="1"/>
      <c r="G648" s="1"/>
      <c r="H648" s="1"/>
    </row>
    <row r="649" spans="2:8">
      <c r="B649" s="1"/>
      <c r="C649" s="1"/>
      <c r="D649" s="1"/>
      <c r="E649" s="1"/>
      <c r="F649" s="1"/>
      <c r="G649" s="1"/>
      <c r="H649" s="1"/>
    </row>
    <row r="650" spans="2:8">
      <c r="B650" s="1"/>
      <c r="C650" s="1"/>
      <c r="D650" s="1"/>
      <c r="E650" s="1"/>
      <c r="F650" s="1"/>
      <c r="G650" s="1"/>
      <c r="H650" s="1"/>
    </row>
    <row r="651" spans="2:8">
      <c r="B651" s="1"/>
      <c r="C651" s="1"/>
      <c r="D651" s="1"/>
      <c r="E651" s="1"/>
      <c r="F651" s="1"/>
      <c r="G651" s="1"/>
      <c r="H651" s="1"/>
    </row>
    <row r="652" spans="2:8">
      <c r="B652" s="1"/>
      <c r="C652" s="1"/>
      <c r="D652" s="1"/>
      <c r="E652" s="1"/>
      <c r="F652" s="1"/>
      <c r="G652" s="1"/>
      <c r="H652" s="1"/>
    </row>
    <row r="653" spans="2:8">
      <c r="B653" s="1"/>
      <c r="C653" s="1"/>
      <c r="D653" s="1"/>
      <c r="E653" s="1"/>
      <c r="F653" s="1"/>
      <c r="G653" s="1"/>
      <c r="H653" s="1"/>
    </row>
    <row r="654" spans="2:8">
      <c r="B654" s="1"/>
      <c r="C654" s="1"/>
      <c r="D654" s="1"/>
      <c r="E654" s="1"/>
      <c r="F654" s="1"/>
      <c r="G654" s="1"/>
      <c r="H654" s="1"/>
    </row>
    <row r="655" spans="2:8">
      <c r="B655" s="1"/>
      <c r="C655" s="1"/>
      <c r="D655" s="1"/>
      <c r="E655" s="1"/>
      <c r="F655" s="1"/>
      <c r="G655" s="1"/>
      <c r="H655" s="1"/>
    </row>
    <row r="656" spans="2:8">
      <c r="B656" s="1"/>
      <c r="C656" s="1"/>
      <c r="D656" s="1"/>
      <c r="E656" s="1"/>
      <c r="F656" s="1"/>
      <c r="G656" s="1"/>
      <c r="H656" s="1"/>
    </row>
    <row r="657" spans="2:8">
      <c r="B657" s="1"/>
      <c r="C657" s="1"/>
      <c r="D657" s="1"/>
      <c r="E657" s="1"/>
      <c r="F657" s="1"/>
      <c r="G657" s="1"/>
      <c r="H657" s="1"/>
    </row>
    <row r="658" spans="2:8">
      <c r="B658" s="1"/>
      <c r="C658" s="1"/>
      <c r="D658" s="1"/>
      <c r="E658" s="1"/>
      <c r="F658" s="1"/>
      <c r="G658" s="1"/>
      <c r="H658" s="1"/>
    </row>
    <row r="659" spans="2:8">
      <c r="B659" s="1"/>
      <c r="C659" s="1"/>
      <c r="D659" s="1"/>
      <c r="E659" s="1"/>
      <c r="F659" s="1"/>
      <c r="G659" s="1"/>
      <c r="H659" s="1"/>
    </row>
    <row r="660" spans="2:8">
      <c r="B660" s="1"/>
      <c r="C660" s="1"/>
      <c r="D660" s="1"/>
      <c r="E660" s="1"/>
      <c r="F660" s="1"/>
      <c r="G660" s="1"/>
      <c r="H660" s="1"/>
    </row>
    <row r="661" spans="2:8">
      <c r="B661" s="1"/>
      <c r="C661" s="1"/>
      <c r="D661" s="1"/>
      <c r="E661" s="1"/>
      <c r="F661" s="1"/>
      <c r="G661" s="1"/>
      <c r="H661" s="1"/>
    </row>
    <row r="662" spans="2:8">
      <c r="B662" s="1"/>
      <c r="C662" s="1"/>
      <c r="D662" s="1"/>
      <c r="E662" s="1"/>
      <c r="F662" s="1"/>
      <c r="G662" s="1"/>
      <c r="H662" s="1"/>
    </row>
    <row r="663" spans="2:8">
      <c r="B663" s="1"/>
      <c r="C663" s="1"/>
      <c r="D663" s="1"/>
      <c r="E663" s="1"/>
      <c r="F663" s="1"/>
      <c r="G663" s="1"/>
      <c r="H663" s="1"/>
    </row>
    <row r="664" spans="2:8">
      <c r="B664" s="1"/>
      <c r="C664" s="1"/>
      <c r="D664" s="1"/>
      <c r="E664" s="1"/>
      <c r="F664" s="1"/>
      <c r="G664" s="1"/>
      <c r="H664" s="1"/>
    </row>
    <row r="665" spans="2:8">
      <c r="B665" s="1"/>
      <c r="C665" s="1"/>
      <c r="D665" s="1"/>
      <c r="E665" s="1"/>
      <c r="F665" s="1"/>
      <c r="G665" s="1"/>
      <c r="H665" s="1"/>
    </row>
    <row r="666" spans="2:8">
      <c r="B666" s="1"/>
      <c r="C666" s="1"/>
      <c r="D666" s="1"/>
      <c r="E666" s="1"/>
      <c r="F666" s="1"/>
      <c r="G666" s="1"/>
      <c r="H666" s="1"/>
    </row>
    <row r="667" spans="2:8">
      <c r="B667" s="1"/>
      <c r="C667" s="1"/>
      <c r="D667" s="1"/>
      <c r="E667" s="1"/>
      <c r="F667" s="1"/>
      <c r="G667" s="1"/>
      <c r="H667" s="1"/>
    </row>
    <row r="668" spans="2:8">
      <c r="B668" s="1"/>
      <c r="C668" s="1"/>
      <c r="D668" s="1"/>
      <c r="E668" s="1"/>
      <c r="F668" s="1"/>
      <c r="G668" s="1"/>
      <c r="H668" s="1"/>
    </row>
    <row r="669" spans="2:8">
      <c r="B669" s="1"/>
      <c r="C669" s="1"/>
      <c r="D669" s="1"/>
      <c r="E669" s="1"/>
      <c r="F669" s="1"/>
      <c r="G669" s="1"/>
      <c r="H669" s="1"/>
    </row>
    <row r="670" spans="2:8">
      <c r="B670" s="1"/>
      <c r="C670" s="1"/>
      <c r="D670" s="1"/>
      <c r="E670" s="1"/>
      <c r="F670" s="1"/>
      <c r="G670" s="1"/>
      <c r="H670" s="1"/>
    </row>
    <row r="671" spans="2:8">
      <c r="B671" s="1"/>
      <c r="C671" s="1"/>
      <c r="D671" s="1"/>
      <c r="E671" s="1"/>
      <c r="F671" s="1"/>
      <c r="G671" s="1"/>
      <c r="H671" s="1"/>
    </row>
    <row r="672" spans="2:8">
      <c r="B672" s="1"/>
      <c r="C672" s="1"/>
      <c r="D672" s="1"/>
      <c r="E672" s="1"/>
      <c r="F672" s="1"/>
      <c r="G672" s="1"/>
      <c r="H672" s="1"/>
    </row>
    <row r="673" spans="2:8">
      <c r="B673" s="1"/>
      <c r="C673" s="1"/>
      <c r="D673" s="1"/>
      <c r="E673" s="1"/>
      <c r="F673" s="1"/>
      <c r="G673" s="1"/>
      <c r="H673" s="1"/>
    </row>
    <row r="674" spans="2:8">
      <c r="B674" s="1"/>
      <c r="C674" s="1"/>
      <c r="D674" s="1"/>
      <c r="E674" s="1"/>
      <c r="F674" s="1"/>
      <c r="G674" s="1"/>
      <c r="H674" s="1"/>
    </row>
    <row r="675" spans="2:8">
      <c r="B675" s="1"/>
      <c r="C675" s="1"/>
      <c r="D675" s="1"/>
      <c r="E675" s="1"/>
      <c r="F675" s="1"/>
      <c r="G675" s="1"/>
      <c r="H675" s="1"/>
    </row>
    <row r="676" spans="2:8">
      <c r="B676" s="1"/>
      <c r="C676" s="1"/>
      <c r="D676" s="1"/>
      <c r="E676" s="1"/>
      <c r="F676" s="1"/>
      <c r="G676" s="1"/>
      <c r="H676" s="1"/>
    </row>
    <row r="677" spans="2:8">
      <c r="B677" s="1"/>
      <c r="C677" s="1"/>
      <c r="D677" s="1"/>
      <c r="E677" s="1"/>
      <c r="F677" s="1"/>
      <c r="G677" s="1"/>
      <c r="H677" s="1"/>
    </row>
    <row r="678" spans="2:8">
      <c r="B678" s="1"/>
      <c r="C678" s="1"/>
      <c r="D678" s="1"/>
      <c r="E678" s="1"/>
      <c r="F678" s="1"/>
      <c r="G678" s="1"/>
      <c r="H678" s="1"/>
    </row>
    <row r="679" spans="2:8">
      <c r="B679" s="1"/>
      <c r="C679" s="1"/>
      <c r="D679" s="1"/>
      <c r="E679" s="1"/>
      <c r="F679" s="1"/>
      <c r="G679" s="1"/>
      <c r="H679" s="1"/>
    </row>
    <row r="680" spans="2:8">
      <c r="B680" s="1"/>
      <c r="C680" s="1"/>
      <c r="D680" s="1"/>
      <c r="E680" s="1"/>
      <c r="F680" s="1"/>
      <c r="G680" s="1"/>
      <c r="H680" s="1"/>
    </row>
    <row r="681" spans="2:8">
      <c r="B681" s="1"/>
      <c r="C681" s="1"/>
      <c r="D681" s="1"/>
      <c r="E681" s="1"/>
      <c r="F681" s="1"/>
      <c r="G681" s="1"/>
      <c r="H681" s="1"/>
    </row>
    <row r="682" spans="2:8">
      <c r="B682" s="1"/>
      <c r="C682" s="1"/>
      <c r="D682" s="1"/>
      <c r="E682" s="1"/>
      <c r="F682" s="1"/>
      <c r="G682" s="1"/>
      <c r="H682" s="1"/>
    </row>
    <row r="683" spans="2:8">
      <c r="B683" s="1"/>
      <c r="C683" s="1"/>
      <c r="D683" s="1"/>
      <c r="E683" s="1"/>
      <c r="F683" s="1"/>
      <c r="G683" s="1"/>
      <c r="H683" s="1"/>
    </row>
    <row r="684" spans="2:8">
      <c r="B684" s="1"/>
      <c r="C684" s="1"/>
      <c r="D684" s="1"/>
      <c r="E684" s="1"/>
      <c r="F684" s="1"/>
      <c r="G684" s="1"/>
      <c r="H684" s="1"/>
    </row>
    <row r="685" spans="2:8">
      <c r="B685" s="1"/>
      <c r="C685" s="1"/>
      <c r="D685" s="1"/>
      <c r="E685" s="1"/>
      <c r="F685" s="1"/>
      <c r="G685" s="1"/>
      <c r="H685" s="1"/>
    </row>
    <row r="686" spans="2:8">
      <c r="B686" s="1"/>
      <c r="C686" s="1"/>
      <c r="D686" s="1"/>
      <c r="E686" s="1"/>
      <c r="F686" s="1"/>
      <c r="G686" s="1"/>
      <c r="H686" s="1"/>
    </row>
    <row r="687" spans="2:8">
      <c r="B687" s="1"/>
      <c r="C687" s="1"/>
      <c r="D687" s="1"/>
      <c r="E687" s="1"/>
      <c r="F687" s="1"/>
      <c r="G687" s="1"/>
      <c r="H687" s="1"/>
    </row>
    <row r="688" spans="2:8">
      <c r="B688" s="1"/>
      <c r="C688" s="1"/>
      <c r="D688" s="1"/>
      <c r="E688" s="1"/>
      <c r="F688" s="1"/>
      <c r="G688" s="1"/>
      <c r="H688" s="1"/>
    </row>
    <row r="689" spans="2:8">
      <c r="B689" s="1"/>
      <c r="C689" s="1"/>
      <c r="D689" s="1"/>
      <c r="E689" s="1"/>
      <c r="F689" s="1"/>
      <c r="G689" s="1"/>
      <c r="H689" s="1"/>
    </row>
    <row r="690" spans="2:8">
      <c r="B690" s="1"/>
      <c r="C690" s="1"/>
      <c r="D690" s="1"/>
      <c r="E690" s="1"/>
      <c r="F690" s="1"/>
      <c r="G690" s="1"/>
      <c r="H690" s="1"/>
    </row>
    <row r="691" spans="2:8">
      <c r="B691" s="1"/>
      <c r="C691" s="1"/>
      <c r="D691" s="1"/>
      <c r="E691" s="1"/>
      <c r="F691" s="1"/>
      <c r="G691" s="1"/>
      <c r="H691" s="1"/>
    </row>
    <row r="692" spans="2:8">
      <c r="B692" s="1"/>
      <c r="C692" s="1"/>
      <c r="D692" s="1"/>
      <c r="E692" s="1"/>
      <c r="F692" s="1"/>
      <c r="G692" s="1"/>
      <c r="H692" s="1"/>
    </row>
    <row r="693" spans="2:8">
      <c r="B693" s="1"/>
      <c r="C693" s="1"/>
      <c r="D693" s="1"/>
      <c r="E693" s="1"/>
      <c r="F693" s="1"/>
      <c r="G693" s="1"/>
      <c r="H693" s="1"/>
    </row>
    <row r="694" spans="2:8">
      <c r="B694" s="1"/>
      <c r="C694" s="1"/>
      <c r="D694" s="1"/>
      <c r="E694" s="1"/>
      <c r="F694" s="1"/>
      <c r="G694" s="1"/>
      <c r="H694" s="1"/>
    </row>
    <row r="695" spans="2:8">
      <c r="B695" s="1"/>
      <c r="C695" s="1"/>
      <c r="D695" s="1"/>
      <c r="E695" s="1"/>
      <c r="F695" s="1"/>
      <c r="G695" s="1"/>
      <c r="H695" s="1"/>
    </row>
    <row r="696" spans="2:8">
      <c r="B696" s="1"/>
      <c r="C696" s="1"/>
      <c r="D696" s="1"/>
      <c r="E696" s="1"/>
      <c r="F696" s="1"/>
      <c r="G696" s="1"/>
      <c r="H696" s="1"/>
    </row>
    <row r="697" spans="2:8">
      <c r="B697" s="1"/>
      <c r="C697" s="1"/>
      <c r="D697" s="1"/>
      <c r="E697" s="1"/>
      <c r="F697" s="1"/>
      <c r="G697" s="1"/>
      <c r="H697" s="1"/>
    </row>
    <row r="698" spans="2:8">
      <c r="B698" s="1"/>
      <c r="C698" s="1"/>
      <c r="D698" s="1"/>
      <c r="E698" s="1"/>
      <c r="F698" s="1"/>
      <c r="G698" s="1"/>
      <c r="H698" s="1"/>
    </row>
    <row r="699" spans="2:8">
      <c r="B699" s="1"/>
      <c r="C699" s="1"/>
      <c r="D699" s="1"/>
      <c r="E699" s="1"/>
      <c r="F699" s="1"/>
      <c r="G699" s="1"/>
      <c r="H699" s="1"/>
    </row>
    <row r="700" spans="2:8">
      <c r="B700" s="1"/>
      <c r="C700" s="1"/>
      <c r="D700" s="1"/>
      <c r="E700" s="1"/>
      <c r="F700" s="1"/>
      <c r="G700" s="1"/>
      <c r="H700" s="1"/>
    </row>
    <row r="701" spans="2:8">
      <c r="B701" s="1"/>
      <c r="C701" s="1"/>
      <c r="D701" s="1"/>
      <c r="E701" s="1"/>
      <c r="F701" s="1"/>
      <c r="G701" s="1"/>
      <c r="H701" s="1"/>
    </row>
    <row r="702" spans="2:8">
      <c r="B702" s="1"/>
      <c r="C702" s="1"/>
      <c r="D702" s="1"/>
      <c r="E702" s="1"/>
      <c r="F702" s="1"/>
      <c r="G702" s="1"/>
      <c r="H702" s="1"/>
    </row>
    <row r="703" spans="2:8">
      <c r="B703" s="1"/>
      <c r="C703" s="1"/>
      <c r="D703" s="1"/>
      <c r="E703" s="1"/>
      <c r="F703" s="1"/>
      <c r="G703" s="1"/>
      <c r="H703" s="1"/>
    </row>
    <row r="704" spans="2:8">
      <c r="B704" s="1"/>
      <c r="C704" s="1"/>
      <c r="D704" s="1"/>
      <c r="E704" s="1"/>
      <c r="F704" s="1"/>
      <c r="G704" s="1"/>
      <c r="H704" s="1"/>
    </row>
    <row r="705" spans="2:8">
      <c r="B705" s="1"/>
      <c r="C705" s="1"/>
      <c r="D705" s="1"/>
      <c r="E705" s="1"/>
      <c r="F705" s="1"/>
      <c r="G705" s="1"/>
      <c r="H705" s="1"/>
    </row>
    <row r="706" spans="2:8">
      <c r="B706" s="1"/>
      <c r="C706" s="1"/>
      <c r="D706" s="1"/>
      <c r="E706" s="1"/>
      <c r="F706" s="1"/>
      <c r="G706" s="1"/>
      <c r="H706" s="1"/>
    </row>
    <row r="707" spans="2:8">
      <c r="B707" s="1"/>
      <c r="C707" s="1"/>
      <c r="D707" s="1"/>
      <c r="E707" s="1"/>
      <c r="F707" s="1"/>
      <c r="G707" s="1"/>
      <c r="H707" s="1"/>
    </row>
    <row r="708" spans="2:8">
      <c r="B708" s="1"/>
      <c r="C708" s="1"/>
      <c r="D708" s="1"/>
      <c r="E708" s="1"/>
      <c r="F708" s="1"/>
      <c r="G708" s="1"/>
      <c r="H708" s="1"/>
    </row>
    <row r="709" spans="2:8">
      <c r="B709" s="1"/>
      <c r="C709" s="1"/>
      <c r="D709" s="1"/>
      <c r="E709" s="1"/>
      <c r="F709" s="1"/>
      <c r="G709" s="1"/>
      <c r="H709" s="1"/>
    </row>
    <row r="710" spans="2:8">
      <c r="B710" s="1"/>
      <c r="C710" s="1"/>
      <c r="D710" s="1"/>
      <c r="E710" s="1"/>
      <c r="F710" s="1"/>
      <c r="G710" s="1"/>
      <c r="H710" s="1"/>
    </row>
    <row r="711" spans="2:8">
      <c r="B711" s="1"/>
      <c r="C711" s="1"/>
      <c r="D711" s="1"/>
      <c r="E711" s="1"/>
      <c r="F711" s="1"/>
      <c r="G711" s="1"/>
      <c r="H711" s="1"/>
    </row>
    <row r="712" spans="2:8">
      <c r="B712" s="1"/>
      <c r="C712" s="1"/>
      <c r="D712" s="1"/>
      <c r="E712" s="1"/>
      <c r="F712" s="1"/>
      <c r="G712" s="1"/>
      <c r="H712" s="1"/>
    </row>
    <row r="713" spans="2:8">
      <c r="B713" s="1"/>
      <c r="C713" s="1"/>
      <c r="D713" s="1"/>
      <c r="E713" s="1"/>
      <c r="F713" s="1"/>
      <c r="G713" s="1"/>
      <c r="H713" s="1"/>
    </row>
    <row r="714" spans="2:8">
      <c r="B714" s="1"/>
      <c r="C714" s="1"/>
      <c r="D714" s="1"/>
      <c r="E714" s="1"/>
      <c r="F714" s="1"/>
      <c r="G714" s="1"/>
      <c r="H714" s="1"/>
    </row>
    <row r="715" spans="2:8">
      <c r="B715" s="1"/>
      <c r="C715" s="1"/>
      <c r="D715" s="1"/>
      <c r="E715" s="1"/>
      <c r="F715" s="1"/>
      <c r="G715" s="1"/>
      <c r="H715" s="1"/>
    </row>
    <row r="716" spans="2:8">
      <c r="B716" s="1"/>
      <c r="C716" s="1"/>
      <c r="D716" s="1"/>
      <c r="E716" s="1"/>
      <c r="F716" s="1"/>
      <c r="G716" s="1"/>
      <c r="H716" s="1"/>
    </row>
    <row r="717" spans="2:8">
      <c r="B717" s="1"/>
      <c r="C717" s="1"/>
      <c r="D717" s="1"/>
      <c r="E717" s="1"/>
      <c r="F717" s="1"/>
      <c r="G717" s="1"/>
      <c r="H717" s="1"/>
    </row>
    <row r="718" spans="2:8">
      <c r="B718" s="1"/>
      <c r="C718" s="1"/>
      <c r="D718" s="1"/>
      <c r="E718" s="1"/>
      <c r="F718" s="1"/>
      <c r="G718" s="1"/>
      <c r="H718" s="1"/>
    </row>
    <row r="719" spans="2:8">
      <c r="B719" s="1"/>
      <c r="C719" s="1"/>
      <c r="D719" s="1"/>
      <c r="E719" s="1"/>
      <c r="F719" s="1"/>
      <c r="G719" s="1"/>
      <c r="H719" s="1"/>
    </row>
    <row r="720" spans="2:8">
      <c r="B720" s="1"/>
      <c r="C720" s="1"/>
      <c r="D720" s="1"/>
      <c r="E720" s="1"/>
      <c r="F720" s="1"/>
      <c r="G720" s="1"/>
      <c r="H720" s="1"/>
    </row>
    <row r="721" spans="2:8">
      <c r="B721" s="1"/>
      <c r="C721" s="1"/>
      <c r="D721" s="1"/>
      <c r="E721" s="1"/>
      <c r="F721" s="1"/>
      <c r="G721" s="1"/>
      <c r="H721" s="1"/>
    </row>
    <row r="722" spans="2:8">
      <c r="B722" s="1"/>
      <c r="C722" s="1"/>
      <c r="D722" s="1"/>
      <c r="E722" s="1"/>
      <c r="F722" s="1"/>
      <c r="G722" s="1"/>
      <c r="H722" s="1"/>
    </row>
    <row r="723" spans="2:8">
      <c r="B723" s="1"/>
      <c r="C723" s="1"/>
      <c r="D723" s="1"/>
      <c r="E723" s="1"/>
      <c r="F723" s="1"/>
      <c r="G723" s="1"/>
      <c r="H723" s="1"/>
    </row>
    <row r="724" spans="2:8">
      <c r="B724" s="1"/>
      <c r="C724" s="1"/>
      <c r="D724" s="1"/>
      <c r="E724" s="1"/>
      <c r="F724" s="1"/>
      <c r="G724" s="1"/>
      <c r="H724" s="1"/>
    </row>
    <row r="725" spans="2:8">
      <c r="B725" s="1"/>
      <c r="C725" s="1"/>
      <c r="D725" s="1"/>
      <c r="E725" s="1"/>
      <c r="F725" s="1"/>
      <c r="G725" s="1"/>
      <c r="H725" s="1"/>
    </row>
    <row r="726" spans="2:8">
      <c r="B726" s="1"/>
      <c r="C726" s="1"/>
      <c r="D726" s="1"/>
      <c r="E726" s="1"/>
      <c r="F726" s="1"/>
      <c r="G726" s="1"/>
      <c r="H726" s="1"/>
    </row>
    <row r="727" spans="2:8">
      <c r="B727" s="1"/>
      <c r="C727" s="1"/>
      <c r="D727" s="1"/>
      <c r="E727" s="1"/>
      <c r="F727" s="1"/>
      <c r="G727" s="1"/>
      <c r="H727" s="1"/>
    </row>
    <row r="728" spans="2:8">
      <c r="B728" s="1"/>
      <c r="C728" s="1"/>
      <c r="D728" s="1"/>
      <c r="E728" s="1"/>
      <c r="F728" s="1"/>
      <c r="G728" s="1"/>
      <c r="H728" s="1"/>
    </row>
    <row r="729" spans="2:8">
      <c r="B729" s="1"/>
      <c r="C729" s="1"/>
      <c r="D729" s="1"/>
      <c r="E729" s="1"/>
      <c r="F729" s="1"/>
      <c r="G729" s="1"/>
      <c r="H729" s="1"/>
    </row>
    <row r="730" spans="2:8">
      <c r="B730" s="1"/>
      <c r="C730" s="1"/>
      <c r="D730" s="1"/>
      <c r="E730" s="1"/>
      <c r="F730" s="1"/>
      <c r="G730" s="1"/>
      <c r="H730" s="1"/>
    </row>
    <row r="731" spans="2:8">
      <c r="B731" s="1"/>
      <c r="C731" s="1"/>
      <c r="D731" s="1"/>
      <c r="E731" s="1"/>
      <c r="F731" s="1"/>
      <c r="G731" s="1"/>
      <c r="H731" s="1"/>
    </row>
    <row r="732" spans="2:8">
      <c r="B732" s="1"/>
      <c r="C732" s="1"/>
      <c r="D732" s="1"/>
      <c r="E732" s="1"/>
      <c r="F732" s="1"/>
      <c r="G732" s="1"/>
      <c r="H732" s="1"/>
    </row>
    <row r="733" spans="2:8">
      <c r="B733" s="1"/>
      <c r="C733" s="1"/>
      <c r="D733" s="1"/>
      <c r="E733" s="1"/>
      <c r="F733" s="1"/>
      <c r="G733" s="1"/>
      <c r="H733" s="1"/>
    </row>
    <row r="734" spans="2:8">
      <c r="B734" s="1"/>
      <c r="C734" s="1"/>
      <c r="D734" s="1"/>
      <c r="E734" s="1"/>
      <c r="F734" s="1"/>
      <c r="G734" s="1"/>
      <c r="H734" s="1"/>
    </row>
    <row r="735" spans="2:8">
      <c r="B735" s="1"/>
      <c r="C735" s="1"/>
      <c r="D735" s="1"/>
      <c r="E735" s="1"/>
      <c r="F735" s="1"/>
      <c r="G735" s="1"/>
      <c r="H735" s="1"/>
    </row>
    <row r="736" spans="2:8">
      <c r="B736" s="1"/>
      <c r="C736" s="1"/>
      <c r="D736" s="1"/>
      <c r="E736" s="1"/>
      <c r="F736" s="1"/>
      <c r="G736" s="1"/>
      <c r="H736" s="1"/>
    </row>
    <row r="737" spans="2:8">
      <c r="B737" s="1"/>
      <c r="C737" s="1"/>
      <c r="D737" s="1"/>
      <c r="E737" s="1"/>
      <c r="F737" s="1"/>
      <c r="G737" s="1"/>
      <c r="H737" s="1"/>
    </row>
    <row r="738" spans="2:8">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78" priority="7" stopIfTrue="1">
      <formula>$A$16=0</formula>
    </cfRule>
  </conditionalFormatting>
  <conditionalFormatting sqref="A109:I113 A114:K125 A186:H202 A203:J203 A56:B56 H56:I56 A57:I57 A75:I77 A78:B78 H78:I78 A79:I79 A92:I96 A97:K108 A184:B184 A185:I185 A204:I206 A207:B207 A208:I208 A221:I240">
    <cfRule type="expression" dxfId="77" priority="9" stopIfTrue="1">
      <formula>$A$16=0</formula>
    </cfRule>
  </conditionalFormatting>
  <conditionalFormatting sqref="B29:C29">
    <cfRule type="expression" dxfId="76" priority="24">
      <formula>LEFT($C$29,3)="Let"</formula>
    </cfRule>
  </conditionalFormatting>
  <conditionalFormatting sqref="B33:C33 B36:G52">
    <cfRule type="expression" dxfId="75" priority="19">
      <formula>$A$33="nvt"</formula>
    </cfRule>
  </conditionalFormatting>
  <conditionalFormatting sqref="B55:C55 B58:G74">
    <cfRule type="expression" dxfId="74" priority="20">
      <formula>$A$55="nvt"</formula>
    </cfRule>
  </conditionalFormatting>
  <conditionalFormatting sqref="B94:C94 B97:E108">
    <cfRule type="expression" dxfId="73" priority="17">
      <formula>$A$94="nvt"</formula>
    </cfRule>
  </conditionalFormatting>
  <conditionalFormatting sqref="B111:C111 B114:E125">
    <cfRule type="expression" dxfId="72" priority="5">
      <formula>$A$111="nvt"</formula>
    </cfRule>
  </conditionalFormatting>
  <conditionalFormatting sqref="B128:C128">
    <cfRule type="expression" dxfId="71" priority="16">
      <formula>$A$128="nvt"</formula>
    </cfRule>
  </conditionalFormatting>
  <conditionalFormatting sqref="B144:C144">
    <cfRule type="expression" dxfId="70" priority="15">
      <formula>$A$144="nvt"</formula>
    </cfRule>
  </conditionalFormatting>
  <conditionalFormatting sqref="B168:C168">
    <cfRule type="expression" dxfId="69" priority="14">
      <formula>$A$168="nvt"</formula>
    </cfRule>
  </conditionalFormatting>
  <conditionalFormatting sqref="B17:D26">
    <cfRule type="expression" dxfId="68" priority="22">
      <formula>$A17=0</formula>
    </cfRule>
  </conditionalFormatting>
  <conditionalFormatting sqref="B77:D77 B80:C91">
    <cfRule type="expression" dxfId="67" priority="18">
      <formula>$A$77="nvt"</formula>
    </cfRule>
  </conditionalFormatting>
  <conditionalFormatting sqref="B206:D206 B209:C220">
    <cfRule type="expression" dxfId="66" priority="12">
      <formula>$A$206="nvt"</formula>
    </cfRule>
  </conditionalFormatting>
  <conditionalFormatting sqref="B186:F203 B183:C183">
    <cfRule type="expression" dxfId="65" priority="13">
      <formula>$A$183="nvt"</formula>
    </cfRule>
  </conditionalFormatting>
  <conditionalFormatting sqref="B131:I141">
    <cfRule type="expression" dxfId="64" priority="10">
      <formula>$A$128="nvt"</formula>
    </cfRule>
  </conditionalFormatting>
  <conditionalFormatting sqref="B147:I165">
    <cfRule type="expression" dxfId="63" priority="8">
      <formula>$A$144="nvt"</formula>
    </cfRule>
  </conditionalFormatting>
  <conditionalFormatting sqref="B171:I180">
    <cfRule type="expression" dxfId="62" priority="23">
      <formula>$A$168="nvt"</formula>
    </cfRule>
  </conditionalFormatting>
  <conditionalFormatting sqref="C240">
    <cfRule type="cellIs" dxfId="61" priority="21" operator="notEqual">
      <formula>"JA"</formula>
    </cfRule>
  </conditionalFormatting>
  <conditionalFormatting sqref="D236">
    <cfRule type="expression" dxfId="60" priority="11">
      <formula>C240&lt;&gt;"JA"</formula>
    </cfRule>
  </conditionalFormatting>
  <conditionalFormatting sqref="G186:G203">
    <cfRule type="expression" dxfId="59" priority="4">
      <formula>$A$183="nvt"</formula>
    </cfRule>
  </conditionalFormatting>
  <conditionalFormatting sqref="H186:I202">
    <cfRule type="expression" dxfId="58" priority="2">
      <formula>$A$144="nvt"</formula>
    </cfRule>
  </conditionalFormatting>
  <conditionalFormatting sqref="H203:I203">
    <cfRule type="expression" dxfId="57" priority="3">
      <formula>$A$183="nvt"</formula>
    </cfRule>
  </conditionalFormatting>
  <conditionalFormatting sqref="I186:J202">
    <cfRule type="expression" dxfId="56" priority="1" stopIfTrue="1">
      <formula>$A$16=0</formula>
    </cfRule>
  </conditionalFormatting>
  <dataValidations count="4">
    <dataValidation type="list" allowBlank="1" showInputMessage="1" showErrorMessage="1" sqref="B187:B202 B37:B51 B148:B164 B132:B140 B59:B73 B172:B179 B98:B107 B115:B124" xr:uid="{F882A9A7-A473-47AF-A48B-FFFDCF91564B}">
      <formula1>K_Werkpakket</formula1>
    </dataValidation>
    <dataValidation type="list" allowBlank="1" showInputMessage="1" showErrorMessage="1" sqref="C6" xr:uid="{2F6826DB-2DD7-4AC9-A85F-E167DDB25B13}">
      <formula1>K_Type</formula1>
    </dataValidation>
    <dataValidation type="list" allowBlank="1" showInputMessage="1" showErrorMessage="1" sqref="C7" xr:uid="{30DE31B4-7F18-42EA-B3C6-491EE2F2A946}">
      <formula1>K_Omvang</formula1>
    </dataValidation>
    <dataValidation type="list" allowBlank="1" showInputMessage="1" showErrorMessage="1" sqref="C167" xr:uid="{19EF0BDF-1432-41E2-994D-3CAEF5B1D0C5}">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81FCC-35CD-4C8B-AED2-7C1D1034D75A}">
  <sheetPr>
    <tabColor rgb="FF92D050"/>
    <pageSetUpPr fitToPage="1"/>
  </sheetPr>
  <dimension ref="A1:L738"/>
  <sheetViews>
    <sheetView showGridLines="0" workbookViewId="0">
      <selection activeCell="C2" sqref="C2:E2"/>
    </sheetView>
  </sheetViews>
  <sheetFormatPr defaultColWidth="9.140625" defaultRowHeight="15.75"/>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c r="D1" s="1"/>
      <c r="I1" s="40" t="s">
        <v>28</v>
      </c>
    </row>
    <row r="2" spans="1:9" ht="18.75">
      <c r="B2" s="24" t="s">
        <v>135</v>
      </c>
      <c r="C2" s="252"/>
      <c r="D2" s="252"/>
      <c r="E2" s="252"/>
      <c r="I2" s="41" t="s">
        <v>30</v>
      </c>
    </row>
    <row r="3" spans="1:9">
      <c r="B3" s="22"/>
      <c r="C3" s="23"/>
      <c r="D3" s="23"/>
      <c r="E3" s="1"/>
      <c r="I3" s="55" t="s">
        <v>31</v>
      </c>
    </row>
    <row r="4" spans="1:9" ht="16.5">
      <c r="B4" s="26" t="s">
        <v>84</v>
      </c>
      <c r="C4" s="70"/>
      <c r="D4"/>
      <c r="H4" s="54"/>
    </row>
    <row r="5" spans="1:9" ht="16.5">
      <c r="B5" s="26" t="s">
        <v>86</v>
      </c>
      <c r="C5" s="71"/>
      <c r="D5"/>
      <c r="H5" s="54"/>
    </row>
    <row r="6" spans="1:9" ht="16.5">
      <c r="B6" s="26" t="s">
        <v>87</v>
      </c>
      <c r="C6" s="255"/>
      <c r="D6" s="255"/>
      <c r="F6"/>
      <c r="G6"/>
      <c r="H6"/>
    </row>
    <row r="7" spans="1:9" ht="16.5">
      <c r="B7" s="26" t="s">
        <v>88</v>
      </c>
      <c r="C7" s="72"/>
      <c r="D7"/>
      <c r="E7"/>
      <c r="F7"/>
      <c r="G7"/>
      <c r="H7"/>
    </row>
    <row r="8" spans="1:9" ht="16.5">
      <c r="B8" s="26"/>
      <c r="C8" s="107"/>
      <c r="D8" s="107"/>
      <c r="E8" s="107"/>
      <c r="F8"/>
      <c r="G8"/>
      <c r="H8"/>
    </row>
    <row r="9" spans="1:9">
      <c r="B9" s="3"/>
      <c r="C9" s="4"/>
      <c r="D9"/>
      <c r="E9"/>
      <c r="F9"/>
      <c r="G9"/>
      <c r="H9"/>
    </row>
    <row r="10" spans="1:9" ht="9" customHeight="1">
      <c r="B10" s="17"/>
      <c r="C10" s="4"/>
      <c r="D10"/>
      <c r="E10"/>
      <c r="F10"/>
      <c r="G10"/>
      <c r="H10"/>
    </row>
    <row r="11" spans="1:9" ht="75" customHeight="1">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c r="B12" s="30"/>
      <c r="C12" s="30"/>
      <c r="D12" s="30"/>
      <c r="E12" s="30"/>
      <c r="F12" s="30"/>
      <c r="G12" s="30"/>
      <c r="H12" s="30"/>
      <c r="I12" s="30"/>
    </row>
    <row r="13" spans="1:9" ht="6.75" customHeight="1" thickTop="1">
      <c r="B13" s="67"/>
      <c r="C13" s="67"/>
      <c r="D13" s="67"/>
      <c r="E13" s="67"/>
      <c r="F13" s="67"/>
      <c r="G13" s="67"/>
      <c r="H13" s="65"/>
      <c r="I13" s="65"/>
    </row>
    <row r="14" spans="1:9" ht="42.75" customHeight="1">
      <c r="B14" s="253" t="s">
        <v>90</v>
      </c>
      <c r="C14" s="253"/>
      <c r="D14" s="253"/>
      <c r="E14" s="253"/>
      <c r="F14" s="253"/>
      <c r="G14" s="253"/>
      <c r="H14" s="253"/>
      <c r="I14" s="65"/>
    </row>
    <row r="15" spans="1:9" ht="9.75" customHeight="1" thickBot="1">
      <c r="B15" s="68"/>
      <c r="C15" s="69"/>
      <c r="D15" s="65"/>
      <c r="E15" s="65"/>
      <c r="F15" s="65"/>
      <c r="G15" s="65"/>
      <c r="H15" s="65"/>
      <c r="I15" s="65"/>
    </row>
    <row r="16" spans="1:9" ht="18.75">
      <c r="A16" s="119">
        <f>IF(OR(COUNTA(C2:D8)&lt;5,Projectinformatie!B24=""),0,1)</f>
        <v>0</v>
      </c>
      <c r="B16" s="46" t="s">
        <v>91</v>
      </c>
      <c r="C16" s="47"/>
      <c r="D16" s="48" t="s">
        <v>81</v>
      </c>
      <c r="E16" s="65"/>
      <c r="F16" s="46" t="s">
        <v>58</v>
      </c>
      <c r="G16" s="47"/>
      <c r="H16" s="48" t="s">
        <v>81</v>
      </c>
      <c r="I16" s="65"/>
    </row>
    <row r="17" spans="1:12">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c r="B27" s="52" t="s">
        <v>92</v>
      </c>
      <c r="C27" s="53"/>
      <c r="D27" s="128">
        <f>SUM(D17:D26)</f>
        <v>0</v>
      </c>
      <c r="E27" s="65"/>
      <c r="F27" s="52" t="s">
        <v>92</v>
      </c>
      <c r="G27" s="53"/>
      <c r="H27" s="128">
        <f>SUM(H17:H26)</f>
        <v>0</v>
      </c>
      <c r="I27" s="65"/>
    </row>
    <row r="28" spans="1:12" ht="9" customHeight="1">
      <c r="B28" s="62"/>
      <c r="C28" s="63"/>
      <c r="D28" s="64"/>
      <c r="E28" s="65"/>
      <c r="F28" s="62"/>
      <c r="G28" s="63"/>
      <c r="H28" s="64"/>
      <c r="I28" s="65"/>
    </row>
    <row r="29" spans="1:12" ht="49.5" customHeight="1" thickBot="1">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c r="B30" s="32"/>
      <c r="C30" s="32"/>
      <c r="D30" s="32"/>
      <c r="E30" s="32"/>
      <c r="F30" s="32"/>
      <c r="G30" s="32"/>
      <c r="H30" s="32"/>
    </row>
    <row r="31" spans="1:12" ht="25.5" customHeight="1">
      <c r="B31" s="251" t="s">
        <v>94</v>
      </c>
      <c r="C31" s="251"/>
      <c r="D31" s="251"/>
      <c r="E31" s="251"/>
      <c r="F31" s="251"/>
      <c r="G31" s="251"/>
      <c r="H31" s="251"/>
    </row>
    <row r="32" spans="1:12" ht="18.75">
      <c r="B32" s="27"/>
      <c r="C32" s="28"/>
      <c r="D32" s="29"/>
      <c r="E32"/>
      <c r="F32" s="27"/>
      <c r="G32" s="28"/>
      <c r="H32" s="29"/>
    </row>
    <row r="33" spans="1:9" ht="21">
      <c r="A33" s="119" t="str">
        <f>IF($A$16=0,"",IF(COUNTIFS($A$17:$A$26,B33)=1,1,"nvt"))</f>
        <v/>
      </c>
      <c r="B33" s="129" t="str">
        <f>B17</f>
        <v>Loonkosten plus vast % (44,2% + 15%)</v>
      </c>
      <c r="C33" s="37"/>
      <c r="D33"/>
      <c r="E33"/>
      <c r="F33"/>
      <c r="G33"/>
      <c r="H33"/>
    </row>
    <row r="34" spans="1:9" ht="15" customHeight="1">
      <c r="B34" s="249" t="str">
        <f>IF(A33="nvt",VLOOKUP(A33,Alle_Kostensoorten[],2,FALSE),VLOOKUP(B33,Alle_Kostensoorten[],2,FALSE))</f>
        <v>Toelichting: Zie voor berekening tabblad 'Instructie'</v>
      </c>
      <c r="C34" s="249"/>
      <c r="D34" s="249"/>
      <c r="E34" s="249"/>
      <c r="F34" s="249"/>
      <c r="G34" s="249"/>
      <c r="H34"/>
    </row>
    <row r="35" spans="1:9" ht="11.25" customHeight="1">
      <c r="B35" s="3"/>
      <c r="C35" s="4"/>
      <c r="D35"/>
      <c r="E35"/>
      <c r="F35"/>
      <c r="G35"/>
      <c r="H35"/>
    </row>
    <row r="36" spans="1:9" ht="31.5" customHeight="1" thickBot="1">
      <c r="B36" s="158" t="s">
        <v>58</v>
      </c>
      <c r="C36" s="110" t="s">
        <v>95</v>
      </c>
      <c r="D36" s="110" t="s">
        <v>96</v>
      </c>
      <c r="E36" s="110" t="s">
        <v>97</v>
      </c>
      <c r="F36" s="110" t="s">
        <v>98</v>
      </c>
      <c r="G36" s="157" t="s">
        <v>81</v>
      </c>
      <c r="H36"/>
      <c r="I36" s="10"/>
    </row>
    <row r="37" spans="1:9" ht="15.75" customHeight="1" thickTop="1">
      <c r="B37" s="203"/>
      <c r="C37" s="186"/>
      <c r="D37" s="217"/>
      <c r="E37" s="187"/>
      <c r="F37" s="189"/>
      <c r="G37" s="159">
        <f>IF($A$33=1,$F37*$E37,0)</f>
        <v>0</v>
      </c>
      <c r="H37"/>
    </row>
    <row r="38" spans="1:9" ht="15.75" customHeight="1">
      <c r="B38" s="173"/>
      <c r="C38" s="86"/>
      <c r="D38" s="218"/>
      <c r="E38" s="166"/>
      <c r="F38" s="164"/>
      <c r="G38" s="160">
        <f t="shared" ref="G38:G51" si="1">IF($A$33=1,$F38*$E38,0)</f>
        <v>0</v>
      </c>
      <c r="H38"/>
    </row>
    <row r="39" spans="1:9" ht="15.75" customHeight="1">
      <c r="B39" s="173"/>
      <c r="C39" s="86"/>
      <c r="D39" s="218"/>
      <c r="E39" s="166"/>
      <c r="F39" s="164"/>
      <c r="G39" s="160">
        <f t="shared" si="1"/>
        <v>0</v>
      </c>
      <c r="H39"/>
    </row>
    <row r="40" spans="1:9" ht="15.75" customHeight="1">
      <c r="B40" s="173"/>
      <c r="C40" s="86"/>
      <c r="D40" s="218"/>
      <c r="E40" s="166"/>
      <c r="F40" s="164"/>
      <c r="G40" s="160">
        <f t="shared" si="1"/>
        <v>0</v>
      </c>
      <c r="H40"/>
    </row>
    <row r="41" spans="1:9" ht="15.75" customHeight="1">
      <c r="B41" s="173"/>
      <c r="C41" s="86"/>
      <c r="D41" s="218"/>
      <c r="E41" s="166"/>
      <c r="F41" s="164"/>
      <c r="G41" s="160">
        <f t="shared" si="1"/>
        <v>0</v>
      </c>
      <c r="H41"/>
    </row>
    <row r="42" spans="1:9" ht="15.75" customHeight="1">
      <c r="B42" s="173"/>
      <c r="C42" s="86"/>
      <c r="D42" s="218"/>
      <c r="E42" s="166"/>
      <c r="F42" s="164"/>
      <c r="G42" s="160">
        <f t="shared" si="1"/>
        <v>0</v>
      </c>
      <c r="H42"/>
    </row>
    <row r="43" spans="1:9" ht="15.75" customHeight="1">
      <c r="B43" s="173"/>
      <c r="C43" s="86"/>
      <c r="D43" s="218"/>
      <c r="E43" s="166"/>
      <c r="F43" s="164"/>
      <c r="G43" s="160">
        <f t="shared" si="1"/>
        <v>0</v>
      </c>
      <c r="H43"/>
    </row>
    <row r="44" spans="1:9" ht="15.75" customHeight="1">
      <c r="B44" s="173"/>
      <c r="C44" s="86"/>
      <c r="D44" s="218"/>
      <c r="E44" s="166"/>
      <c r="F44" s="164"/>
      <c r="G44" s="160">
        <f t="shared" si="1"/>
        <v>0</v>
      </c>
      <c r="H44"/>
    </row>
    <row r="45" spans="1:9" ht="15.75" customHeight="1">
      <c r="B45" s="173"/>
      <c r="C45" s="86"/>
      <c r="D45" s="218"/>
      <c r="E45" s="166"/>
      <c r="F45" s="164"/>
      <c r="G45" s="160">
        <f t="shared" si="1"/>
        <v>0</v>
      </c>
      <c r="H45"/>
    </row>
    <row r="46" spans="1:9" ht="15.75" customHeight="1">
      <c r="B46" s="173"/>
      <c r="C46" s="86"/>
      <c r="D46" s="218"/>
      <c r="E46" s="166"/>
      <c r="F46" s="164"/>
      <c r="G46" s="160">
        <f t="shared" si="1"/>
        <v>0</v>
      </c>
      <c r="H46"/>
    </row>
    <row r="47" spans="1:9" ht="15.75" customHeight="1">
      <c r="B47" s="173"/>
      <c r="C47" s="86"/>
      <c r="D47" s="218"/>
      <c r="E47" s="166"/>
      <c r="F47" s="164"/>
      <c r="G47" s="160">
        <f t="shared" si="1"/>
        <v>0</v>
      </c>
      <c r="H47"/>
    </row>
    <row r="48" spans="1:9" ht="15.75" customHeight="1">
      <c r="B48" s="173"/>
      <c r="C48" s="86"/>
      <c r="D48" s="218"/>
      <c r="E48" s="166"/>
      <c r="F48" s="164"/>
      <c r="G48" s="160">
        <f t="shared" si="1"/>
        <v>0</v>
      </c>
      <c r="H48"/>
    </row>
    <row r="49" spans="1:8" ht="15.75" customHeight="1">
      <c r="B49" s="173"/>
      <c r="C49" s="86"/>
      <c r="D49" s="218"/>
      <c r="E49" s="166"/>
      <c r="F49" s="164"/>
      <c r="G49" s="160">
        <f t="shared" si="1"/>
        <v>0</v>
      </c>
      <c r="H49"/>
    </row>
    <row r="50" spans="1:8" ht="15.75" customHeight="1">
      <c r="B50" s="173"/>
      <c r="C50" s="86"/>
      <c r="D50" s="218"/>
      <c r="E50" s="166"/>
      <c r="F50" s="164"/>
      <c r="G50" s="160">
        <f t="shared" si="1"/>
        <v>0</v>
      </c>
      <c r="H50"/>
    </row>
    <row r="51" spans="1:8" ht="15.75" customHeight="1" thickBot="1">
      <c r="B51" s="73"/>
      <c r="C51" s="74"/>
      <c r="D51" s="219"/>
      <c r="E51" s="76"/>
      <c r="F51" s="117"/>
      <c r="G51" s="131">
        <f t="shared" si="1"/>
        <v>0</v>
      </c>
      <c r="H51"/>
    </row>
    <row r="52" spans="1:8" ht="16.5" thickTop="1">
      <c r="B52" s="58" t="s">
        <v>92</v>
      </c>
      <c r="C52" s="58"/>
      <c r="D52" s="58"/>
      <c r="E52" s="58"/>
      <c r="F52" s="177"/>
      <c r="G52" s="137">
        <f>SUM(G37:G51)</f>
        <v>0</v>
      </c>
      <c r="H52" s="8"/>
    </row>
    <row r="53" spans="1:8">
      <c r="B53" s="1"/>
      <c r="C53" s="1"/>
      <c r="D53" s="1"/>
      <c r="E53" s="1"/>
      <c r="F53" s="7"/>
      <c r="G53" s="8"/>
      <c r="H53"/>
    </row>
    <row r="54" spans="1:8">
      <c r="B54" s="1"/>
      <c r="C54" s="1"/>
      <c r="D54" s="1"/>
      <c r="E54" s="1"/>
      <c r="F54" s="7"/>
      <c r="G54" s="8"/>
      <c r="H54"/>
    </row>
    <row r="55" spans="1:8" ht="21">
      <c r="A55" s="119" t="str">
        <f>IF($A$16=0,"",IF(COUNTIFS($A$17:$A$26,B55)=1,1,"nvt"))</f>
        <v/>
      </c>
      <c r="B55" s="129" t="str">
        <f>B18</f>
        <v>Loonkosten plus vast % (44,2%)</v>
      </c>
      <c r="C55" s="37"/>
      <c r="D55" s="1"/>
      <c r="E55" s="1"/>
      <c r="F55" s="7"/>
      <c r="G55" s="8"/>
      <c r="H55"/>
    </row>
    <row r="56" spans="1:8" ht="15" customHeight="1">
      <c r="B56" s="249" t="str">
        <f>IF(A55="nvt",VLOOKUP(A55,Alle_Kostensoorten[],2,FALSE),VLOOKUP(B55,Alle_Kostensoorten[],2,FALSE))</f>
        <v>Toelichting: Zie voor berekening tabblad 'Instructie'</v>
      </c>
      <c r="C56" s="249"/>
      <c r="D56" s="249"/>
      <c r="E56" s="249"/>
      <c r="F56" s="249"/>
      <c r="G56" s="249"/>
      <c r="H56"/>
    </row>
    <row r="57" spans="1:8" ht="9" customHeight="1">
      <c r="B57" s="1"/>
      <c r="C57" s="1"/>
      <c r="D57" s="1"/>
      <c r="E57" s="1"/>
      <c r="F57" s="7"/>
      <c r="G57" s="8"/>
      <c r="H57"/>
    </row>
    <row r="58" spans="1:8" ht="16.5" thickBot="1">
      <c r="B58" s="158" t="s">
        <v>58</v>
      </c>
      <c r="C58" s="110" t="s">
        <v>95</v>
      </c>
      <c r="D58" s="110" t="s">
        <v>96</v>
      </c>
      <c r="E58" s="110" t="s">
        <v>99</v>
      </c>
      <c r="F58" s="110" t="s">
        <v>98</v>
      </c>
      <c r="G58" s="157" t="s">
        <v>81</v>
      </c>
      <c r="H58"/>
    </row>
    <row r="59" spans="1:8" ht="15.75" customHeight="1" thickTop="1">
      <c r="B59" s="185"/>
      <c r="C59" s="186"/>
      <c r="D59" s="217"/>
      <c r="E59" s="187"/>
      <c r="F59" s="189"/>
      <c r="G59" s="159">
        <f>IF($A$55=1,$F59*$E59,0)</f>
        <v>0</v>
      </c>
      <c r="H59"/>
    </row>
    <row r="60" spans="1:8" ht="15.75" customHeight="1">
      <c r="B60" s="161"/>
      <c r="C60" s="86"/>
      <c r="D60" s="218"/>
      <c r="E60" s="166"/>
      <c r="F60" s="164"/>
      <c r="G60" s="160">
        <f t="shared" ref="G60:G73" si="2">IF($A$55=1,$F60*55,0)</f>
        <v>0</v>
      </c>
      <c r="H60"/>
    </row>
    <row r="61" spans="1:8" ht="15.75" customHeight="1">
      <c r="B61" s="161"/>
      <c r="C61" s="86"/>
      <c r="D61" s="218"/>
      <c r="E61" s="166"/>
      <c r="F61" s="164"/>
      <c r="G61" s="160">
        <f t="shared" si="2"/>
        <v>0</v>
      </c>
      <c r="H61"/>
    </row>
    <row r="62" spans="1:8" ht="15.75" customHeight="1">
      <c r="B62" s="161"/>
      <c r="C62" s="86"/>
      <c r="D62" s="218"/>
      <c r="E62" s="166"/>
      <c r="F62" s="164"/>
      <c r="G62" s="160">
        <f t="shared" si="2"/>
        <v>0</v>
      </c>
      <c r="H62"/>
    </row>
    <row r="63" spans="1:8" ht="15.75" customHeight="1">
      <c r="B63" s="161"/>
      <c r="C63" s="86"/>
      <c r="D63" s="218"/>
      <c r="E63" s="166"/>
      <c r="F63" s="164"/>
      <c r="G63" s="160">
        <f t="shared" si="2"/>
        <v>0</v>
      </c>
      <c r="H63"/>
    </row>
    <row r="64" spans="1:8" ht="15.75" customHeight="1">
      <c r="B64" s="161"/>
      <c r="C64" s="86"/>
      <c r="D64" s="218"/>
      <c r="E64" s="166"/>
      <c r="F64" s="164"/>
      <c r="G64" s="160">
        <f t="shared" si="2"/>
        <v>0</v>
      </c>
      <c r="H64"/>
    </row>
    <row r="65" spans="1:8" ht="15.75" customHeight="1">
      <c r="B65" s="161"/>
      <c r="C65" s="86"/>
      <c r="D65" s="218"/>
      <c r="E65" s="166"/>
      <c r="F65" s="164"/>
      <c r="G65" s="160">
        <f t="shared" si="2"/>
        <v>0</v>
      </c>
      <c r="H65"/>
    </row>
    <row r="66" spans="1:8" ht="15.75" customHeight="1">
      <c r="B66" s="161"/>
      <c r="C66" s="86"/>
      <c r="D66" s="218"/>
      <c r="E66" s="166"/>
      <c r="F66" s="164"/>
      <c r="G66" s="160">
        <f t="shared" si="2"/>
        <v>0</v>
      </c>
      <c r="H66"/>
    </row>
    <row r="67" spans="1:8" ht="15.75" customHeight="1">
      <c r="B67" s="161"/>
      <c r="C67" s="86"/>
      <c r="D67" s="218"/>
      <c r="E67" s="166"/>
      <c r="F67" s="164"/>
      <c r="G67" s="160">
        <f t="shared" si="2"/>
        <v>0</v>
      </c>
      <c r="H67"/>
    </row>
    <row r="68" spans="1:8" ht="15.75" customHeight="1">
      <c r="B68" s="161"/>
      <c r="C68" s="86"/>
      <c r="D68" s="218"/>
      <c r="E68" s="166"/>
      <c r="F68" s="164"/>
      <c r="G68" s="160">
        <f t="shared" si="2"/>
        <v>0</v>
      </c>
      <c r="H68"/>
    </row>
    <row r="69" spans="1:8" ht="15.75" customHeight="1">
      <c r="B69" s="161"/>
      <c r="C69" s="86"/>
      <c r="D69" s="218"/>
      <c r="E69" s="166"/>
      <c r="F69" s="164"/>
      <c r="G69" s="160">
        <f t="shared" si="2"/>
        <v>0</v>
      </c>
      <c r="H69"/>
    </row>
    <row r="70" spans="1:8" ht="15.75" customHeight="1">
      <c r="B70" s="161"/>
      <c r="C70" s="86"/>
      <c r="D70" s="218"/>
      <c r="E70" s="166"/>
      <c r="F70" s="164"/>
      <c r="G70" s="160">
        <f t="shared" si="2"/>
        <v>0</v>
      </c>
      <c r="H70"/>
    </row>
    <row r="71" spans="1:8" ht="15.75" customHeight="1">
      <c r="B71" s="161"/>
      <c r="C71" s="86"/>
      <c r="D71" s="218"/>
      <c r="E71" s="166"/>
      <c r="F71" s="164"/>
      <c r="G71" s="160">
        <f t="shared" si="2"/>
        <v>0</v>
      </c>
      <c r="H71"/>
    </row>
    <row r="72" spans="1:8" ht="15.75" customHeight="1">
      <c r="B72" s="161"/>
      <c r="C72" s="86"/>
      <c r="D72" s="218"/>
      <c r="E72" s="166"/>
      <c r="F72" s="164"/>
      <c r="G72" s="160">
        <f t="shared" si="2"/>
        <v>0</v>
      </c>
      <c r="H72"/>
    </row>
    <row r="73" spans="1:8" ht="15.75" customHeight="1" thickBot="1">
      <c r="B73" s="75"/>
      <c r="C73" s="171"/>
      <c r="D73" s="221"/>
      <c r="E73" s="220"/>
      <c r="F73" s="172"/>
      <c r="G73" s="131">
        <f t="shared" si="2"/>
        <v>0</v>
      </c>
      <c r="H73"/>
    </row>
    <row r="74" spans="1:8" ht="16.5" thickTop="1">
      <c r="B74" s="58" t="s">
        <v>92</v>
      </c>
      <c r="C74" s="58"/>
      <c r="D74" s="222"/>
      <c r="E74" s="58"/>
      <c r="F74" s="177"/>
      <c r="G74" s="137">
        <f>SUM(G59:G73)</f>
        <v>0</v>
      </c>
      <c r="H74"/>
    </row>
    <row r="75" spans="1:8">
      <c r="B75" s="6"/>
      <c r="C75" s="6"/>
      <c r="D75" s="6"/>
      <c r="E75" s="16"/>
      <c r="F75" s="16"/>
      <c r="G75" s="16"/>
      <c r="H75"/>
    </row>
    <row r="76" spans="1:8">
      <c r="B76" s="1"/>
      <c r="C76" s="1"/>
      <c r="D76" s="1"/>
      <c r="E76" s="1"/>
      <c r="F76" s="7"/>
      <c r="G76" s="8"/>
      <c r="H76"/>
    </row>
    <row r="77" spans="1:8" ht="21">
      <c r="A77" s="119" t="str">
        <f>IF($A$16=0,"",IF(COUNTIFS($A$17:$A$26,B77)=1,1,"nvt"))</f>
        <v/>
      </c>
      <c r="B77" s="129" t="str">
        <f>B19</f>
        <v>Forfait van 23% voor loonkosten en eigen arbeid</v>
      </c>
      <c r="C77" s="37"/>
      <c r="D77" s="37"/>
      <c r="E77" s="1"/>
      <c r="F77" s="7"/>
      <c r="G77" s="8"/>
      <c r="H77"/>
    </row>
    <row r="78" spans="1:8" ht="15" customHeight="1">
      <c r="B78" s="249" t="e">
        <f>IF(A77=1,VLOOKUP(B77,Alle_Kostensoorten[],2,FALSE),VLOOKUP(A77,Alle_Kostensoorten[],2,FALSE))</f>
        <v>#N/A</v>
      </c>
      <c r="C78" s="249"/>
      <c r="D78" s="249"/>
      <c r="E78" s="249"/>
      <c r="F78" s="249"/>
      <c r="G78" s="249"/>
      <c r="H78"/>
    </row>
    <row r="79" spans="1:8" ht="11.25" customHeight="1">
      <c r="B79" s="1"/>
      <c r="C79" s="1"/>
      <c r="D79" s="1"/>
      <c r="E79" s="1"/>
      <c r="F79" s="7"/>
      <c r="G79" s="8"/>
      <c r="H79"/>
    </row>
    <row r="80" spans="1:8" s="5" customFormat="1" ht="16.5" thickBot="1">
      <c r="B80" s="158" t="s">
        <v>58</v>
      </c>
      <c r="C80" s="157" t="s">
        <v>81</v>
      </c>
    </row>
    <row r="81" spans="1:8" ht="15.75" customHeight="1" thickTop="1">
      <c r="B81" s="226" t="str">
        <f>Hulpblad!V2</f>
        <v xml:space="preserve"> </v>
      </c>
      <c r="C81" s="159">
        <f>IF(AND($A$77=1,$B81&lt;&gt;"",$B81&lt;&gt;" "),(SUMIFS($E$148:$E$164,$B$148:$B$164,$B81)+SUMIFS($I$172:$I$179,$B$172:$B$179,$B81)+SUMIFS($F$187:$F$202,$B$187:$B$202,$B81))*0.23,0)</f>
        <v>0</v>
      </c>
      <c r="D81"/>
      <c r="E81"/>
      <c r="F81"/>
      <c r="G81"/>
      <c r="H81"/>
    </row>
    <row r="82" spans="1:8" ht="15.75" customHeight="1">
      <c r="B82" s="227" t="str">
        <f>Hulpblad!V3</f>
        <v xml:space="preserve"> </v>
      </c>
      <c r="C82" s="160">
        <f t="shared" ref="C82:C90" si="3">IF(AND($A$77=1,$B82&lt;&gt;"",$B82&lt;&gt;" "),(SUMIFS($E$148:$E$164,$B$148:$B$164,$B82)+SUMIFS($I$172:$I$179,$B$172:$B$179,$B82)+SUMIFS($F$187:$F$202,$B$187:$B$202,$B82))*0.23,0)</f>
        <v>0</v>
      </c>
      <c r="D82"/>
      <c r="E82"/>
      <c r="F82"/>
      <c r="G82"/>
      <c r="H82"/>
    </row>
    <row r="83" spans="1:8" ht="15.75" customHeight="1">
      <c r="B83" s="227" t="str">
        <f>Hulpblad!V4</f>
        <v xml:space="preserve"> </v>
      </c>
      <c r="C83" s="160">
        <f t="shared" si="3"/>
        <v>0</v>
      </c>
      <c r="D83"/>
      <c r="E83"/>
      <c r="F83"/>
      <c r="G83"/>
      <c r="H83"/>
    </row>
    <row r="84" spans="1:8" ht="15.75" customHeight="1">
      <c r="B84" s="227" t="str">
        <f>Hulpblad!V5</f>
        <v xml:space="preserve"> </v>
      </c>
      <c r="C84" s="160">
        <f t="shared" si="3"/>
        <v>0</v>
      </c>
      <c r="D84"/>
      <c r="E84"/>
      <c r="F84"/>
      <c r="G84"/>
      <c r="H84"/>
    </row>
    <row r="85" spans="1:8" ht="15.75" customHeight="1">
      <c r="B85" s="227" t="str">
        <f>Hulpblad!V6</f>
        <v xml:space="preserve"> </v>
      </c>
      <c r="C85" s="160">
        <f t="shared" si="3"/>
        <v>0</v>
      </c>
      <c r="D85"/>
      <c r="E85"/>
      <c r="F85"/>
      <c r="G85"/>
      <c r="H85"/>
    </row>
    <row r="86" spans="1:8" ht="15.75" customHeight="1">
      <c r="B86" s="227" t="str">
        <f>Hulpblad!V7</f>
        <v xml:space="preserve"> </v>
      </c>
      <c r="C86" s="160">
        <f t="shared" si="3"/>
        <v>0</v>
      </c>
      <c r="D86"/>
      <c r="E86"/>
      <c r="F86"/>
      <c r="G86"/>
      <c r="H86"/>
    </row>
    <row r="87" spans="1:8" ht="15.75" customHeight="1">
      <c r="B87" s="227" t="str">
        <f>Hulpblad!V8</f>
        <v xml:space="preserve"> </v>
      </c>
      <c r="C87" s="160">
        <f t="shared" si="3"/>
        <v>0</v>
      </c>
      <c r="D87"/>
      <c r="E87"/>
      <c r="F87"/>
      <c r="G87"/>
      <c r="H87"/>
    </row>
    <row r="88" spans="1:8" ht="15.75" customHeight="1">
      <c r="B88" s="227" t="str">
        <f>Hulpblad!V9</f>
        <v xml:space="preserve"> </v>
      </c>
      <c r="C88" s="160">
        <f t="shared" si="3"/>
        <v>0</v>
      </c>
      <c r="D88"/>
      <c r="E88"/>
      <c r="F88"/>
      <c r="G88"/>
      <c r="H88"/>
    </row>
    <row r="89" spans="1:8" ht="15.75" customHeight="1">
      <c r="B89" s="227" t="str">
        <f>Hulpblad!V10</f>
        <v xml:space="preserve"> </v>
      </c>
      <c r="C89" s="160">
        <f t="shared" si="3"/>
        <v>0</v>
      </c>
      <c r="D89"/>
      <c r="E89"/>
      <c r="F89"/>
      <c r="G89"/>
      <c r="H89"/>
    </row>
    <row r="90" spans="1:8" ht="15.75" customHeight="1" thickBot="1">
      <c r="B90" s="227" t="str">
        <f>Hulpblad!V11</f>
        <v xml:space="preserve"> </v>
      </c>
      <c r="C90" s="160">
        <f t="shared" si="3"/>
        <v>0</v>
      </c>
      <c r="D90"/>
      <c r="E90"/>
      <c r="F90"/>
      <c r="G90"/>
      <c r="H90"/>
    </row>
    <row r="91" spans="1:8" ht="16.5" thickTop="1">
      <c r="B91" s="228" t="s">
        <v>92</v>
      </c>
      <c r="C91" s="137">
        <f>SUM(C81:C90)</f>
        <v>0</v>
      </c>
      <c r="D91"/>
      <c r="E91"/>
      <c r="F91"/>
      <c r="G91"/>
      <c r="H91"/>
    </row>
    <row r="92" spans="1:8">
      <c r="B92" s="1"/>
      <c r="C92" s="1"/>
      <c r="D92" s="1"/>
      <c r="E92" s="1"/>
      <c r="F92" s="7"/>
      <c r="G92" s="8"/>
      <c r="H92"/>
    </row>
    <row r="93" spans="1:8">
      <c r="B93" s="1"/>
      <c r="C93" s="1"/>
      <c r="D93" s="1"/>
      <c r="E93" s="1"/>
      <c r="F93" s="7"/>
      <c r="G93" s="8"/>
      <c r="H93"/>
    </row>
    <row r="94" spans="1:8" ht="21">
      <c r="A94" s="119" t="str">
        <f>IF($A$16=0,"",IF(COUNTIFS($A$17:$A$26,B94)=1,1,"nvt"))</f>
        <v/>
      </c>
      <c r="B94" s="129" t="str">
        <f>B20</f>
        <v>Vast uurtarief eigen arbeid - € 50</v>
      </c>
      <c r="C94" s="37"/>
      <c r="D94" s="1"/>
      <c r="E94" s="1"/>
      <c r="F94" s="7"/>
      <c r="G94" s="8"/>
      <c r="H94"/>
    </row>
    <row r="95" spans="1:8" ht="15">
      <c r="B95" s="249" t="e">
        <f>IF(A94=1,VLOOKUP(B94,Alle_Kostensoorten[],2,FALSE),VLOOKUP(A94,Alle_Kostensoorten[],2,FALSE))</f>
        <v>#N/A</v>
      </c>
      <c r="C95" s="249"/>
      <c r="D95" s="249"/>
      <c r="E95" s="249"/>
      <c r="F95" s="249"/>
      <c r="G95" s="249"/>
      <c r="H95"/>
    </row>
    <row r="96" spans="1:8" ht="9.75" customHeight="1">
      <c r="B96" s="1"/>
      <c r="C96" s="1"/>
      <c r="D96" s="1"/>
      <c r="E96" s="1"/>
      <c r="F96" s="7"/>
      <c r="G96" s="8"/>
      <c r="H96"/>
    </row>
    <row r="97" spans="1:9" ht="16.5" thickBot="1">
      <c r="B97" s="56" t="s">
        <v>58</v>
      </c>
      <c r="C97" s="200" t="s">
        <v>95</v>
      </c>
      <c r="D97" s="200" t="s">
        <v>100</v>
      </c>
      <c r="E97" s="57" t="s">
        <v>81</v>
      </c>
      <c r="F97" s="1"/>
      <c r="G97" s="7"/>
      <c r="H97" s="8"/>
    </row>
    <row r="98" spans="1:9" ht="15.75" customHeight="1" thickTop="1">
      <c r="B98" s="224"/>
      <c r="C98" s="186"/>
      <c r="D98" s="164"/>
      <c r="E98" s="130">
        <f>IF($A$94=1,$D98*50,0)</f>
        <v>0</v>
      </c>
      <c r="F98" s="1"/>
      <c r="G98" s="7"/>
      <c r="H98" s="8"/>
    </row>
    <row r="99" spans="1:9" ht="15.75" customHeight="1">
      <c r="B99" s="225"/>
      <c r="C99" s="186"/>
      <c r="D99" s="164"/>
      <c r="E99" s="131">
        <f t="shared" ref="E99:E107" si="4">IF($A$94=1,$D99*50,0)</f>
        <v>0</v>
      </c>
      <c r="F99" s="1"/>
      <c r="G99" s="7"/>
      <c r="H99" s="8"/>
    </row>
    <row r="100" spans="1:9" ht="15.75" customHeight="1">
      <c r="B100" s="225"/>
      <c r="C100" s="186"/>
      <c r="D100" s="164"/>
      <c r="E100" s="131">
        <f t="shared" si="4"/>
        <v>0</v>
      </c>
      <c r="F100" s="1"/>
      <c r="G100" s="7"/>
      <c r="H100" s="8"/>
    </row>
    <row r="101" spans="1:9" ht="15.75" customHeight="1">
      <c r="B101" s="225"/>
      <c r="C101" s="186"/>
      <c r="D101" s="164"/>
      <c r="E101" s="131">
        <f t="shared" si="4"/>
        <v>0</v>
      </c>
      <c r="F101" s="1"/>
      <c r="G101" s="7"/>
      <c r="H101" s="8"/>
    </row>
    <row r="102" spans="1:9" ht="15.75" customHeight="1">
      <c r="B102" s="225"/>
      <c r="C102" s="186"/>
      <c r="D102" s="164"/>
      <c r="E102" s="131">
        <f t="shared" si="4"/>
        <v>0</v>
      </c>
      <c r="F102" s="1"/>
      <c r="G102" s="7"/>
      <c r="H102" s="8"/>
    </row>
    <row r="103" spans="1:9" ht="15.75" customHeight="1">
      <c r="B103" s="225"/>
      <c r="C103" s="186"/>
      <c r="D103" s="164"/>
      <c r="E103" s="131">
        <f t="shared" si="4"/>
        <v>0</v>
      </c>
      <c r="F103" s="1"/>
      <c r="G103" s="7"/>
      <c r="H103" s="8"/>
    </row>
    <row r="104" spans="1:9" ht="15.75" customHeight="1">
      <c r="B104" s="225"/>
      <c r="C104" s="186"/>
      <c r="D104" s="164"/>
      <c r="E104" s="131">
        <f t="shared" si="4"/>
        <v>0</v>
      </c>
      <c r="F104" s="1"/>
      <c r="G104" s="7"/>
      <c r="H104" s="8"/>
    </row>
    <row r="105" spans="1:9" ht="15.75" customHeight="1">
      <c r="B105" s="225"/>
      <c r="C105" s="186"/>
      <c r="D105" s="164"/>
      <c r="E105" s="131">
        <f t="shared" si="4"/>
        <v>0</v>
      </c>
      <c r="F105" s="1"/>
      <c r="G105" s="7"/>
      <c r="H105" s="8"/>
    </row>
    <row r="106" spans="1:9" ht="15.75" customHeight="1">
      <c r="B106" s="225"/>
      <c r="C106" s="186"/>
      <c r="D106" s="164"/>
      <c r="E106" s="131">
        <f t="shared" si="4"/>
        <v>0</v>
      </c>
      <c r="F106" s="1"/>
      <c r="G106" s="7"/>
      <c r="H106" s="8"/>
    </row>
    <row r="107" spans="1:9" ht="15.75" customHeight="1" thickBot="1">
      <c r="B107" s="225"/>
      <c r="C107" s="186"/>
      <c r="D107" s="164"/>
      <c r="E107" s="131">
        <f t="shared" si="4"/>
        <v>0</v>
      </c>
      <c r="F107" s="1"/>
      <c r="G107" s="7"/>
      <c r="H107" s="8"/>
    </row>
    <row r="108" spans="1:9" ht="16.5" thickTop="1">
      <c r="B108" s="58" t="s">
        <v>92</v>
      </c>
      <c r="C108" s="58"/>
      <c r="D108" s="58"/>
      <c r="E108" s="137">
        <f>SUM(E98:E107)</f>
        <v>0</v>
      </c>
      <c r="F108" s="1"/>
      <c r="G108" s="1"/>
      <c r="H108" s="7"/>
      <c r="I108" s="8"/>
    </row>
    <row r="109" spans="1:9">
      <c r="B109" s="1"/>
      <c r="C109" s="1"/>
      <c r="D109" s="1"/>
      <c r="E109" s="1"/>
      <c r="F109" s="7"/>
      <c r="G109" s="8"/>
      <c r="H109"/>
    </row>
    <row r="110" spans="1:9">
      <c r="B110" s="1"/>
      <c r="C110" s="1"/>
      <c r="D110" s="1"/>
      <c r="E110" s="1"/>
      <c r="F110" s="7"/>
      <c r="G110" s="8"/>
      <c r="H110"/>
    </row>
    <row r="111" spans="1:9" ht="21">
      <c r="A111" s="119" t="str">
        <f>IF($A$16=0,"",IF(COUNTIFS($A$17:$A$26,B111)=1,1,"nvt"))</f>
        <v/>
      </c>
      <c r="B111" s="216" t="str">
        <f>B21</f>
        <v>Vast uurtarief eigen arbeid - € 43</v>
      </c>
      <c r="C111" s="37"/>
      <c r="D111" s="1"/>
      <c r="E111" s="1"/>
      <c r="F111" s="7"/>
      <c r="G111" s="8"/>
      <c r="H111"/>
    </row>
    <row r="112" spans="1:9" ht="15">
      <c r="B112" s="249" t="e">
        <f>IF(A111=1,VLOOKUP(B111,Alle_Kostensoorten[],2,FALSE),VLOOKUP(A111,Alle_Kostensoorten[],2,FALSE))</f>
        <v>#N/A</v>
      </c>
      <c r="C112" s="249"/>
      <c r="D112" s="249"/>
      <c r="E112" s="249"/>
      <c r="F112" s="249"/>
      <c r="G112" s="249"/>
      <c r="H112"/>
    </row>
    <row r="113" spans="1:9" ht="9.75" customHeight="1">
      <c r="B113" s="1"/>
      <c r="C113" s="1"/>
      <c r="D113" s="1"/>
      <c r="E113" s="1"/>
      <c r="F113" s="7"/>
      <c r="G113" s="8"/>
      <c r="H113"/>
    </row>
    <row r="114" spans="1:9" ht="16.5" thickBot="1">
      <c r="B114" s="56" t="s">
        <v>58</v>
      </c>
      <c r="C114" s="200" t="s">
        <v>95</v>
      </c>
      <c r="D114" s="200" t="s">
        <v>100</v>
      </c>
      <c r="E114" s="57" t="s">
        <v>81</v>
      </c>
      <c r="F114" s="1"/>
      <c r="G114" s="7"/>
      <c r="H114" s="8"/>
    </row>
    <row r="115" spans="1:9" ht="15.75" customHeight="1" thickTop="1">
      <c r="B115" s="224"/>
      <c r="C115" s="186"/>
      <c r="D115" s="164"/>
      <c r="E115" s="130">
        <f>IF($A$111=1,$D115*43,0)</f>
        <v>0</v>
      </c>
      <c r="F115" s="1"/>
      <c r="G115" s="7"/>
      <c r="H115" s="8"/>
    </row>
    <row r="116" spans="1:9" ht="15.75" customHeight="1">
      <c r="B116" s="225"/>
      <c r="C116" s="186"/>
      <c r="D116" s="164"/>
      <c r="E116" s="131">
        <f t="shared" ref="E116:E124" si="5">IF($A$111=1,$D116*43,0)</f>
        <v>0</v>
      </c>
      <c r="F116" s="1"/>
      <c r="G116" s="7"/>
      <c r="H116" s="8"/>
    </row>
    <row r="117" spans="1:9" ht="15.75" customHeight="1">
      <c r="B117" s="225"/>
      <c r="C117" s="186"/>
      <c r="D117" s="164"/>
      <c r="E117" s="131">
        <f t="shared" si="5"/>
        <v>0</v>
      </c>
      <c r="F117" s="1"/>
      <c r="G117" s="7"/>
      <c r="H117" s="8"/>
    </row>
    <row r="118" spans="1:9" ht="15.75" customHeight="1">
      <c r="B118" s="225"/>
      <c r="C118" s="186"/>
      <c r="D118" s="164"/>
      <c r="E118" s="131">
        <f t="shared" si="5"/>
        <v>0</v>
      </c>
      <c r="F118" s="1"/>
      <c r="G118" s="7"/>
      <c r="H118" s="8"/>
    </row>
    <row r="119" spans="1:9" ht="15.75" customHeight="1">
      <c r="B119" s="225"/>
      <c r="C119" s="186"/>
      <c r="D119" s="164"/>
      <c r="E119" s="131">
        <f t="shared" si="5"/>
        <v>0</v>
      </c>
      <c r="F119" s="1"/>
      <c r="G119" s="7"/>
      <c r="H119" s="8"/>
    </row>
    <row r="120" spans="1:9" ht="15.75" customHeight="1">
      <c r="B120" s="225"/>
      <c r="C120" s="186"/>
      <c r="D120" s="164"/>
      <c r="E120" s="131">
        <f t="shared" si="5"/>
        <v>0</v>
      </c>
      <c r="F120" s="1"/>
      <c r="G120" s="7"/>
      <c r="H120" s="8"/>
    </row>
    <row r="121" spans="1:9" ht="15.75" customHeight="1">
      <c r="B121" s="225"/>
      <c r="C121" s="186"/>
      <c r="D121" s="164"/>
      <c r="E121" s="131">
        <f t="shared" si="5"/>
        <v>0</v>
      </c>
      <c r="F121" s="1"/>
      <c r="G121" s="7"/>
      <c r="H121" s="8"/>
    </row>
    <row r="122" spans="1:9" ht="15.75" customHeight="1">
      <c r="B122" s="225"/>
      <c r="C122" s="186"/>
      <c r="D122" s="164"/>
      <c r="E122" s="131">
        <f t="shared" si="5"/>
        <v>0</v>
      </c>
      <c r="F122" s="1"/>
      <c r="G122" s="7"/>
      <c r="H122" s="8"/>
    </row>
    <row r="123" spans="1:9" ht="15.75" customHeight="1">
      <c r="B123" s="225"/>
      <c r="C123" s="186"/>
      <c r="D123" s="164"/>
      <c r="E123" s="131">
        <f t="shared" si="5"/>
        <v>0</v>
      </c>
      <c r="F123" s="1"/>
      <c r="G123" s="7"/>
      <c r="H123" s="8"/>
    </row>
    <row r="124" spans="1:9" ht="15.75" customHeight="1" thickBot="1">
      <c r="B124" s="225"/>
      <c r="C124" s="186"/>
      <c r="D124" s="164"/>
      <c r="E124" s="131">
        <f t="shared" si="5"/>
        <v>0</v>
      </c>
      <c r="F124" s="1"/>
      <c r="G124" s="7"/>
      <c r="H124" s="8"/>
    </row>
    <row r="125" spans="1:9" ht="16.5" thickTop="1">
      <c r="B125" s="58" t="s">
        <v>92</v>
      </c>
      <c r="C125" s="58"/>
      <c r="D125" s="58"/>
      <c r="E125" s="137">
        <f>SUM(E115:E124)</f>
        <v>0</v>
      </c>
      <c r="F125" s="1"/>
      <c r="G125" s="1"/>
      <c r="H125" s="7"/>
      <c r="I125" s="8"/>
    </row>
    <row r="126" spans="1:9">
      <c r="B126" s="1"/>
      <c r="C126" s="1"/>
      <c r="D126" s="1"/>
      <c r="E126" s="1"/>
      <c r="F126" s="7"/>
      <c r="G126" s="8"/>
      <c r="H126"/>
    </row>
    <row r="127" spans="1:9">
      <c r="B127" s="1"/>
      <c r="C127" s="1"/>
      <c r="D127" s="1"/>
      <c r="E127" s="1"/>
      <c r="F127" s="7"/>
      <c r="G127" s="8"/>
      <c r="H127"/>
    </row>
    <row r="128" spans="1:9" ht="21">
      <c r="A128" s="119" t="str">
        <f>IF($A$16=0,"",IF(COUNTIFS($A$17:$A$26,B128)=1,1,"nvt"))</f>
        <v/>
      </c>
      <c r="B128" s="129" t="str">
        <f>B22</f>
        <v>IKS voor kennisinstellingen</v>
      </c>
      <c r="C128" s="37"/>
      <c r="D128" s="12"/>
      <c r="E128" s="12"/>
      <c r="F128" s="9"/>
      <c r="G128"/>
      <c r="H128"/>
    </row>
    <row r="129" spans="1:9" ht="18" customHeight="1">
      <c r="B129" s="249" t="e">
        <f>IF(A128=1,VLOOKUP(B128,Alle_Kostensoorten[],2,FALSE),VLOOKUP(A128,Alle_Kostensoorten[],2,FALSE))</f>
        <v>#N/A</v>
      </c>
      <c r="C129" s="249"/>
      <c r="D129" s="249"/>
      <c r="E129" s="249"/>
      <c r="F129" s="249"/>
      <c r="G129" s="249"/>
      <c r="H129" s="249"/>
      <c r="I129" s="249"/>
    </row>
    <row r="130" spans="1:9" ht="9.75" customHeight="1">
      <c r="B130" s="3"/>
      <c r="C130" s="4"/>
      <c r="D130" s="12"/>
      <c r="E130" s="12"/>
      <c r="F130" s="9"/>
      <c r="G130"/>
      <c r="H130"/>
    </row>
    <row r="131" spans="1:9" ht="16.5" customHeight="1" thickBot="1">
      <c r="B131" s="199" t="s">
        <v>58</v>
      </c>
      <c r="C131" s="200" t="s">
        <v>101</v>
      </c>
      <c r="D131" s="200" t="s">
        <v>102</v>
      </c>
      <c r="E131" s="201" t="s">
        <v>81</v>
      </c>
      <c r="F131" s="201" t="s">
        <v>103</v>
      </c>
      <c r="G131" s="202"/>
      <c r="H131" s="202"/>
      <c r="I131" s="202"/>
    </row>
    <row r="132" spans="1:9" ht="15.75" customHeight="1" thickTop="1">
      <c r="B132" s="185"/>
      <c r="C132" s="186"/>
      <c r="D132" s="187"/>
      <c r="E132" s="159">
        <f t="shared" ref="E132:E140" si="6">IF($A$128=1,$D132,0)</f>
        <v>0</v>
      </c>
      <c r="F132" s="186"/>
      <c r="G132" s="188"/>
      <c r="H132" s="188"/>
      <c r="I132" s="188"/>
    </row>
    <row r="133" spans="1:9" ht="15.75" customHeight="1">
      <c r="B133" s="161"/>
      <c r="C133" s="86"/>
      <c r="D133" s="187"/>
      <c r="E133" s="160">
        <f t="shared" si="6"/>
        <v>0</v>
      </c>
      <c r="F133" s="169"/>
      <c r="G133" s="170"/>
      <c r="H133" s="170"/>
      <c r="I133" s="170"/>
    </row>
    <row r="134" spans="1:9" ht="15.75" customHeight="1">
      <c r="B134" s="161"/>
      <c r="C134" s="86"/>
      <c r="D134" s="187"/>
      <c r="E134" s="160">
        <f t="shared" si="6"/>
        <v>0</v>
      </c>
      <c r="F134" s="169"/>
      <c r="G134" s="170"/>
      <c r="H134" s="170"/>
      <c r="I134" s="170"/>
    </row>
    <row r="135" spans="1:9" ht="15.75" customHeight="1">
      <c r="B135" s="161"/>
      <c r="C135" s="86"/>
      <c r="D135" s="187"/>
      <c r="E135" s="160">
        <f t="shared" si="6"/>
        <v>0</v>
      </c>
      <c r="F135" s="169"/>
      <c r="G135" s="170"/>
      <c r="H135" s="170"/>
      <c r="I135" s="170"/>
    </row>
    <row r="136" spans="1:9" ht="15.75" customHeight="1">
      <c r="B136" s="161"/>
      <c r="C136" s="86"/>
      <c r="D136" s="187"/>
      <c r="E136" s="160">
        <f t="shared" si="6"/>
        <v>0</v>
      </c>
      <c r="F136" s="169"/>
      <c r="G136" s="170"/>
      <c r="H136" s="170"/>
      <c r="I136" s="170"/>
    </row>
    <row r="137" spans="1:9" ht="15.75" customHeight="1">
      <c r="B137" s="161"/>
      <c r="C137" s="86"/>
      <c r="D137" s="166"/>
      <c r="E137" s="160">
        <f t="shared" si="6"/>
        <v>0</v>
      </c>
      <c r="F137" s="169"/>
      <c r="G137" s="170"/>
      <c r="H137" s="170"/>
      <c r="I137" s="170"/>
    </row>
    <row r="138" spans="1:9" ht="15.75" customHeight="1">
      <c r="B138" s="161"/>
      <c r="C138" s="86"/>
      <c r="D138" s="166"/>
      <c r="E138" s="160">
        <f t="shared" si="6"/>
        <v>0</v>
      </c>
      <c r="F138" s="169"/>
      <c r="G138" s="170"/>
      <c r="H138" s="170"/>
      <c r="I138" s="170"/>
    </row>
    <row r="139" spans="1:9" ht="15.75" customHeight="1">
      <c r="B139" s="161"/>
      <c r="C139" s="86"/>
      <c r="D139" s="166"/>
      <c r="E139" s="160">
        <f t="shared" si="6"/>
        <v>0</v>
      </c>
      <c r="F139" s="169"/>
      <c r="G139" s="170"/>
      <c r="H139" s="170"/>
      <c r="I139" s="170"/>
    </row>
    <row r="140" spans="1:9" ht="15.75" customHeight="1" thickBot="1">
      <c r="B140" s="75"/>
      <c r="C140" s="74"/>
      <c r="D140" s="76"/>
      <c r="E140" s="131">
        <f t="shared" si="6"/>
        <v>0</v>
      </c>
      <c r="F140" s="77"/>
      <c r="G140" s="78"/>
      <c r="H140" s="78"/>
      <c r="I140" s="78"/>
    </row>
    <row r="141" spans="1:9" ht="16.5" thickTop="1">
      <c r="B141" s="58" t="s">
        <v>92</v>
      </c>
      <c r="C141" s="58"/>
      <c r="D141" s="58"/>
      <c r="E141" s="137">
        <f>SUM(E132:E140)</f>
        <v>0</v>
      </c>
      <c r="F141" s="176"/>
      <c r="G141" s="176"/>
      <c r="H141" s="176"/>
      <c r="I141" s="176"/>
    </row>
    <row r="142" spans="1:9">
      <c r="B142" s="6"/>
      <c r="C142" s="6"/>
      <c r="D142" s="6"/>
      <c r="E142" s="16"/>
      <c r="F142" s="16"/>
      <c r="G142" s="10"/>
      <c r="H142"/>
    </row>
    <row r="143" spans="1:9">
      <c r="B143" s="1"/>
      <c r="C143" s="1"/>
      <c r="D143" s="1"/>
      <c r="E143" s="1"/>
      <c r="F143" s="9"/>
      <c r="G143" s="10"/>
      <c r="H143"/>
    </row>
    <row r="144" spans="1:9" ht="21">
      <c r="A144" s="119" t="str">
        <f>IF($A$16=0,"",IF(COUNTIFS($A$17:$A$26,B144)=1,1,"nvt"))</f>
        <v/>
      </c>
      <c r="B144" s="129" t="str">
        <f>B23</f>
        <v>Bijdragen in natura</v>
      </c>
      <c r="C144" s="37"/>
      <c r="D144" s="1"/>
      <c r="E144" s="1"/>
      <c r="F144" s="9"/>
      <c r="G144" s="10"/>
      <c r="H144"/>
    </row>
    <row r="145" spans="2:9" ht="18" customHeight="1">
      <c r="B145" s="249" t="e">
        <f>IF(A144=1,VLOOKUP(B144,Alle_Kostensoorten[],2,FALSE),VLOOKUP(A144,Alle_Kostensoorten[],2,FALSE))</f>
        <v>#N/A</v>
      </c>
      <c r="C145" s="249"/>
      <c r="D145" s="249"/>
      <c r="E145" s="249"/>
      <c r="F145" s="249"/>
      <c r="G145" s="249"/>
      <c r="H145" s="249"/>
      <c r="I145" s="249"/>
    </row>
    <row r="146" spans="2:9" ht="9.75" customHeight="1">
      <c r="B146" s="3"/>
      <c r="C146" s="1"/>
      <c r="D146" s="1"/>
      <c r="E146" s="1"/>
      <c r="F146" s="9"/>
      <c r="G146" s="10"/>
      <c r="H146"/>
    </row>
    <row r="147" spans="2:9" ht="16.5" customHeight="1" thickBot="1">
      <c r="B147" s="195" t="s">
        <v>58</v>
      </c>
      <c r="C147" s="197" t="s">
        <v>101</v>
      </c>
      <c r="D147" s="196" t="s">
        <v>102</v>
      </c>
      <c r="E147" s="197" t="s">
        <v>81</v>
      </c>
      <c r="F147" s="196" t="s">
        <v>3</v>
      </c>
      <c r="G147" s="198"/>
      <c r="H147" s="198"/>
      <c r="I147" s="198"/>
    </row>
    <row r="148" spans="2:9" ht="15.75" customHeight="1" thickTop="1">
      <c r="B148" s="185"/>
      <c r="C148" s="186"/>
      <c r="D148" s="187"/>
      <c r="E148" s="159">
        <f>IF($A$144=1,$D148,0)</f>
        <v>0</v>
      </c>
      <c r="F148" s="190"/>
      <c r="G148" s="191"/>
      <c r="H148" s="191"/>
      <c r="I148" s="191"/>
    </row>
    <row r="149" spans="2:9" ht="15.75" customHeight="1">
      <c r="B149" s="161"/>
      <c r="C149" s="86"/>
      <c r="D149" s="166"/>
      <c r="E149" s="159">
        <f t="shared" ref="E149:E164" si="7">IF($A$144=1,$D149,0)</f>
        <v>0</v>
      </c>
      <c r="F149" s="167"/>
      <c r="G149" s="168"/>
      <c r="H149" s="168"/>
      <c r="I149" s="168"/>
    </row>
    <row r="150" spans="2:9" ht="15.75" customHeight="1">
      <c r="B150" s="161"/>
      <c r="C150" s="86"/>
      <c r="D150" s="166"/>
      <c r="E150" s="159">
        <f t="shared" si="7"/>
        <v>0</v>
      </c>
      <c r="F150" s="167"/>
      <c r="G150" s="168"/>
      <c r="H150" s="168"/>
      <c r="I150" s="168"/>
    </row>
    <row r="151" spans="2:9" ht="15.75" customHeight="1">
      <c r="B151" s="161"/>
      <c r="C151" s="86"/>
      <c r="D151" s="166"/>
      <c r="E151" s="159">
        <f t="shared" si="7"/>
        <v>0</v>
      </c>
      <c r="F151" s="167"/>
      <c r="G151" s="168"/>
      <c r="H151" s="168"/>
      <c r="I151" s="168"/>
    </row>
    <row r="152" spans="2:9" ht="15.75" customHeight="1">
      <c r="B152" s="161"/>
      <c r="C152" s="86"/>
      <c r="D152" s="166"/>
      <c r="E152" s="159">
        <f t="shared" si="7"/>
        <v>0</v>
      </c>
      <c r="F152" s="167"/>
      <c r="G152" s="168"/>
      <c r="H152" s="168"/>
      <c r="I152" s="168"/>
    </row>
    <row r="153" spans="2:9" ht="15.75" customHeight="1">
      <c r="B153" s="161"/>
      <c r="C153" s="86"/>
      <c r="D153" s="166"/>
      <c r="E153" s="159">
        <f t="shared" si="7"/>
        <v>0</v>
      </c>
      <c r="F153" s="167"/>
      <c r="G153" s="168"/>
      <c r="H153" s="168"/>
      <c r="I153" s="168"/>
    </row>
    <row r="154" spans="2:9" ht="15.75" customHeight="1">
      <c r="B154" s="161"/>
      <c r="C154" s="86"/>
      <c r="D154" s="166"/>
      <c r="E154" s="159">
        <f t="shared" si="7"/>
        <v>0</v>
      </c>
      <c r="F154" s="167"/>
      <c r="G154" s="168"/>
      <c r="H154" s="168"/>
      <c r="I154" s="168"/>
    </row>
    <row r="155" spans="2:9" ht="15.75" customHeight="1">
      <c r="B155" s="161"/>
      <c r="C155" s="86"/>
      <c r="D155" s="166"/>
      <c r="E155" s="159">
        <f t="shared" si="7"/>
        <v>0</v>
      </c>
      <c r="F155" s="167"/>
      <c r="G155" s="168"/>
      <c r="H155" s="168"/>
      <c r="I155" s="168"/>
    </row>
    <row r="156" spans="2:9" ht="15.75" customHeight="1">
      <c r="B156" s="161"/>
      <c r="C156" s="86"/>
      <c r="D156" s="166"/>
      <c r="E156" s="159">
        <f t="shared" si="7"/>
        <v>0</v>
      </c>
      <c r="F156" s="167"/>
      <c r="G156" s="168"/>
      <c r="H156" s="168"/>
      <c r="I156" s="168"/>
    </row>
    <row r="157" spans="2:9" ht="15.75" customHeight="1">
      <c r="B157" s="161"/>
      <c r="C157" s="86"/>
      <c r="D157" s="166"/>
      <c r="E157" s="159">
        <f t="shared" si="7"/>
        <v>0</v>
      </c>
      <c r="F157" s="167"/>
      <c r="G157" s="168"/>
      <c r="H157" s="168"/>
      <c r="I157" s="168"/>
    </row>
    <row r="158" spans="2:9" ht="15.75" customHeight="1">
      <c r="B158" s="161"/>
      <c r="C158" s="86"/>
      <c r="D158" s="166"/>
      <c r="E158" s="159">
        <f t="shared" si="7"/>
        <v>0</v>
      </c>
      <c r="F158" s="167"/>
      <c r="G158" s="168"/>
      <c r="H158" s="168"/>
      <c r="I158" s="168"/>
    </row>
    <row r="159" spans="2:9" ht="15.75" customHeight="1">
      <c r="B159" s="161"/>
      <c r="C159" s="86"/>
      <c r="D159" s="166"/>
      <c r="E159" s="159">
        <f t="shared" si="7"/>
        <v>0</v>
      </c>
      <c r="F159" s="167"/>
      <c r="G159" s="168"/>
      <c r="H159" s="168"/>
      <c r="I159" s="168"/>
    </row>
    <row r="160" spans="2:9" ht="15.75" customHeight="1">
      <c r="B160" s="161"/>
      <c r="C160" s="86"/>
      <c r="D160" s="166"/>
      <c r="E160" s="159">
        <f t="shared" si="7"/>
        <v>0</v>
      </c>
      <c r="F160" s="167"/>
      <c r="G160" s="168"/>
      <c r="H160" s="168"/>
      <c r="I160" s="168"/>
    </row>
    <row r="161" spans="1:9" ht="15.75" customHeight="1">
      <c r="B161" s="161"/>
      <c r="C161" s="86"/>
      <c r="D161" s="166"/>
      <c r="E161" s="159">
        <f t="shared" si="7"/>
        <v>0</v>
      </c>
      <c r="F161" s="167"/>
      <c r="G161" s="168"/>
      <c r="H161" s="168"/>
      <c r="I161" s="168"/>
    </row>
    <row r="162" spans="1:9" ht="15.75" customHeight="1">
      <c r="B162" s="161"/>
      <c r="C162" s="86"/>
      <c r="D162" s="166"/>
      <c r="E162" s="159">
        <f t="shared" si="7"/>
        <v>0</v>
      </c>
      <c r="F162" s="167"/>
      <c r="G162" s="168"/>
      <c r="H162" s="168"/>
      <c r="I162" s="168"/>
    </row>
    <row r="163" spans="1:9" ht="15.75" customHeight="1">
      <c r="B163" s="161"/>
      <c r="C163" s="86"/>
      <c r="D163" s="166"/>
      <c r="E163" s="159">
        <f t="shared" si="7"/>
        <v>0</v>
      </c>
      <c r="F163" s="167"/>
      <c r="G163" s="168"/>
      <c r="H163" s="168"/>
      <c r="I163" s="168"/>
    </row>
    <row r="164" spans="1:9" ht="15.75" customHeight="1" thickBot="1">
      <c r="B164" s="75"/>
      <c r="C164" s="74"/>
      <c r="D164" s="76"/>
      <c r="E164" s="159">
        <f t="shared" si="7"/>
        <v>0</v>
      </c>
      <c r="F164" s="111"/>
      <c r="G164" s="112"/>
      <c r="H164" s="112"/>
      <c r="I164" s="112"/>
    </row>
    <row r="165" spans="1:9" ht="16.350000000000001" customHeight="1" thickTop="1">
      <c r="B165" s="58" t="s">
        <v>92</v>
      </c>
      <c r="C165" s="58"/>
      <c r="D165" s="58"/>
      <c r="E165" s="137">
        <f>SUM(E148:E164)</f>
        <v>0</v>
      </c>
      <c r="F165" s="176"/>
      <c r="G165" s="176"/>
      <c r="H165" s="176"/>
      <c r="I165" s="176"/>
    </row>
    <row r="166" spans="1:9" ht="16.350000000000001" customHeight="1">
      <c r="B166" s="1"/>
      <c r="C166" s="4"/>
      <c r="D166" s="7"/>
      <c r="E166" s="7"/>
      <c r="F166" s="11"/>
      <c r="G166"/>
      <c r="H166"/>
    </row>
    <row r="167" spans="1:9">
      <c r="B167" s="1"/>
      <c r="C167" s="1"/>
      <c r="D167" s="4"/>
      <c r="E167" s="13"/>
      <c r="F167" s="13"/>
      <c r="G167" s="9"/>
      <c r="H167"/>
    </row>
    <row r="168" spans="1:9" ht="21">
      <c r="A168" s="119" t="str">
        <f>IF($A$16=0,"",IF(COUNTIFS($A$17:$A$26,B168)=1,1,"nvt"))</f>
        <v/>
      </c>
      <c r="B168" s="37" t="str">
        <f>B24</f>
        <v>Afschrijvingskosten</v>
      </c>
      <c r="C168" s="37"/>
      <c r="D168" s="1"/>
      <c r="E168" s="1"/>
      <c r="F168" s="9"/>
      <c r="G168" s="8"/>
      <c r="H168"/>
    </row>
    <row r="169" spans="1:9" ht="15" customHeight="1">
      <c r="B169" s="249" t="e">
        <f>IF(A168=1,VLOOKUP(B168,Alle_Kostensoorten[],2,FALSE),VLOOKUP(A168,Alle_Kostensoorten[],2,FALSE))</f>
        <v>#N/A</v>
      </c>
      <c r="C169" s="249"/>
      <c r="D169" s="249"/>
      <c r="E169" s="249"/>
      <c r="F169" s="249"/>
      <c r="G169" s="249"/>
      <c r="H169" s="249"/>
      <c r="I169" s="249"/>
    </row>
    <row r="170" spans="1:9" ht="9.75" customHeight="1">
      <c r="B170" s="3"/>
      <c r="C170" s="1"/>
      <c r="D170" s="1"/>
      <c r="E170" s="1"/>
      <c r="F170" s="9"/>
      <c r="G170" s="8"/>
      <c r="H170"/>
    </row>
    <row r="171" spans="1:9" ht="48.75" customHeight="1" thickBot="1">
      <c r="B171" s="195" t="s">
        <v>58</v>
      </c>
      <c r="C171" s="196" t="s">
        <v>104</v>
      </c>
      <c r="D171" s="196" t="s">
        <v>105</v>
      </c>
      <c r="E171" s="196" t="s">
        <v>106</v>
      </c>
      <c r="F171" s="196" t="s">
        <v>107</v>
      </c>
      <c r="G171" s="196" t="s">
        <v>108</v>
      </c>
      <c r="H171" s="196" t="s">
        <v>109</v>
      </c>
      <c r="I171" s="196" t="s">
        <v>81</v>
      </c>
    </row>
    <row r="172" spans="1:9" ht="15.75" customHeight="1" thickTop="1">
      <c r="B172" s="185"/>
      <c r="C172" s="192"/>
      <c r="D172" s="193"/>
      <c r="E172" s="193"/>
      <c r="F172" s="189"/>
      <c r="G172" s="189"/>
      <c r="H172" s="194"/>
      <c r="I172" s="159">
        <f>IFERROR(IF($A$168=1,(D172-E172)*(G172/F172)*H172,0),0)</f>
        <v>0</v>
      </c>
    </row>
    <row r="173" spans="1:9" ht="15.75" customHeight="1">
      <c r="B173" s="161"/>
      <c r="C173" s="162"/>
      <c r="D173" s="163"/>
      <c r="E173" s="163"/>
      <c r="F173" s="164"/>
      <c r="G173" s="164"/>
      <c r="H173" s="165"/>
      <c r="I173" s="160">
        <f t="shared" ref="I173:I179" si="8">IFERROR(IF($A$168=1,(D173-E173)*(G173/F173)*H173,0),0)</f>
        <v>0</v>
      </c>
    </row>
    <row r="174" spans="1:9" ht="15.75" customHeight="1">
      <c r="B174" s="161"/>
      <c r="C174" s="162"/>
      <c r="D174" s="163"/>
      <c r="E174" s="163"/>
      <c r="F174" s="164"/>
      <c r="G174" s="164"/>
      <c r="H174" s="165"/>
      <c r="I174" s="160">
        <f t="shared" si="8"/>
        <v>0</v>
      </c>
    </row>
    <row r="175" spans="1:9" ht="15.75" customHeight="1">
      <c r="B175" s="161"/>
      <c r="C175" s="162"/>
      <c r="D175" s="163"/>
      <c r="E175" s="163"/>
      <c r="F175" s="164"/>
      <c r="G175" s="164"/>
      <c r="H175" s="165"/>
      <c r="I175" s="160">
        <f t="shared" si="8"/>
        <v>0</v>
      </c>
    </row>
    <row r="176" spans="1:9" ht="15.75" customHeight="1">
      <c r="B176" s="161"/>
      <c r="C176" s="162"/>
      <c r="D176" s="163"/>
      <c r="E176" s="163"/>
      <c r="F176" s="164"/>
      <c r="G176" s="164"/>
      <c r="H176" s="165"/>
      <c r="I176" s="160">
        <f t="shared" si="8"/>
        <v>0</v>
      </c>
    </row>
    <row r="177" spans="1:9" ht="15.75" customHeight="1">
      <c r="B177" s="161"/>
      <c r="C177" s="162"/>
      <c r="D177" s="163"/>
      <c r="E177" s="163"/>
      <c r="F177" s="164"/>
      <c r="G177" s="164"/>
      <c r="H177" s="165"/>
      <c r="I177" s="160">
        <f t="shared" si="8"/>
        <v>0</v>
      </c>
    </row>
    <row r="178" spans="1:9" ht="15.75" customHeight="1">
      <c r="B178" s="161"/>
      <c r="C178" s="162"/>
      <c r="D178" s="163"/>
      <c r="E178" s="163"/>
      <c r="F178" s="164"/>
      <c r="G178" s="164"/>
      <c r="H178" s="165"/>
      <c r="I178" s="160">
        <f t="shared" si="8"/>
        <v>0</v>
      </c>
    </row>
    <row r="179" spans="1:9" ht="15.75" customHeight="1" thickBot="1">
      <c r="B179" s="75"/>
      <c r="C179" s="79"/>
      <c r="D179" s="80"/>
      <c r="E179" s="80"/>
      <c r="F179" s="117"/>
      <c r="G179" s="117"/>
      <c r="H179" s="109"/>
      <c r="I179" s="131">
        <f t="shared" si="8"/>
        <v>0</v>
      </c>
    </row>
    <row r="180" spans="1:9" ht="16.5" thickTop="1">
      <c r="B180" s="58" t="s">
        <v>92</v>
      </c>
      <c r="C180" s="58"/>
      <c r="D180" s="58"/>
      <c r="E180" s="58"/>
      <c r="F180" s="58"/>
      <c r="G180" s="58"/>
      <c r="H180" s="176"/>
      <c r="I180" s="137">
        <f>SUM(I172:I179)</f>
        <v>0</v>
      </c>
    </row>
    <row r="181" spans="1:9">
      <c r="B181" s="1"/>
      <c r="C181" s="1"/>
      <c r="D181" s="1"/>
      <c r="E181" s="1"/>
      <c r="F181" s="14"/>
      <c r="G181" s="14"/>
      <c r="H181" s="8"/>
    </row>
    <row r="182" spans="1:9">
      <c r="B182" s="3"/>
      <c r="C182" s="1"/>
      <c r="D182" s="1"/>
      <c r="E182" s="1"/>
      <c r="F182" s="9"/>
      <c r="G182" s="10"/>
      <c r="H182"/>
    </row>
    <row r="183" spans="1:9" ht="21">
      <c r="A183" s="119" t="str">
        <f>IF($A$16=0,"",IF(COUNTIFS($A$17:$A$26,B183)=1,1,"nvt"))</f>
        <v/>
      </c>
      <c r="B183" s="129" t="str">
        <f>B25</f>
        <v>Overige kosten</v>
      </c>
      <c r="C183" s="37"/>
      <c r="D183"/>
      <c r="E183"/>
      <c r="F183"/>
      <c r="G183"/>
      <c r="H183"/>
    </row>
    <row r="184" spans="1:9" ht="14.25" customHeight="1">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c r="B185" s="3"/>
      <c r="C185" s="4"/>
      <c r="D185"/>
      <c r="E185"/>
      <c r="F185"/>
      <c r="G185"/>
      <c r="H185"/>
    </row>
    <row r="186" spans="1:9" ht="16.5" thickBot="1">
      <c r="B186" s="158" t="s">
        <v>58</v>
      </c>
      <c r="C186" s="110" t="s">
        <v>101</v>
      </c>
      <c r="D186" s="110" t="s">
        <v>110</v>
      </c>
      <c r="E186" s="110" t="s">
        <v>111</v>
      </c>
      <c r="F186" s="157" t="s">
        <v>81</v>
      </c>
      <c r="G186" s="110" t="s">
        <v>3</v>
      </c>
      <c r="H186" s="198"/>
      <c r="I186" s="198"/>
    </row>
    <row r="187" spans="1:9" ht="15.75" customHeight="1" thickTop="1">
      <c r="B187" s="203"/>
      <c r="C187" s="186"/>
      <c r="D187" s="186"/>
      <c r="E187" s="189"/>
      <c r="F187" s="159">
        <f>IF($A$183=1,$E187*$D187,0)</f>
        <v>0</v>
      </c>
      <c r="G187" s="186"/>
      <c r="H187" s="191"/>
      <c r="I187" s="191"/>
    </row>
    <row r="188" spans="1:9" ht="15.75" customHeight="1">
      <c r="B188" s="173"/>
      <c r="C188" s="86"/>
      <c r="D188" s="186"/>
      <c r="E188" s="189"/>
      <c r="F188" s="160">
        <f t="shared" ref="F188:F202" si="9">IF($A$183=1,$E188*$D188,0)</f>
        <v>0</v>
      </c>
      <c r="G188" s="186"/>
      <c r="H188" s="168"/>
      <c r="I188" s="168"/>
    </row>
    <row r="189" spans="1:9" ht="15.75" customHeight="1">
      <c r="B189" s="173"/>
      <c r="C189" s="86"/>
      <c r="D189" s="186"/>
      <c r="E189" s="189"/>
      <c r="F189" s="160">
        <f t="shared" si="9"/>
        <v>0</v>
      </c>
      <c r="G189" s="186"/>
      <c r="H189" s="168"/>
      <c r="I189" s="168"/>
    </row>
    <row r="190" spans="1:9" ht="15.75" customHeight="1">
      <c r="B190" s="173"/>
      <c r="C190" s="86"/>
      <c r="D190" s="186"/>
      <c r="E190" s="189"/>
      <c r="F190" s="160">
        <f t="shared" si="9"/>
        <v>0</v>
      </c>
      <c r="G190" s="186"/>
      <c r="H190" s="168"/>
      <c r="I190" s="168"/>
    </row>
    <row r="191" spans="1:9" ht="15.75" customHeight="1">
      <c r="B191" s="173"/>
      <c r="C191" s="86"/>
      <c r="D191" s="186"/>
      <c r="E191" s="189"/>
      <c r="F191" s="160">
        <f t="shared" si="9"/>
        <v>0</v>
      </c>
      <c r="G191" s="186"/>
      <c r="H191" s="168"/>
      <c r="I191" s="168"/>
    </row>
    <row r="192" spans="1:9" ht="15.75" customHeight="1">
      <c r="B192" s="173"/>
      <c r="C192" s="86"/>
      <c r="D192" s="186"/>
      <c r="E192" s="189"/>
      <c r="F192" s="160">
        <f t="shared" si="9"/>
        <v>0</v>
      </c>
      <c r="G192" s="186"/>
      <c r="H192" s="168"/>
      <c r="I192" s="168"/>
    </row>
    <row r="193" spans="1:9" ht="15.75" customHeight="1">
      <c r="B193" s="173"/>
      <c r="C193" s="86"/>
      <c r="D193" s="86"/>
      <c r="E193" s="164"/>
      <c r="F193" s="160">
        <f t="shared" si="9"/>
        <v>0</v>
      </c>
      <c r="G193" s="86"/>
      <c r="H193" s="168"/>
      <c r="I193" s="168"/>
    </row>
    <row r="194" spans="1:9" ht="15.75" customHeight="1">
      <c r="B194" s="173"/>
      <c r="C194" s="86"/>
      <c r="D194" s="86"/>
      <c r="E194" s="164"/>
      <c r="F194" s="160">
        <f t="shared" si="9"/>
        <v>0</v>
      </c>
      <c r="G194" s="86"/>
      <c r="H194" s="168"/>
      <c r="I194" s="168"/>
    </row>
    <row r="195" spans="1:9" ht="15.75" customHeight="1">
      <c r="B195" s="173"/>
      <c r="C195" s="86"/>
      <c r="D195" s="86"/>
      <c r="E195" s="164"/>
      <c r="F195" s="160">
        <f t="shared" si="9"/>
        <v>0</v>
      </c>
      <c r="G195" s="86"/>
      <c r="H195" s="168"/>
      <c r="I195" s="168"/>
    </row>
    <row r="196" spans="1:9" ht="15.75" customHeight="1">
      <c r="B196" s="173"/>
      <c r="C196" s="86"/>
      <c r="D196" s="86"/>
      <c r="E196" s="164"/>
      <c r="F196" s="160">
        <f t="shared" si="9"/>
        <v>0</v>
      </c>
      <c r="G196" s="86"/>
      <c r="H196" s="168"/>
      <c r="I196" s="168"/>
    </row>
    <row r="197" spans="1:9" ht="15.75" customHeight="1">
      <c r="B197" s="173"/>
      <c r="C197" s="86"/>
      <c r="D197" s="86"/>
      <c r="E197" s="164"/>
      <c r="F197" s="160">
        <f t="shared" si="9"/>
        <v>0</v>
      </c>
      <c r="G197" s="86"/>
      <c r="H197" s="168"/>
      <c r="I197" s="168"/>
    </row>
    <row r="198" spans="1:9" ht="15.75" customHeight="1">
      <c r="B198" s="173"/>
      <c r="C198" s="86"/>
      <c r="D198" s="86"/>
      <c r="E198" s="164"/>
      <c r="F198" s="160">
        <f t="shared" si="9"/>
        <v>0</v>
      </c>
      <c r="G198" s="86"/>
      <c r="H198" s="168"/>
      <c r="I198" s="168"/>
    </row>
    <row r="199" spans="1:9" ht="15.75" customHeight="1">
      <c r="B199" s="173"/>
      <c r="C199" s="86"/>
      <c r="D199" s="86"/>
      <c r="E199" s="164"/>
      <c r="F199" s="160">
        <f t="shared" si="9"/>
        <v>0</v>
      </c>
      <c r="G199" s="86"/>
      <c r="H199" s="168"/>
      <c r="I199" s="168"/>
    </row>
    <row r="200" spans="1:9" ht="15.75" customHeight="1">
      <c r="B200" s="173"/>
      <c r="C200" s="86"/>
      <c r="D200" s="86"/>
      <c r="E200" s="164"/>
      <c r="F200" s="160">
        <f t="shared" si="9"/>
        <v>0</v>
      </c>
      <c r="G200" s="86"/>
      <c r="H200" s="168"/>
      <c r="I200" s="168"/>
    </row>
    <row r="201" spans="1:9" ht="15.75" customHeight="1">
      <c r="B201" s="173"/>
      <c r="C201" s="86"/>
      <c r="D201" s="86"/>
      <c r="E201" s="164"/>
      <c r="F201" s="160">
        <f t="shared" si="9"/>
        <v>0</v>
      </c>
      <c r="G201" s="86"/>
      <c r="H201" s="168"/>
      <c r="I201" s="168"/>
    </row>
    <row r="202" spans="1:9" ht="15.75" customHeight="1" thickBot="1">
      <c r="B202" s="73"/>
      <c r="C202" s="74"/>
      <c r="D202" s="74"/>
      <c r="E202" s="117"/>
      <c r="F202" s="131">
        <f t="shared" si="9"/>
        <v>0</v>
      </c>
      <c r="G202" s="74"/>
      <c r="H202" s="168"/>
      <c r="I202" s="168"/>
    </row>
    <row r="203" spans="1:9" ht="16.5" thickTop="1">
      <c r="B203" s="174" t="s">
        <v>92</v>
      </c>
      <c r="C203" s="174"/>
      <c r="D203" s="174"/>
      <c r="E203" s="175"/>
      <c r="F203" s="137">
        <f>SUM(F187:F202)</f>
        <v>0</v>
      </c>
      <c r="G203" s="174"/>
      <c r="H203" s="174"/>
      <c r="I203" s="174"/>
    </row>
    <row r="204" spans="1:9">
      <c r="B204" s="1"/>
      <c r="C204" s="1"/>
      <c r="D204" s="1"/>
      <c r="E204" s="1"/>
      <c r="F204" s="7"/>
      <c r="G204" s="8"/>
      <c r="H204"/>
    </row>
    <row r="205" spans="1:9">
      <c r="B205" s="1"/>
      <c r="C205" s="1"/>
      <c r="D205" s="1"/>
      <c r="E205" s="1"/>
      <c r="F205" s="7"/>
      <c r="G205" s="8"/>
      <c r="H205"/>
    </row>
    <row r="206" spans="1:9" ht="21">
      <c r="A206" s="119" t="str">
        <f>IF($A$16=0,"",IF(COUNTIFS($A$17:$A$26,B206)=1,1,"nvt"))</f>
        <v/>
      </c>
      <c r="B206" s="129" t="str">
        <f>B26</f>
        <v>Forfait 40% voor overige kosten</v>
      </c>
      <c r="C206" s="37"/>
      <c r="D206" s="37"/>
      <c r="E206" s="1"/>
      <c r="F206" s="7"/>
      <c r="G206" s="8"/>
      <c r="H206"/>
    </row>
    <row r="207" spans="1:9" ht="14.25" customHeight="1">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c r="B208" s="1"/>
      <c r="C208" s="1"/>
      <c r="D208" s="1"/>
      <c r="E208" s="1"/>
      <c r="F208" s="7"/>
      <c r="G208" s="8"/>
      <c r="H208"/>
    </row>
    <row r="209" spans="2:9" ht="16.5" thickBot="1">
      <c r="B209" s="158" t="s">
        <v>58</v>
      </c>
      <c r="C209" s="157" t="s">
        <v>81</v>
      </c>
      <c r="D209"/>
      <c r="E209"/>
      <c r="F209"/>
      <c r="G209"/>
      <c r="H209"/>
    </row>
    <row r="210" spans="2:9" ht="15.75" customHeight="1" thickTop="1">
      <c r="B210" s="226" t="str">
        <f>Hulpblad!V2</f>
        <v xml:space="preserve"> </v>
      </c>
      <c r="C210" s="159">
        <f>IF(AND($A$206=1,B210&lt;&gt;"",B210&lt;&gt;" "),(SUMIFS($G$59:$G$73,$B$59:$B$73,$B210)+SUMIFS($E$115:$E$124,$B$115:$B$124,$B210))*0.4,0)</f>
        <v>0</v>
      </c>
      <c r="D210"/>
      <c r="E210"/>
      <c r="F210"/>
      <c r="G210"/>
      <c r="H210"/>
    </row>
    <row r="211" spans="2:9" ht="15.75" customHeight="1">
      <c r="B211" s="227" t="str">
        <f>Hulpblad!V3</f>
        <v xml:space="preserve"> </v>
      </c>
      <c r="C211" s="160">
        <f t="shared" ref="C211:C219" si="10">IF(AND($A$206=1,B211&lt;&gt;"",B211&lt;&gt;" "),(SUMIFS($G$59:$G$73,$B$59:$B$73,$B211)+SUMIFS($E$115:$E$124,$B$115:$B$124,$B211))*0.4,0)</f>
        <v>0</v>
      </c>
      <c r="D211"/>
      <c r="E211"/>
      <c r="F211"/>
      <c r="G211"/>
      <c r="H211"/>
    </row>
    <row r="212" spans="2:9" ht="15.75" customHeight="1">
      <c r="B212" s="227" t="str">
        <f>Hulpblad!V4</f>
        <v xml:space="preserve"> </v>
      </c>
      <c r="C212" s="160">
        <f t="shared" si="10"/>
        <v>0</v>
      </c>
      <c r="D212"/>
      <c r="E212"/>
      <c r="F212"/>
      <c r="G212"/>
      <c r="H212"/>
    </row>
    <row r="213" spans="2:9" ht="15.75" customHeight="1">
      <c r="B213" s="227" t="str">
        <f>Hulpblad!V5</f>
        <v xml:space="preserve"> </v>
      </c>
      <c r="C213" s="160">
        <f t="shared" si="10"/>
        <v>0</v>
      </c>
      <c r="D213"/>
      <c r="E213"/>
      <c r="F213"/>
      <c r="G213"/>
      <c r="H213"/>
    </row>
    <row r="214" spans="2:9" ht="15.75" customHeight="1">
      <c r="B214" s="227" t="str">
        <f>Hulpblad!V6</f>
        <v xml:space="preserve"> </v>
      </c>
      <c r="C214" s="160">
        <f t="shared" si="10"/>
        <v>0</v>
      </c>
      <c r="D214"/>
      <c r="E214"/>
      <c r="F214"/>
      <c r="G214"/>
      <c r="H214"/>
    </row>
    <row r="215" spans="2:9" ht="15.75" customHeight="1">
      <c r="B215" s="227" t="str">
        <f>Hulpblad!V7</f>
        <v xml:space="preserve"> </v>
      </c>
      <c r="C215" s="160">
        <f t="shared" si="10"/>
        <v>0</v>
      </c>
      <c r="D215"/>
      <c r="E215"/>
      <c r="F215"/>
      <c r="G215"/>
      <c r="H215"/>
    </row>
    <row r="216" spans="2:9" ht="15.75" customHeight="1">
      <c r="B216" s="227" t="str">
        <f>Hulpblad!V8</f>
        <v xml:space="preserve"> </v>
      </c>
      <c r="C216" s="160">
        <f t="shared" si="10"/>
        <v>0</v>
      </c>
      <c r="D216"/>
      <c r="E216"/>
      <c r="F216"/>
      <c r="G216"/>
      <c r="H216"/>
    </row>
    <row r="217" spans="2:9" ht="15.75" customHeight="1">
      <c r="B217" s="227" t="str">
        <f>Hulpblad!V9</f>
        <v xml:space="preserve"> </v>
      </c>
      <c r="C217" s="160">
        <f t="shared" si="10"/>
        <v>0</v>
      </c>
      <c r="D217"/>
      <c r="E217"/>
      <c r="F217"/>
      <c r="G217"/>
      <c r="H217"/>
    </row>
    <row r="218" spans="2:9" ht="15.75" customHeight="1">
      <c r="B218" s="227" t="str">
        <f>Hulpblad!V10</f>
        <v xml:space="preserve"> </v>
      </c>
      <c r="C218" s="160">
        <f t="shared" si="10"/>
        <v>0</v>
      </c>
      <c r="D218"/>
      <c r="E218"/>
      <c r="F218"/>
      <c r="G218"/>
      <c r="H218"/>
    </row>
    <row r="219" spans="2:9" ht="15.75" customHeight="1" thickBot="1">
      <c r="B219" s="227" t="str">
        <f>Hulpblad!V11</f>
        <v xml:space="preserve"> </v>
      </c>
      <c r="C219" s="160">
        <f t="shared" si="10"/>
        <v>0</v>
      </c>
      <c r="D219"/>
      <c r="E219"/>
      <c r="F219"/>
      <c r="G219"/>
      <c r="H219"/>
    </row>
    <row r="220" spans="2:9" ht="16.5" thickTop="1">
      <c r="B220" s="228" t="s">
        <v>92</v>
      </c>
      <c r="C220" s="137">
        <f>SUM(C210:C219)</f>
        <v>0</v>
      </c>
      <c r="D220"/>
      <c r="E220"/>
      <c r="F220"/>
      <c r="G220"/>
      <c r="H220"/>
    </row>
    <row r="221" spans="2:9">
      <c r="B221" s="3"/>
      <c r="C221" s="1"/>
      <c r="D221" s="1"/>
      <c r="E221" s="1"/>
      <c r="F221" s="9"/>
      <c r="G221" s="10"/>
      <c r="H221"/>
    </row>
    <row r="222" spans="2:9" ht="16.5" thickBot="1">
      <c r="B222" s="33"/>
      <c r="C222" s="34"/>
      <c r="D222" s="34"/>
      <c r="E222" s="34"/>
      <c r="F222" s="35"/>
      <c r="G222" s="36"/>
      <c r="H222" s="36"/>
      <c r="I222" s="36"/>
    </row>
    <row r="223" spans="2:9" ht="7.5" customHeight="1" thickTop="1">
      <c r="B223" s="3"/>
      <c r="C223" s="1"/>
      <c r="D223" s="1"/>
      <c r="E223" s="1"/>
      <c r="F223" s="9"/>
      <c r="G223" s="10"/>
      <c r="H223"/>
    </row>
    <row r="224" spans="2:9" ht="23.25">
      <c r="B224" s="251" t="s">
        <v>112</v>
      </c>
      <c r="C224" s="251"/>
      <c r="D224" s="251"/>
      <c r="E224" s="251"/>
      <c r="F224" s="251"/>
      <c r="G224" s="251"/>
      <c r="H224" s="251"/>
    </row>
    <row r="225" spans="2:9">
      <c r="B225" s="3"/>
      <c r="C225" s="1"/>
      <c r="D225" s="1"/>
      <c r="E225" s="1"/>
      <c r="F225" s="9"/>
      <c r="G225" s="10"/>
      <c r="H225"/>
    </row>
    <row r="226" spans="2:9" ht="21">
      <c r="B226" s="37" t="s">
        <v>113</v>
      </c>
      <c r="C226" s="10"/>
      <c r="D226" s="10"/>
      <c r="E226" s="10"/>
      <c r="F226" s="9"/>
      <c r="G226" s="10"/>
      <c r="H226"/>
    </row>
    <row r="227" spans="2:9" ht="158.25" customHeight="1">
      <c r="B227" s="250" t="s">
        <v>120</v>
      </c>
      <c r="C227" s="250"/>
      <c r="D227" s="250"/>
      <c r="E227" s="250"/>
      <c r="F227" s="250"/>
      <c r="G227" s="250"/>
      <c r="H227" s="250"/>
      <c r="I227" s="250"/>
    </row>
    <row r="228" spans="2:9">
      <c r="B228" s="3"/>
      <c r="C228" s="10"/>
      <c r="D228" s="10"/>
      <c r="E228" s="10"/>
      <c r="F228" s="9"/>
      <c r="G228" s="10"/>
      <c r="H228"/>
    </row>
    <row r="229" spans="2:9" ht="15.6" customHeight="1" thickBot="1">
      <c r="B229" s="38" t="s">
        <v>74</v>
      </c>
      <c r="C229" s="39" t="s">
        <v>102</v>
      </c>
      <c r="D229" s="39" t="s">
        <v>60</v>
      </c>
      <c r="E229" s="115" t="s">
        <v>115</v>
      </c>
      <c r="F229" s="114"/>
      <c r="G229" s="114"/>
      <c r="H229" s="114"/>
      <c r="I229" s="114"/>
    </row>
    <row r="230" spans="2:9" ht="15.75" customHeight="1" thickTop="1">
      <c r="B230" s="44" t="s">
        <v>75</v>
      </c>
      <c r="C230" s="81"/>
      <c r="D230" s="132">
        <f>IFERROR(C230/$C$238,0)</f>
        <v>0</v>
      </c>
      <c r="E230" s="83"/>
      <c r="F230" s="84"/>
      <c r="G230" s="84"/>
      <c r="H230" s="84"/>
      <c r="I230" s="85"/>
    </row>
    <row r="231" spans="2:9" ht="31.5" customHeight="1">
      <c r="B231" s="206" t="s">
        <v>76</v>
      </c>
      <c r="C231" s="81"/>
      <c r="D231" s="132">
        <f>IFERROR(C231/$C$238,0)</f>
        <v>0</v>
      </c>
      <c r="E231" s="186"/>
      <c r="F231" s="188"/>
      <c r="G231" s="188"/>
      <c r="H231" s="188"/>
      <c r="I231" s="205"/>
    </row>
    <row r="232" spans="2:9" ht="15.75" customHeight="1">
      <c r="B232" s="44" t="s">
        <v>77</v>
      </c>
      <c r="C232" s="81"/>
      <c r="D232" s="132">
        <f t="shared" ref="D232:D236" si="11">IFERROR(C232/$C$238,0)</f>
        <v>0</v>
      </c>
      <c r="E232" s="86"/>
      <c r="F232" s="87"/>
      <c r="G232" s="87"/>
      <c r="H232" s="87"/>
      <c r="I232" s="88"/>
    </row>
    <row r="233" spans="2:9" ht="15.75" customHeight="1">
      <c r="B233" s="44" t="s">
        <v>78</v>
      </c>
      <c r="C233" s="81"/>
      <c r="D233" s="132">
        <f t="shared" si="11"/>
        <v>0</v>
      </c>
      <c r="E233" s="86"/>
      <c r="F233" s="87"/>
      <c r="G233" s="87"/>
      <c r="H233" s="87"/>
      <c r="I233" s="88"/>
    </row>
    <row r="234" spans="2:9" ht="15.75" customHeight="1">
      <c r="B234" s="44" t="s">
        <v>79</v>
      </c>
      <c r="C234" s="81"/>
      <c r="D234" s="132">
        <f t="shared" si="11"/>
        <v>0</v>
      </c>
      <c r="E234" s="86"/>
      <c r="F234" s="87"/>
      <c r="G234" s="87"/>
      <c r="H234" s="87"/>
      <c r="I234" s="88"/>
    </row>
    <row r="235" spans="2:9" ht="15.75" customHeight="1" thickBot="1">
      <c r="B235" s="45" t="s">
        <v>80</v>
      </c>
      <c r="C235" s="82"/>
      <c r="D235" s="133">
        <f t="shared" si="11"/>
        <v>0</v>
      </c>
      <c r="E235" s="89"/>
      <c r="F235" s="90"/>
      <c r="G235" s="90"/>
      <c r="H235" s="90"/>
      <c r="I235" s="91"/>
    </row>
    <row r="236" spans="2:9" ht="17.25" thickTop="1" thickBot="1">
      <c r="B236" s="59" t="s">
        <v>59</v>
      </c>
      <c r="C236" s="134">
        <f>SUM(C230:C235)</f>
        <v>0</v>
      </c>
      <c r="D236" s="135">
        <f t="shared" si="11"/>
        <v>0</v>
      </c>
      <c r="E236" s="60"/>
      <c r="F236" s="60"/>
      <c r="G236" s="60"/>
      <c r="H236" s="59"/>
      <c r="I236" s="61"/>
    </row>
    <row r="237" spans="2:9" ht="13.5" customHeight="1" thickTop="1">
      <c r="B237" s="10"/>
      <c r="C237" s="10"/>
      <c r="D237" s="10"/>
      <c r="E237" s="10"/>
      <c r="F237" s="9"/>
      <c r="G237" s="10"/>
      <c r="H237"/>
    </row>
    <row r="238" spans="2:9" ht="16.5" thickBot="1">
      <c r="B238" s="38" t="s">
        <v>81</v>
      </c>
      <c r="C238" s="136">
        <f>D27</f>
        <v>0</v>
      </c>
      <c r="D238" s="10"/>
      <c r="E238" s="10"/>
      <c r="F238" s="9"/>
      <c r="G238" s="10"/>
      <c r="H238"/>
    </row>
    <row r="239" spans="2:9" ht="16.5" thickTop="1">
      <c r="B239" s="3"/>
      <c r="C239" s="1"/>
      <c r="D239" s="1"/>
      <c r="E239" s="1"/>
      <c r="F239" s="9"/>
      <c r="G239" s="10"/>
      <c r="H239"/>
    </row>
    <row r="240" spans="2:9" ht="16.5" thickBot="1">
      <c r="B240" s="38" t="s">
        <v>116</v>
      </c>
      <c r="C240" s="136" t="str">
        <f>IF(ROUND(C236,2)-ROUND(C238,2)=0,"JA",C236-C238)</f>
        <v>JA</v>
      </c>
      <c r="D240" s="1"/>
      <c r="E240" s="1"/>
      <c r="F240" s="9"/>
      <c r="G240" s="10"/>
      <c r="H240"/>
    </row>
    <row r="241" spans="2:8" thickTop="1">
      <c r="B241" s="10"/>
      <c r="C241" s="10"/>
      <c r="D241" s="10"/>
      <c r="E241" s="10"/>
      <c r="F241" s="10"/>
      <c r="G241" s="10"/>
      <c r="H241" s="10"/>
    </row>
    <row r="242" spans="2:8" ht="15">
      <c r="B242" s="10"/>
      <c r="C242" s="10"/>
      <c r="D242" s="10"/>
      <c r="E242" s="10"/>
      <c r="F242" s="10"/>
      <c r="G242" s="10"/>
      <c r="H242" s="10"/>
    </row>
    <row r="243" spans="2:8" ht="15">
      <c r="B243" s="10"/>
      <c r="C243" s="10"/>
      <c r="D243" s="10"/>
      <c r="E243" s="10"/>
      <c r="F243" s="10"/>
      <c r="G243" s="10"/>
      <c r="H243" s="10"/>
    </row>
    <row r="244" spans="2:8" ht="15">
      <c r="B244" s="10"/>
      <c r="C244" s="10"/>
      <c r="D244" s="10"/>
      <c r="E244" s="10"/>
      <c r="F244" s="10"/>
      <c r="G244" s="10"/>
      <c r="H244" s="10"/>
    </row>
    <row r="245" spans="2:8" ht="15">
      <c r="B245" s="10"/>
      <c r="C245" s="10"/>
      <c r="D245" s="10"/>
      <c r="E245" s="10"/>
      <c r="F245" s="10"/>
      <c r="G245" s="10"/>
      <c r="H245" s="10"/>
    </row>
    <row r="246" spans="2:8" ht="15">
      <c r="B246" s="10"/>
      <c r="C246" s="10"/>
      <c r="D246" s="10"/>
      <c r="E246" s="10"/>
      <c r="F246" s="10"/>
      <c r="G246" s="10"/>
      <c r="H246" s="10"/>
    </row>
    <row r="247" spans="2:8" ht="15">
      <c r="B247" s="10"/>
      <c r="C247" s="10"/>
      <c r="D247" s="10"/>
      <c r="E247" s="10"/>
      <c r="F247" s="10"/>
      <c r="G247" s="10"/>
      <c r="H247" s="10"/>
    </row>
    <row r="248" spans="2:8" ht="15">
      <c r="B248" s="10"/>
      <c r="C248" s="10"/>
      <c r="D248" s="10"/>
      <c r="E248" s="10"/>
      <c r="F248" s="10"/>
      <c r="G248" s="10"/>
      <c r="H248" s="10"/>
    </row>
    <row r="249" spans="2:8" ht="15">
      <c r="B249" s="10"/>
      <c r="C249" s="10"/>
      <c r="D249" s="10"/>
      <c r="E249" s="10"/>
      <c r="F249" s="10"/>
      <c r="G249" s="10"/>
      <c r="H249" s="10"/>
    </row>
    <row r="250" spans="2:8" ht="15">
      <c r="B250" s="10"/>
      <c r="C250" s="10"/>
      <c r="D250" s="10"/>
      <c r="E250" s="10"/>
      <c r="F250" s="10"/>
      <c r="G250" s="10"/>
      <c r="H250" s="10"/>
    </row>
    <row r="251" spans="2:8" ht="15">
      <c r="B251" s="10"/>
      <c r="C251" s="10"/>
      <c r="D251" s="10"/>
      <c r="E251" s="10"/>
      <c r="F251" s="10"/>
      <c r="G251" s="10"/>
      <c r="H251" s="10"/>
    </row>
    <row r="252" spans="2:8" ht="15">
      <c r="B252" s="10"/>
      <c r="C252" s="10"/>
      <c r="D252" s="10"/>
      <c r="E252" s="10"/>
      <c r="F252" s="10"/>
      <c r="G252" s="10"/>
      <c r="H252" s="10"/>
    </row>
    <row r="253" spans="2:8" ht="15">
      <c r="B253" s="10"/>
      <c r="C253" s="10"/>
      <c r="D253" s="10"/>
      <c r="E253" s="10"/>
      <c r="F253" s="10"/>
      <c r="G253" s="10"/>
      <c r="H253" s="10"/>
    </row>
    <row r="254" spans="2:8" ht="15">
      <c r="B254" s="10"/>
      <c r="C254" s="10"/>
      <c r="D254" s="10"/>
      <c r="E254" s="10"/>
      <c r="F254" s="10"/>
      <c r="G254" s="10"/>
      <c r="H254" s="10"/>
    </row>
    <row r="255" spans="2:8" ht="15">
      <c r="B255" s="10"/>
      <c r="C255" s="10"/>
      <c r="D255" s="10"/>
      <c r="E255" s="10"/>
      <c r="F255" s="10"/>
      <c r="G255" s="10"/>
      <c r="H255" s="10"/>
    </row>
    <row r="256" spans="2:8" ht="15">
      <c r="B256" s="10"/>
      <c r="C256" s="10"/>
      <c r="D256" s="10"/>
      <c r="E256" s="10"/>
      <c r="F256" s="10"/>
      <c r="G256" s="10"/>
      <c r="H256" s="10"/>
    </row>
    <row r="257" spans="2:8" ht="15">
      <c r="B257" s="10"/>
      <c r="C257" s="10"/>
      <c r="D257" s="10"/>
      <c r="E257" s="10"/>
      <c r="F257" s="10"/>
      <c r="G257" s="10"/>
      <c r="H257" s="10"/>
    </row>
    <row r="258" spans="2:8" ht="15">
      <c r="B258" s="10"/>
      <c r="C258" s="10"/>
      <c r="D258" s="10"/>
      <c r="E258" s="10"/>
      <c r="F258" s="10"/>
      <c r="G258" s="10"/>
      <c r="H258" s="10"/>
    </row>
    <row r="259" spans="2:8" ht="15">
      <c r="B259" s="10"/>
      <c r="C259" s="10"/>
      <c r="D259" s="10"/>
      <c r="E259" s="10"/>
      <c r="F259" s="10"/>
      <c r="G259" s="10"/>
      <c r="H259" s="10"/>
    </row>
    <row r="260" spans="2:8" ht="15">
      <c r="B260" s="10"/>
      <c r="C260" s="10"/>
      <c r="D260" s="10"/>
      <c r="E260" s="10"/>
      <c r="F260" s="10"/>
      <c r="G260" s="10"/>
      <c r="H260" s="10"/>
    </row>
    <row r="261" spans="2:8" ht="15">
      <c r="B261" s="10"/>
      <c r="C261" s="10"/>
      <c r="D261" s="10"/>
      <c r="E261" s="10"/>
      <c r="F261" s="10"/>
      <c r="G261" s="10"/>
      <c r="H261" s="10"/>
    </row>
    <row r="262" spans="2:8" ht="15">
      <c r="B262" s="10"/>
      <c r="C262" s="10"/>
      <c r="D262" s="10"/>
      <c r="E262" s="10"/>
      <c r="F262" s="10"/>
      <c r="G262" s="10"/>
      <c r="H262" s="10"/>
    </row>
    <row r="263" spans="2:8" ht="15">
      <c r="B263" s="10"/>
      <c r="C263" s="10"/>
      <c r="D263" s="10"/>
      <c r="E263" s="10"/>
      <c r="F263" s="10"/>
      <c r="G263" s="10"/>
      <c r="H263" s="10"/>
    </row>
    <row r="264" spans="2:8" ht="15">
      <c r="B264" s="10"/>
      <c r="C264" s="10"/>
      <c r="D264" s="10"/>
      <c r="E264" s="10"/>
      <c r="F264" s="10"/>
      <c r="G264" s="10"/>
      <c r="H264" s="10"/>
    </row>
    <row r="265" spans="2:8" ht="15">
      <c r="B265" s="10"/>
      <c r="C265" s="10"/>
      <c r="D265" s="10"/>
      <c r="E265" s="10"/>
      <c r="F265" s="10"/>
      <c r="G265" s="10"/>
      <c r="H265" s="10"/>
    </row>
    <row r="266" spans="2:8" ht="15">
      <c r="B266" s="10"/>
      <c r="C266" s="10"/>
      <c r="D266" s="10"/>
      <c r="E266" s="10"/>
      <c r="F266" s="10"/>
      <c r="G266" s="10"/>
      <c r="H266" s="10"/>
    </row>
    <row r="267" spans="2:8" ht="15">
      <c r="B267" s="10"/>
      <c r="C267" s="10"/>
      <c r="D267" s="10"/>
      <c r="E267" s="10"/>
      <c r="F267" s="10"/>
      <c r="G267" s="10"/>
      <c r="H267" s="10"/>
    </row>
    <row r="268" spans="2:8" ht="15">
      <c r="B268" s="10"/>
      <c r="C268" s="10"/>
      <c r="D268" s="10"/>
      <c r="E268" s="10"/>
      <c r="F268" s="10"/>
      <c r="G268" s="10"/>
      <c r="H268" s="10"/>
    </row>
    <row r="269" spans="2:8" ht="15">
      <c r="B269" s="10"/>
      <c r="C269" s="10"/>
      <c r="D269" s="10"/>
      <c r="E269" s="10"/>
      <c r="F269" s="10"/>
      <c r="G269" s="10"/>
      <c r="H269" s="10"/>
    </row>
    <row r="270" spans="2:8" ht="15">
      <c r="B270" s="10"/>
      <c r="C270" s="10"/>
      <c r="D270" s="10"/>
      <c r="E270" s="10"/>
      <c r="F270" s="10"/>
      <c r="G270" s="10"/>
      <c r="H270" s="10"/>
    </row>
    <row r="271" spans="2:8" ht="15">
      <c r="B271" s="10"/>
      <c r="C271" s="10"/>
      <c r="D271" s="10"/>
      <c r="E271" s="10"/>
      <c r="F271" s="10"/>
      <c r="G271" s="10"/>
      <c r="H271" s="10"/>
    </row>
    <row r="272" spans="2:8" ht="15">
      <c r="B272" s="10"/>
      <c r="C272" s="10"/>
      <c r="D272" s="10"/>
      <c r="E272" s="10"/>
      <c r="F272" s="10"/>
      <c r="G272" s="10"/>
      <c r="H272" s="10"/>
    </row>
    <row r="273" spans="2:8" ht="15">
      <c r="B273" s="10"/>
      <c r="C273" s="10"/>
      <c r="D273" s="10"/>
      <c r="E273" s="10"/>
      <c r="F273" s="10"/>
      <c r="G273" s="10"/>
      <c r="H273" s="10"/>
    </row>
    <row r="274" spans="2:8" ht="15">
      <c r="B274" s="10"/>
      <c r="C274" s="10"/>
      <c r="D274" s="10"/>
      <c r="E274" s="10"/>
      <c r="F274" s="10"/>
      <c r="G274" s="10"/>
      <c r="H274" s="10"/>
    </row>
    <row r="275" spans="2:8" ht="15">
      <c r="B275" s="10"/>
      <c r="C275" s="10"/>
      <c r="D275" s="10"/>
      <c r="E275" s="10"/>
      <c r="F275" s="10"/>
      <c r="G275" s="10"/>
      <c r="H275" s="10"/>
    </row>
    <row r="276" spans="2:8" ht="15">
      <c r="B276" s="10"/>
      <c r="C276" s="10"/>
      <c r="D276" s="10"/>
      <c r="E276" s="10"/>
      <c r="F276" s="10"/>
      <c r="G276" s="10"/>
      <c r="H276" s="10"/>
    </row>
    <row r="277" spans="2:8" ht="15">
      <c r="B277" s="10"/>
      <c r="C277" s="10"/>
      <c r="D277" s="10"/>
      <c r="E277" s="10"/>
      <c r="F277" s="10"/>
      <c r="G277" s="10"/>
      <c r="H277" s="10"/>
    </row>
    <row r="278" spans="2:8" ht="15">
      <c r="B278" s="10"/>
      <c r="C278" s="10"/>
      <c r="D278" s="10"/>
      <c r="E278" s="10"/>
      <c r="F278" s="10"/>
      <c r="G278" s="10"/>
      <c r="H278" s="10"/>
    </row>
    <row r="279" spans="2:8" ht="15">
      <c r="B279" s="10"/>
      <c r="C279" s="10"/>
      <c r="D279" s="10"/>
      <c r="E279" s="10"/>
      <c r="F279" s="10"/>
      <c r="G279" s="10"/>
      <c r="H279" s="10"/>
    </row>
    <row r="280" spans="2:8" ht="15">
      <c r="B280" s="10"/>
      <c r="C280" s="10"/>
      <c r="D280" s="10"/>
      <c r="E280" s="10"/>
      <c r="F280" s="10"/>
      <c r="G280" s="10"/>
      <c r="H280" s="10"/>
    </row>
    <row r="281" spans="2:8" ht="15">
      <c r="B281" s="10"/>
      <c r="C281" s="10"/>
      <c r="D281" s="10"/>
      <c r="E281" s="10"/>
      <c r="F281" s="10"/>
      <c r="G281" s="10"/>
      <c r="H281" s="10"/>
    </row>
    <row r="282" spans="2:8" ht="15">
      <c r="B282" s="10"/>
      <c r="C282" s="10"/>
      <c r="D282" s="10"/>
      <c r="E282" s="10"/>
      <c r="F282" s="10"/>
      <c r="G282" s="10"/>
      <c r="H282" s="10"/>
    </row>
    <row r="283" spans="2:8" ht="15">
      <c r="B283" s="10"/>
      <c r="C283" s="10"/>
      <c r="D283" s="10"/>
      <c r="E283" s="10"/>
      <c r="F283" s="10"/>
      <c r="G283" s="10"/>
      <c r="H283" s="10"/>
    </row>
    <row r="284" spans="2:8" ht="15">
      <c r="B284" s="10"/>
      <c r="C284" s="10"/>
      <c r="D284" s="10"/>
      <c r="E284" s="10"/>
      <c r="F284" s="10"/>
      <c r="G284" s="10"/>
      <c r="H284" s="10"/>
    </row>
    <row r="285" spans="2:8" ht="15">
      <c r="B285" s="10"/>
      <c r="C285" s="10"/>
      <c r="D285" s="10"/>
      <c r="E285" s="10"/>
      <c r="F285" s="10"/>
      <c r="G285" s="10"/>
      <c r="H285" s="10"/>
    </row>
    <row r="286" spans="2:8" ht="15">
      <c r="B286" s="10"/>
      <c r="C286" s="10"/>
      <c r="D286" s="10"/>
      <c r="E286" s="10"/>
      <c r="F286" s="10"/>
      <c r="G286" s="10"/>
      <c r="H286" s="10"/>
    </row>
    <row r="287" spans="2:8" ht="15">
      <c r="B287" s="10"/>
      <c r="C287" s="10"/>
      <c r="D287" s="10"/>
      <c r="E287" s="10"/>
      <c r="F287" s="10"/>
      <c r="G287" s="10"/>
      <c r="H287" s="10"/>
    </row>
    <row r="288" spans="2:8" ht="15">
      <c r="B288" s="10"/>
      <c r="C288" s="10"/>
      <c r="D288" s="10"/>
      <c r="E288" s="10"/>
      <c r="F288" s="10"/>
      <c r="G288" s="10"/>
      <c r="H288" s="10"/>
    </row>
    <row r="289" spans="2:8" ht="15">
      <c r="B289" s="10"/>
      <c r="C289" s="10"/>
      <c r="D289" s="10"/>
      <c r="E289" s="10"/>
      <c r="F289" s="10"/>
      <c r="G289" s="10"/>
      <c r="H289" s="10"/>
    </row>
    <row r="290" spans="2:8" ht="15">
      <c r="B290" s="10"/>
      <c r="C290" s="10"/>
      <c r="D290" s="10"/>
      <c r="E290" s="10"/>
      <c r="F290" s="10"/>
      <c r="G290" s="10"/>
      <c r="H290" s="10"/>
    </row>
    <row r="291" spans="2:8" ht="15">
      <c r="B291" s="10"/>
      <c r="C291" s="10"/>
      <c r="D291" s="10"/>
      <c r="E291" s="10"/>
      <c r="F291" s="10"/>
      <c r="G291" s="10"/>
      <c r="H291" s="10"/>
    </row>
    <row r="292" spans="2:8" ht="15">
      <c r="B292" s="10"/>
      <c r="C292" s="10"/>
      <c r="D292" s="10"/>
      <c r="E292" s="10"/>
      <c r="F292" s="10"/>
      <c r="G292" s="10"/>
      <c r="H292" s="10"/>
    </row>
    <row r="293" spans="2:8" ht="15">
      <c r="B293" s="10"/>
      <c r="C293" s="10"/>
      <c r="D293" s="10"/>
      <c r="E293" s="10"/>
      <c r="F293" s="10"/>
      <c r="G293" s="10"/>
      <c r="H293" s="10"/>
    </row>
    <row r="294" spans="2:8" ht="15">
      <c r="B294" s="10"/>
      <c r="C294" s="10"/>
      <c r="D294" s="10"/>
      <c r="E294" s="10"/>
      <c r="F294" s="10"/>
      <c r="G294" s="10"/>
      <c r="H294" s="10"/>
    </row>
    <row r="295" spans="2:8" ht="15">
      <c r="B295" s="10"/>
      <c r="C295" s="10"/>
      <c r="D295" s="10"/>
      <c r="E295" s="10"/>
      <c r="F295" s="10"/>
      <c r="G295" s="10"/>
      <c r="H295" s="10"/>
    </row>
    <row r="296" spans="2:8" ht="15">
      <c r="B296" s="10"/>
      <c r="C296" s="10"/>
      <c r="D296" s="10"/>
      <c r="E296" s="10"/>
      <c r="F296" s="10"/>
      <c r="G296" s="10"/>
      <c r="H296" s="10"/>
    </row>
    <row r="297" spans="2:8" ht="15">
      <c r="B297" s="10"/>
      <c r="C297" s="10"/>
      <c r="D297" s="10"/>
      <c r="E297" s="10"/>
      <c r="F297" s="10"/>
      <c r="G297" s="10"/>
      <c r="H297" s="10"/>
    </row>
    <row r="298" spans="2:8" ht="15">
      <c r="B298" s="10"/>
      <c r="C298" s="10"/>
      <c r="D298" s="10"/>
      <c r="E298" s="10"/>
      <c r="F298" s="10"/>
      <c r="G298" s="10"/>
      <c r="H298" s="10"/>
    </row>
    <row r="299" spans="2:8" ht="15">
      <c r="B299" s="10"/>
      <c r="C299" s="10"/>
      <c r="D299" s="10"/>
      <c r="E299" s="10"/>
      <c r="F299" s="10"/>
      <c r="G299" s="10"/>
      <c r="H299" s="10"/>
    </row>
    <row r="300" spans="2:8" ht="15">
      <c r="B300" s="10"/>
      <c r="C300" s="10"/>
      <c r="D300" s="10"/>
      <c r="E300" s="10"/>
      <c r="F300" s="10"/>
      <c r="G300" s="10"/>
      <c r="H300" s="10"/>
    </row>
    <row r="301" spans="2:8" ht="15">
      <c r="B301" s="10"/>
      <c r="C301" s="10"/>
      <c r="D301" s="10"/>
      <c r="E301" s="10"/>
      <c r="F301" s="10"/>
      <c r="G301" s="10"/>
      <c r="H301" s="10"/>
    </row>
    <row r="302" spans="2:8" ht="15">
      <c r="B302" s="10"/>
      <c r="C302" s="10"/>
      <c r="D302" s="10"/>
      <c r="E302" s="10"/>
      <c r="F302" s="10"/>
      <c r="G302" s="10"/>
      <c r="H302" s="10"/>
    </row>
    <row r="303" spans="2:8" ht="15">
      <c r="B303" s="10"/>
      <c r="C303" s="10"/>
      <c r="D303" s="10"/>
      <c r="E303" s="10"/>
      <c r="F303" s="10"/>
      <c r="G303" s="10"/>
      <c r="H303" s="10"/>
    </row>
    <row r="304" spans="2:8" ht="15">
      <c r="B304" s="10"/>
      <c r="C304" s="10"/>
      <c r="D304" s="10"/>
      <c r="E304" s="10"/>
      <c r="F304" s="10"/>
      <c r="G304" s="10"/>
      <c r="H304" s="10"/>
    </row>
    <row r="305" spans="2:8" ht="15">
      <c r="B305" s="10"/>
      <c r="C305" s="10"/>
      <c r="D305" s="10"/>
      <c r="E305" s="10"/>
      <c r="F305" s="10"/>
      <c r="G305" s="10"/>
      <c r="H305" s="10"/>
    </row>
    <row r="306" spans="2:8" ht="15">
      <c r="B306" s="10"/>
      <c r="C306" s="10"/>
      <c r="D306" s="10"/>
      <c r="E306" s="10"/>
      <c r="F306" s="10"/>
      <c r="G306" s="10"/>
      <c r="H306" s="10"/>
    </row>
    <row r="307" spans="2:8" ht="15">
      <c r="B307" s="10"/>
      <c r="C307" s="10"/>
      <c r="D307" s="10"/>
      <c r="E307" s="10"/>
      <c r="F307" s="10"/>
      <c r="G307" s="10"/>
      <c r="H307" s="10"/>
    </row>
    <row r="308" spans="2:8" ht="15">
      <c r="B308" s="10"/>
      <c r="C308" s="10"/>
      <c r="D308" s="10"/>
      <c r="E308" s="10"/>
      <c r="F308" s="10"/>
      <c r="G308" s="10"/>
      <c r="H308" s="10"/>
    </row>
    <row r="309" spans="2:8" ht="15">
      <c r="B309" s="10"/>
      <c r="C309" s="10"/>
      <c r="D309" s="10"/>
      <c r="E309" s="10"/>
      <c r="F309" s="10"/>
      <c r="G309" s="10"/>
      <c r="H309" s="10"/>
    </row>
    <row r="310" spans="2:8" ht="15">
      <c r="B310" s="10"/>
      <c r="C310" s="10"/>
      <c r="D310" s="10"/>
      <c r="E310" s="10"/>
      <c r="F310" s="10"/>
      <c r="G310" s="10"/>
      <c r="H310" s="10"/>
    </row>
    <row r="311" spans="2:8" ht="15">
      <c r="B311" s="10"/>
      <c r="C311" s="10"/>
      <c r="D311" s="10"/>
      <c r="E311" s="10"/>
      <c r="F311" s="10"/>
      <c r="G311" s="10"/>
      <c r="H311" s="10"/>
    </row>
    <row r="312" spans="2:8" ht="15">
      <c r="B312" s="10"/>
      <c r="C312" s="10"/>
      <c r="D312" s="10"/>
      <c r="E312" s="10"/>
      <c r="F312" s="10"/>
      <c r="G312" s="10"/>
      <c r="H312" s="10"/>
    </row>
    <row r="313" spans="2:8" ht="15">
      <c r="B313" s="10"/>
      <c r="C313" s="10"/>
      <c r="D313" s="10"/>
      <c r="E313" s="10"/>
      <c r="F313" s="10"/>
      <c r="G313" s="10"/>
      <c r="H313" s="10"/>
    </row>
    <row r="314" spans="2:8" ht="15">
      <c r="B314" s="10"/>
      <c r="C314" s="10"/>
      <c r="D314" s="10"/>
      <c r="E314" s="10"/>
      <c r="F314" s="10"/>
      <c r="G314" s="10"/>
      <c r="H314" s="10"/>
    </row>
    <row r="315" spans="2:8" ht="15">
      <c r="B315" s="10"/>
      <c r="C315" s="10"/>
      <c r="D315" s="10"/>
      <c r="E315" s="10"/>
      <c r="F315" s="10"/>
      <c r="G315" s="10"/>
      <c r="H315" s="10"/>
    </row>
    <row r="316" spans="2:8" ht="15">
      <c r="B316" s="10"/>
      <c r="C316" s="10"/>
      <c r="D316" s="10"/>
      <c r="E316" s="10"/>
      <c r="F316" s="10"/>
      <c r="G316" s="10"/>
      <c r="H316" s="10"/>
    </row>
    <row r="317" spans="2:8" ht="15">
      <c r="B317" s="10"/>
      <c r="C317" s="10"/>
      <c r="D317" s="10"/>
      <c r="E317" s="10"/>
      <c r="F317" s="10"/>
      <c r="G317" s="10"/>
      <c r="H317" s="10"/>
    </row>
    <row r="318" spans="2:8" ht="15">
      <c r="B318" s="10"/>
      <c r="C318" s="10"/>
      <c r="D318" s="10"/>
      <c r="E318" s="10"/>
      <c r="F318" s="10"/>
      <c r="G318" s="10"/>
      <c r="H318" s="10"/>
    </row>
    <row r="319" spans="2:8" ht="15">
      <c r="B319" s="10"/>
      <c r="C319" s="10"/>
      <c r="D319" s="10"/>
      <c r="E319" s="10"/>
      <c r="F319" s="10"/>
      <c r="G319" s="10"/>
      <c r="H319" s="10"/>
    </row>
    <row r="320" spans="2:8" ht="15">
      <c r="B320" s="10"/>
      <c r="C320" s="10"/>
      <c r="D320" s="10"/>
      <c r="E320" s="10"/>
      <c r="F320" s="10"/>
      <c r="G320" s="10"/>
      <c r="H320" s="10"/>
    </row>
    <row r="321" spans="2:8" ht="15">
      <c r="B321" s="10"/>
      <c r="C321" s="10"/>
      <c r="D321" s="10"/>
      <c r="E321" s="10"/>
      <c r="F321" s="10"/>
      <c r="G321" s="10"/>
      <c r="H321" s="10"/>
    </row>
    <row r="322" spans="2:8" ht="15">
      <c r="B322" s="10"/>
      <c r="C322" s="10"/>
      <c r="D322" s="10"/>
      <c r="E322" s="10"/>
      <c r="F322" s="10"/>
      <c r="G322" s="10"/>
      <c r="H322" s="10"/>
    </row>
    <row r="323" spans="2:8" ht="15">
      <c r="B323" s="10"/>
      <c r="C323" s="10"/>
      <c r="D323" s="10"/>
      <c r="E323" s="10"/>
      <c r="F323" s="10"/>
      <c r="G323" s="10"/>
      <c r="H323" s="10"/>
    </row>
    <row r="324" spans="2:8" ht="15">
      <c r="B324" s="10"/>
      <c r="C324" s="10"/>
      <c r="D324" s="10"/>
      <c r="E324" s="10"/>
      <c r="F324" s="10"/>
      <c r="G324" s="10"/>
      <c r="H324" s="10"/>
    </row>
    <row r="325" spans="2:8" ht="15">
      <c r="B325" s="10"/>
      <c r="C325" s="10"/>
      <c r="D325" s="10"/>
      <c r="E325" s="10"/>
      <c r="F325" s="10"/>
      <c r="G325" s="10"/>
      <c r="H325" s="10"/>
    </row>
    <row r="326" spans="2:8" ht="15">
      <c r="B326" s="10"/>
      <c r="C326" s="10"/>
      <c r="D326" s="10"/>
      <c r="E326" s="10"/>
      <c r="F326" s="10"/>
      <c r="G326" s="10"/>
      <c r="H326" s="10"/>
    </row>
    <row r="327" spans="2:8" ht="15">
      <c r="B327" s="10"/>
      <c r="C327" s="10"/>
      <c r="D327" s="10"/>
      <c r="E327" s="10"/>
      <c r="F327" s="10"/>
      <c r="G327" s="10"/>
      <c r="H327" s="10"/>
    </row>
    <row r="328" spans="2:8" ht="15">
      <c r="B328" s="10"/>
      <c r="C328" s="10"/>
      <c r="D328" s="10"/>
      <c r="E328" s="10"/>
      <c r="F328" s="10"/>
      <c r="G328" s="10"/>
      <c r="H328" s="10"/>
    </row>
    <row r="329" spans="2:8" ht="15">
      <c r="B329" s="10"/>
      <c r="C329" s="10"/>
      <c r="D329" s="10"/>
      <c r="E329" s="10"/>
      <c r="F329" s="10"/>
      <c r="G329" s="10"/>
      <c r="H329" s="10"/>
    </row>
    <row r="330" spans="2:8" ht="15">
      <c r="B330" s="10"/>
      <c r="C330" s="10"/>
      <c r="D330" s="10"/>
      <c r="E330" s="10"/>
      <c r="F330" s="10"/>
      <c r="G330" s="10"/>
      <c r="H330" s="10"/>
    </row>
    <row r="331" spans="2:8" ht="15">
      <c r="B331" s="10"/>
      <c r="C331" s="10"/>
      <c r="D331" s="10"/>
      <c r="E331" s="10"/>
      <c r="F331" s="10"/>
      <c r="G331" s="10"/>
      <c r="H331" s="10"/>
    </row>
    <row r="332" spans="2:8" ht="15">
      <c r="B332" s="10"/>
      <c r="C332" s="10"/>
      <c r="D332" s="10"/>
      <c r="E332" s="10"/>
      <c r="F332" s="10"/>
      <c r="G332" s="10"/>
      <c r="H332" s="10"/>
    </row>
    <row r="333" spans="2:8" ht="15">
      <c r="B333" s="10"/>
      <c r="C333" s="10"/>
      <c r="D333" s="10"/>
      <c r="E333" s="10"/>
      <c r="F333" s="10"/>
      <c r="G333" s="10"/>
      <c r="H333" s="10"/>
    </row>
    <row r="334" spans="2:8" ht="15">
      <c r="B334" s="10"/>
      <c r="C334" s="10"/>
      <c r="D334" s="10"/>
      <c r="E334" s="10"/>
      <c r="F334" s="10"/>
      <c r="G334" s="10"/>
      <c r="H334" s="10"/>
    </row>
    <row r="335" spans="2:8" ht="15">
      <c r="B335" s="10"/>
      <c r="C335" s="10"/>
      <c r="D335" s="10"/>
      <c r="E335" s="10"/>
      <c r="F335" s="10"/>
      <c r="G335" s="10"/>
      <c r="H335" s="10"/>
    </row>
    <row r="336" spans="2:8" ht="15">
      <c r="B336" s="10"/>
      <c r="C336" s="10"/>
      <c r="D336" s="10"/>
      <c r="E336" s="10"/>
      <c r="F336" s="10"/>
      <c r="G336" s="10"/>
      <c r="H336" s="10"/>
    </row>
    <row r="337" spans="2:8" ht="15">
      <c r="B337" s="10"/>
      <c r="C337" s="10"/>
      <c r="D337" s="10"/>
      <c r="E337" s="10"/>
      <c r="F337" s="10"/>
      <c r="G337" s="10"/>
      <c r="H337" s="10"/>
    </row>
    <row r="338" spans="2:8" ht="15">
      <c r="B338" s="10"/>
      <c r="C338" s="10"/>
      <c r="D338" s="10"/>
      <c r="E338" s="10"/>
      <c r="F338" s="10"/>
      <c r="G338" s="10"/>
      <c r="H338" s="10"/>
    </row>
    <row r="339" spans="2:8" ht="15">
      <c r="B339" s="10"/>
      <c r="C339" s="10"/>
      <c r="D339" s="10"/>
      <c r="E339" s="10"/>
      <c r="F339" s="10"/>
      <c r="G339" s="10"/>
      <c r="H339" s="10"/>
    </row>
    <row r="340" spans="2:8" ht="15">
      <c r="B340" s="10"/>
      <c r="C340" s="10"/>
      <c r="D340" s="10"/>
      <c r="E340" s="10"/>
      <c r="F340" s="10"/>
      <c r="G340" s="10"/>
      <c r="H340" s="10"/>
    </row>
    <row r="341" spans="2:8" ht="15">
      <c r="B341" s="10"/>
      <c r="C341" s="10"/>
      <c r="D341" s="10"/>
      <c r="E341" s="10"/>
      <c r="F341" s="10"/>
      <c r="G341" s="10"/>
      <c r="H341" s="10"/>
    </row>
    <row r="342" spans="2:8" ht="15">
      <c r="B342" s="10"/>
      <c r="C342" s="10"/>
      <c r="D342" s="10"/>
      <c r="E342" s="10"/>
      <c r="F342" s="10"/>
      <c r="G342" s="10"/>
      <c r="H342" s="10"/>
    </row>
    <row r="343" spans="2:8" ht="15">
      <c r="B343" s="10"/>
      <c r="C343" s="10"/>
      <c r="D343" s="10"/>
      <c r="E343" s="10"/>
      <c r="F343" s="10"/>
      <c r="G343" s="10"/>
      <c r="H343" s="10"/>
    </row>
    <row r="344" spans="2:8" ht="15">
      <c r="B344" s="10"/>
      <c r="C344" s="10"/>
      <c r="D344" s="10"/>
      <c r="E344" s="10"/>
      <c r="F344" s="10"/>
      <c r="G344" s="10"/>
      <c r="H344" s="10"/>
    </row>
    <row r="345" spans="2:8" ht="15">
      <c r="B345" s="10"/>
      <c r="C345" s="10"/>
      <c r="D345" s="10"/>
      <c r="E345" s="10"/>
      <c r="F345" s="10"/>
      <c r="G345" s="10"/>
      <c r="H345" s="10"/>
    </row>
    <row r="346" spans="2:8" ht="15">
      <c r="B346" s="10"/>
      <c r="C346" s="10"/>
      <c r="D346" s="10"/>
      <c r="E346" s="10"/>
      <c r="F346" s="10"/>
      <c r="G346" s="10"/>
      <c r="H346" s="10"/>
    </row>
    <row r="347" spans="2:8" ht="15">
      <c r="B347" s="10"/>
      <c r="C347" s="10"/>
      <c r="D347" s="10"/>
      <c r="E347" s="10"/>
      <c r="F347" s="10"/>
      <c r="G347" s="10"/>
      <c r="H347" s="10"/>
    </row>
    <row r="348" spans="2:8" ht="15">
      <c r="B348" s="10"/>
      <c r="C348" s="10"/>
      <c r="D348" s="10"/>
      <c r="E348" s="10"/>
      <c r="F348" s="10"/>
      <c r="G348" s="10"/>
      <c r="H348" s="10"/>
    </row>
    <row r="349" spans="2:8" ht="15">
      <c r="B349" s="10"/>
      <c r="C349" s="10"/>
      <c r="D349" s="10"/>
      <c r="E349" s="10"/>
      <c r="F349" s="10"/>
      <c r="G349" s="10"/>
      <c r="H349" s="10"/>
    </row>
    <row r="350" spans="2:8" ht="15">
      <c r="B350" s="10"/>
      <c r="C350" s="10"/>
      <c r="D350" s="10"/>
      <c r="E350" s="10"/>
      <c r="F350" s="10"/>
      <c r="G350" s="10"/>
      <c r="H350" s="10"/>
    </row>
    <row r="351" spans="2:8" ht="15">
      <c r="B351" s="10"/>
      <c r="C351" s="10"/>
      <c r="D351" s="10"/>
      <c r="E351" s="10"/>
      <c r="F351" s="10"/>
      <c r="G351" s="10"/>
      <c r="H351" s="10"/>
    </row>
    <row r="352" spans="2:8" ht="15">
      <c r="B352" s="10"/>
      <c r="C352" s="10"/>
      <c r="D352" s="10"/>
      <c r="E352" s="10"/>
      <c r="F352" s="10"/>
      <c r="G352" s="10"/>
      <c r="H352" s="10"/>
    </row>
    <row r="353" spans="2:8" ht="15">
      <c r="B353" s="10"/>
      <c r="C353" s="10"/>
      <c r="D353" s="10"/>
      <c r="E353" s="10"/>
      <c r="F353" s="10"/>
      <c r="G353" s="10"/>
      <c r="H353" s="10"/>
    </row>
    <row r="354" spans="2:8" ht="15">
      <c r="B354" s="10"/>
      <c r="C354" s="10"/>
      <c r="D354" s="10"/>
      <c r="E354" s="10"/>
      <c r="F354" s="10"/>
      <c r="G354" s="10"/>
      <c r="H354" s="10"/>
    </row>
    <row r="355" spans="2:8" ht="15">
      <c r="B355" s="10"/>
      <c r="C355" s="10"/>
      <c r="D355" s="10"/>
      <c r="E355" s="10"/>
      <c r="F355" s="10"/>
      <c r="G355" s="10"/>
      <c r="H355" s="10"/>
    </row>
    <row r="356" spans="2:8" ht="15">
      <c r="B356" s="10"/>
      <c r="C356" s="10"/>
      <c r="D356" s="10"/>
      <c r="E356" s="10"/>
      <c r="F356" s="10"/>
      <c r="G356" s="10"/>
      <c r="H356" s="10"/>
    </row>
    <row r="357" spans="2:8" ht="15">
      <c r="B357" s="10"/>
      <c r="C357" s="10"/>
      <c r="D357" s="10"/>
      <c r="E357" s="10"/>
      <c r="F357" s="10"/>
      <c r="G357" s="10"/>
      <c r="H357" s="10"/>
    </row>
    <row r="358" spans="2:8" ht="15">
      <c r="B358" s="10"/>
      <c r="C358" s="10"/>
      <c r="D358" s="10"/>
      <c r="E358" s="10"/>
      <c r="F358" s="10"/>
      <c r="G358" s="10"/>
      <c r="H358" s="10"/>
    </row>
    <row r="359" spans="2:8" ht="15">
      <c r="B359" s="10"/>
      <c r="C359" s="10"/>
      <c r="D359" s="10"/>
      <c r="E359" s="10"/>
      <c r="F359" s="10"/>
      <c r="G359" s="10"/>
      <c r="H359" s="10"/>
    </row>
    <row r="360" spans="2:8" ht="15">
      <c r="B360" s="10"/>
      <c r="C360" s="10"/>
      <c r="D360" s="10"/>
      <c r="E360" s="10"/>
      <c r="F360" s="10"/>
      <c r="G360" s="10"/>
      <c r="H360" s="10"/>
    </row>
    <row r="361" spans="2:8" ht="15">
      <c r="B361" s="10"/>
      <c r="C361" s="10"/>
      <c r="D361" s="10"/>
      <c r="E361" s="10"/>
      <c r="F361" s="10"/>
      <c r="G361" s="10"/>
      <c r="H361" s="10"/>
    </row>
    <row r="362" spans="2:8" ht="15">
      <c r="B362" s="10"/>
      <c r="C362" s="10"/>
      <c r="D362" s="10"/>
      <c r="E362" s="10"/>
      <c r="F362" s="10"/>
      <c r="G362" s="10"/>
      <c r="H362" s="10"/>
    </row>
    <row r="363" spans="2:8" ht="15">
      <c r="B363" s="10"/>
      <c r="C363" s="10"/>
      <c r="D363" s="10"/>
      <c r="E363" s="10"/>
      <c r="F363" s="10"/>
      <c r="G363" s="10"/>
      <c r="H363" s="10"/>
    </row>
    <row r="364" spans="2:8" ht="15">
      <c r="B364" s="10"/>
      <c r="C364" s="10"/>
      <c r="D364" s="10"/>
      <c r="E364" s="10"/>
      <c r="F364" s="10"/>
      <c r="G364" s="10"/>
      <c r="H364" s="10"/>
    </row>
    <row r="365" spans="2:8" ht="15">
      <c r="B365" s="10"/>
      <c r="C365" s="10"/>
      <c r="D365" s="10"/>
      <c r="E365" s="10"/>
      <c r="F365" s="10"/>
      <c r="G365" s="10"/>
      <c r="H365" s="10"/>
    </row>
    <row r="366" spans="2:8" ht="15">
      <c r="B366" s="10"/>
      <c r="C366" s="10"/>
      <c r="D366" s="10"/>
      <c r="E366" s="10"/>
      <c r="F366" s="10"/>
      <c r="G366" s="10"/>
      <c r="H366" s="10"/>
    </row>
    <row r="367" spans="2:8" ht="15">
      <c r="B367" s="10"/>
      <c r="C367" s="10"/>
      <c r="D367" s="10"/>
      <c r="E367" s="10"/>
      <c r="F367" s="10"/>
      <c r="G367" s="10"/>
      <c r="H367" s="10"/>
    </row>
    <row r="368" spans="2:8" ht="15">
      <c r="B368" s="10"/>
      <c r="C368" s="10"/>
      <c r="D368" s="10"/>
      <c r="E368" s="10"/>
      <c r="F368" s="10"/>
      <c r="G368" s="10"/>
      <c r="H368" s="10"/>
    </row>
    <row r="369" spans="2:8" ht="15">
      <c r="B369" s="10"/>
      <c r="C369" s="10"/>
      <c r="D369" s="10"/>
      <c r="E369" s="10"/>
      <c r="F369" s="10"/>
      <c r="G369" s="10"/>
      <c r="H369" s="10"/>
    </row>
    <row r="370" spans="2:8" ht="15">
      <c r="B370" s="10"/>
      <c r="C370" s="10"/>
      <c r="D370" s="10"/>
      <c r="E370" s="10"/>
      <c r="F370" s="10"/>
      <c r="G370" s="10"/>
      <c r="H370" s="10"/>
    </row>
    <row r="371" spans="2:8" ht="15">
      <c r="B371" s="10"/>
      <c r="C371" s="10"/>
      <c r="D371" s="10"/>
      <c r="E371" s="10"/>
      <c r="F371" s="10"/>
      <c r="G371" s="10"/>
      <c r="H371" s="10"/>
    </row>
    <row r="372" spans="2:8" ht="15">
      <c r="B372" s="10"/>
      <c r="C372" s="10"/>
      <c r="D372" s="10"/>
      <c r="E372" s="10"/>
      <c r="F372" s="10"/>
      <c r="G372" s="10"/>
      <c r="H372" s="10"/>
    </row>
    <row r="373" spans="2:8" ht="15">
      <c r="B373" s="10"/>
      <c r="C373" s="10"/>
      <c r="D373" s="10"/>
      <c r="E373" s="10"/>
      <c r="F373" s="10"/>
      <c r="G373" s="10"/>
      <c r="H373" s="10"/>
    </row>
    <row r="374" spans="2:8" ht="15">
      <c r="B374" s="10"/>
      <c r="C374" s="10"/>
      <c r="D374" s="10"/>
      <c r="E374" s="10"/>
      <c r="F374" s="10"/>
      <c r="G374" s="10"/>
      <c r="H374" s="10"/>
    </row>
    <row r="375" spans="2:8" ht="15">
      <c r="B375" s="10"/>
      <c r="C375" s="10"/>
      <c r="D375" s="10"/>
      <c r="E375" s="10"/>
      <c r="F375" s="10"/>
      <c r="G375" s="10"/>
      <c r="H375" s="10"/>
    </row>
    <row r="376" spans="2:8" ht="15">
      <c r="B376" s="10"/>
      <c r="C376" s="10"/>
      <c r="D376" s="10"/>
      <c r="E376" s="10"/>
      <c r="F376" s="10"/>
      <c r="G376" s="10"/>
      <c r="H376" s="10"/>
    </row>
    <row r="377" spans="2:8" ht="15">
      <c r="B377" s="10"/>
      <c r="C377" s="10"/>
      <c r="D377" s="10"/>
      <c r="E377" s="10"/>
      <c r="F377" s="10"/>
      <c r="G377" s="10"/>
      <c r="H377" s="10"/>
    </row>
    <row r="378" spans="2:8" ht="15">
      <c r="B378" s="10"/>
      <c r="C378" s="10"/>
      <c r="D378" s="10"/>
      <c r="E378" s="10"/>
      <c r="F378" s="10"/>
      <c r="G378" s="10"/>
      <c r="H378" s="10"/>
    </row>
    <row r="379" spans="2:8" ht="15">
      <c r="B379" s="10"/>
      <c r="C379" s="10"/>
      <c r="D379" s="10"/>
      <c r="E379" s="10"/>
      <c r="F379" s="10"/>
      <c r="G379" s="10"/>
      <c r="H379" s="10"/>
    </row>
    <row r="380" spans="2:8" ht="15">
      <c r="B380" s="10"/>
      <c r="C380" s="10"/>
      <c r="D380" s="10"/>
      <c r="E380" s="10"/>
      <c r="F380" s="10"/>
      <c r="G380" s="10"/>
      <c r="H380" s="10"/>
    </row>
    <row r="381" spans="2:8" ht="15">
      <c r="B381" s="10"/>
      <c r="C381" s="10"/>
      <c r="D381" s="10"/>
      <c r="E381" s="10"/>
      <c r="F381" s="10"/>
      <c r="G381" s="10"/>
      <c r="H381" s="10"/>
    </row>
    <row r="382" spans="2:8" ht="15">
      <c r="B382" s="10"/>
      <c r="C382" s="10"/>
      <c r="D382" s="10"/>
      <c r="E382" s="10"/>
      <c r="F382" s="10"/>
      <c r="G382" s="10"/>
      <c r="H382" s="10"/>
    </row>
    <row r="383" spans="2:8" ht="15">
      <c r="B383" s="10"/>
      <c r="C383" s="10"/>
      <c r="D383" s="10"/>
      <c r="E383" s="10"/>
      <c r="F383" s="10"/>
      <c r="G383" s="10"/>
      <c r="H383" s="10"/>
    </row>
    <row r="384" spans="2:8" ht="15">
      <c r="B384" s="10"/>
      <c r="C384" s="10"/>
      <c r="D384" s="10"/>
      <c r="E384" s="10"/>
      <c r="F384" s="10"/>
      <c r="G384" s="10"/>
      <c r="H384" s="10"/>
    </row>
    <row r="385" spans="2:8" ht="15">
      <c r="B385" s="10"/>
      <c r="C385" s="10"/>
      <c r="D385" s="10"/>
      <c r="E385" s="10"/>
      <c r="F385" s="10"/>
      <c r="G385" s="10"/>
      <c r="H385" s="10"/>
    </row>
    <row r="386" spans="2:8" ht="15">
      <c r="B386" s="10"/>
      <c r="C386" s="10"/>
      <c r="D386" s="10"/>
      <c r="E386" s="10"/>
      <c r="F386" s="10"/>
      <c r="G386" s="10"/>
      <c r="H386" s="10"/>
    </row>
    <row r="387" spans="2:8" ht="15">
      <c r="B387" s="10"/>
      <c r="C387" s="10"/>
      <c r="D387" s="10"/>
      <c r="E387" s="10"/>
      <c r="F387" s="10"/>
      <c r="G387" s="10"/>
      <c r="H387" s="10"/>
    </row>
    <row r="388" spans="2:8" ht="15">
      <c r="B388" s="10"/>
      <c r="C388" s="10"/>
      <c r="D388" s="10"/>
      <c r="E388" s="10"/>
      <c r="F388" s="10"/>
      <c r="G388" s="10"/>
      <c r="H388" s="10"/>
    </row>
    <row r="389" spans="2:8" ht="15">
      <c r="B389" s="10"/>
      <c r="C389" s="10"/>
      <c r="D389" s="10"/>
      <c r="E389" s="10"/>
      <c r="F389" s="10"/>
      <c r="G389" s="10"/>
      <c r="H389" s="10"/>
    </row>
    <row r="390" spans="2:8" ht="15">
      <c r="B390" s="10"/>
      <c r="C390" s="10"/>
      <c r="D390" s="10"/>
      <c r="E390" s="10"/>
      <c r="F390" s="10"/>
      <c r="G390" s="10"/>
      <c r="H390" s="10"/>
    </row>
    <row r="391" spans="2:8" ht="15">
      <c r="B391" s="10"/>
      <c r="C391" s="10"/>
      <c r="D391" s="10"/>
      <c r="E391" s="10"/>
      <c r="F391" s="10"/>
      <c r="G391" s="10"/>
      <c r="H391" s="10"/>
    </row>
    <row r="392" spans="2:8" ht="15">
      <c r="B392" s="10"/>
      <c r="C392" s="10"/>
      <c r="D392" s="10"/>
      <c r="E392" s="10"/>
      <c r="F392" s="10"/>
      <c r="G392" s="10"/>
      <c r="H392" s="10"/>
    </row>
    <row r="393" spans="2:8" ht="15">
      <c r="B393" s="10"/>
      <c r="C393" s="10"/>
      <c r="D393" s="10"/>
      <c r="E393" s="10"/>
      <c r="F393" s="10"/>
      <c r="G393" s="10"/>
      <c r="H393" s="10"/>
    </row>
    <row r="394" spans="2:8" ht="15">
      <c r="B394" s="10"/>
      <c r="C394" s="10"/>
      <c r="D394" s="10"/>
      <c r="E394" s="10"/>
      <c r="F394" s="10"/>
      <c r="G394" s="10"/>
      <c r="H394" s="10"/>
    </row>
    <row r="395" spans="2:8" ht="15">
      <c r="B395" s="10"/>
      <c r="C395" s="10"/>
      <c r="D395" s="10"/>
      <c r="E395" s="10"/>
      <c r="F395" s="10"/>
      <c r="G395" s="10"/>
      <c r="H395" s="10"/>
    </row>
    <row r="396" spans="2:8" ht="15">
      <c r="B396" s="10"/>
      <c r="C396" s="10"/>
      <c r="D396" s="10"/>
      <c r="E396" s="10"/>
      <c r="F396" s="10"/>
      <c r="G396" s="10"/>
      <c r="H396" s="10"/>
    </row>
    <row r="397" spans="2:8" ht="15">
      <c r="B397" s="10"/>
      <c r="C397" s="10"/>
      <c r="D397" s="10"/>
      <c r="E397" s="10"/>
      <c r="F397" s="10"/>
      <c r="G397" s="10"/>
      <c r="H397" s="10"/>
    </row>
    <row r="398" spans="2:8" ht="15">
      <c r="B398" s="10"/>
      <c r="C398" s="10"/>
      <c r="D398" s="10"/>
      <c r="E398" s="10"/>
      <c r="F398" s="10"/>
      <c r="G398" s="10"/>
      <c r="H398" s="10"/>
    </row>
    <row r="399" spans="2:8" ht="15">
      <c r="B399" s="10"/>
      <c r="C399" s="10"/>
      <c r="D399" s="10"/>
      <c r="E399" s="10"/>
      <c r="F399" s="10"/>
      <c r="G399" s="10"/>
      <c r="H399" s="10"/>
    </row>
    <row r="400" spans="2:8" ht="15">
      <c r="B400" s="10"/>
      <c r="C400" s="10"/>
      <c r="D400" s="10"/>
      <c r="E400" s="10"/>
      <c r="F400" s="10"/>
      <c r="G400" s="10"/>
      <c r="H400" s="10"/>
    </row>
    <row r="401" spans="2:8" ht="15">
      <c r="B401" s="10"/>
      <c r="C401" s="10"/>
      <c r="D401" s="10"/>
      <c r="E401" s="10"/>
      <c r="F401" s="10"/>
      <c r="G401" s="10"/>
      <c r="H401" s="10"/>
    </row>
    <row r="402" spans="2:8" ht="15">
      <c r="B402" s="10"/>
      <c r="C402" s="10"/>
      <c r="D402" s="10"/>
      <c r="E402" s="10"/>
      <c r="F402" s="10"/>
      <c r="G402" s="10"/>
      <c r="H402" s="10"/>
    </row>
    <row r="403" spans="2:8" ht="15">
      <c r="B403" s="10"/>
      <c r="C403" s="10"/>
      <c r="D403" s="10"/>
      <c r="E403" s="10"/>
      <c r="F403" s="10"/>
      <c r="G403" s="10"/>
      <c r="H403" s="10"/>
    </row>
    <row r="404" spans="2:8" ht="15">
      <c r="B404" s="10"/>
      <c r="C404" s="10"/>
      <c r="D404" s="10"/>
      <c r="E404" s="10"/>
      <c r="F404" s="10"/>
      <c r="G404" s="10"/>
      <c r="H404" s="10"/>
    </row>
    <row r="405" spans="2:8" ht="15">
      <c r="B405" s="10"/>
      <c r="C405" s="10"/>
      <c r="D405" s="10"/>
      <c r="E405" s="10"/>
      <c r="F405" s="10"/>
      <c r="G405" s="10"/>
      <c r="H405" s="10"/>
    </row>
    <row r="406" spans="2:8" ht="15">
      <c r="B406" s="10"/>
      <c r="C406" s="10"/>
      <c r="D406" s="10"/>
      <c r="E406" s="10"/>
      <c r="F406" s="10"/>
      <c r="G406" s="10"/>
      <c r="H406" s="10"/>
    </row>
    <row r="407" spans="2:8" ht="15">
      <c r="B407" s="10"/>
      <c r="C407" s="10"/>
      <c r="D407" s="10"/>
      <c r="E407" s="10"/>
      <c r="F407" s="10"/>
      <c r="G407" s="10"/>
      <c r="H407" s="10"/>
    </row>
    <row r="408" spans="2:8" ht="15">
      <c r="B408" s="10"/>
      <c r="C408" s="10"/>
      <c r="D408" s="10"/>
      <c r="E408" s="10"/>
      <c r="F408" s="10"/>
      <c r="G408" s="10"/>
      <c r="H408" s="10"/>
    </row>
    <row r="409" spans="2:8" ht="15">
      <c r="B409" s="10"/>
      <c r="C409" s="10"/>
      <c r="D409" s="10"/>
      <c r="E409" s="10"/>
      <c r="F409" s="10"/>
      <c r="G409" s="10"/>
      <c r="H409" s="10"/>
    </row>
    <row r="410" spans="2:8" ht="15">
      <c r="B410" s="10"/>
      <c r="C410" s="10"/>
      <c r="D410" s="10"/>
      <c r="E410" s="10"/>
      <c r="F410" s="10"/>
      <c r="G410" s="10"/>
      <c r="H410" s="10"/>
    </row>
    <row r="411" spans="2:8" ht="15">
      <c r="B411" s="10"/>
      <c r="C411" s="10"/>
      <c r="D411" s="10"/>
      <c r="E411" s="10"/>
      <c r="F411" s="10"/>
      <c r="G411" s="10"/>
      <c r="H411" s="10"/>
    </row>
    <row r="412" spans="2:8" ht="15">
      <c r="B412" s="10"/>
      <c r="C412" s="10"/>
      <c r="D412" s="10"/>
      <c r="E412" s="10"/>
      <c r="F412" s="10"/>
      <c r="G412" s="10"/>
      <c r="H412" s="10"/>
    </row>
    <row r="413" spans="2:8" ht="15">
      <c r="B413" s="10"/>
      <c r="C413" s="10"/>
      <c r="D413" s="10"/>
      <c r="E413" s="10"/>
      <c r="F413" s="10"/>
      <c r="G413" s="10"/>
      <c r="H413" s="10"/>
    </row>
    <row r="414" spans="2:8" ht="15">
      <c r="B414" s="10"/>
      <c r="C414" s="10"/>
      <c r="D414" s="10"/>
      <c r="E414" s="10"/>
      <c r="F414" s="10"/>
      <c r="G414" s="10"/>
      <c r="H414" s="10"/>
    </row>
    <row r="415" spans="2:8" ht="15">
      <c r="B415" s="10"/>
      <c r="C415" s="10"/>
      <c r="D415" s="10"/>
      <c r="E415" s="10"/>
      <c r="F415" s="10"/>
      <c r="G415" s="10"/>
      <c r="H415" s="10"/>
    </row>
    <row r="416" spans="2:8" ht="15">
      <c r="B416" s="10"/>
      <c r="C416" s="10"/>
      <c r="D416" s="10"/>
      <c r="E416" s="10"/>
      <c r="F416" s="10"/>
      <c r="G416" s="10"/>
      <c r="H416" s="10"/>
    </row>
    <row r="417" spans="2:8" ht="15">
      <c r="B417" s="10"/>
      <c r="C417" s="10"/>
      <c r="D417" s="10"/>
      <c r="E417" s="10"/>
      <c r="F417" s="10"/>
      <c r="G417" s="10"/>
      <c r="H417" s="10"/>
    </row>
    <row r="418" spans="2:8" ht="15">
      <c r="B418" s="10"/>
      <c r="C418" s="10"/>
      <c r="D418" s="10"/>
      <c r="E418" s="10"/>
      <c r="F418" s="10"/>
      <c r="G418" s="10"/>
      <c r="H418" s="10"/>
    </row>
    <row r="419" spans="2:8" ht="15">
      <c r="B419" s="10"/>
      <c r="C419" s="10"/>
      <c r="D419" s="10"/>
      <c r="E419" s="10"/>
      <c r="F419" s="10"/>
      <c r="G419" s="10"/>
      <c r="H419" s="10"/>
    </row>
    <row r="420" spans="2:8" ht="15">
      <c r="B420" s="10"/>
      <c r="C420" s="10"/>
      <c r="D420" s="10"/>
      <c r="E420" s="10"/>
      <c r="F420" s="10"/>
      <c r="G420" s="10"/>
      <c r="H420" s="10"/>
    </row>
    <row r="421" spans="2:8" ht="15">
      <c r="B421" s="10"/>
      <c r="C421" s="10"/>
      <c r="D421" s="10"/>
      <c r="E421" s="10"/>
      <c r="F421" s="10"/>
      <c r="G421" s="10"/>
      <c r="H421" s="10"/>
    </row>
    <row r="422" spans="2:8" ht="15">
      <c r="B422" s="10"/>
      <c r="C422" s="10"/>
      <c r="D422" s="10"/>
      <c r="E422" s="10"/>
      <c r="F422" s="10"/>
      <c r="G422" s="10"/>
      <c r="H422" s="10"/>
    </row>
    <row r="423" spans="2:8" ht="15">
      <c r="B423" s="10"/>
      <c r="C423" s="10"/>
      <c r="D423" s="10"/>
      <c r="E423" s="10"/>
      <c r="F423" s="10"/>
      <c r="G423" s="10"/>
      <c r="H423" s="10"/>
    </row>
    <row r="424" spans="2:8" ht="15">
      <c r="B424" s="10"/>
      <c r="C424" s="10"/>
      <c r="D424" s="10"/>
      <c r="E424" s="10"/>
      <c r="F424" s="10"/>
      <c r="G424" s="10"/>
      <c r="H424" s="10"/>
    </row>
    <row r="425" spans="2:8" ht="15">
      <c r="B425" s="10"/>
      <c r="C425" s="10"/>
      <c r="D425" s="10"/>
      <c r="E425" s="10"/>
      <c r="F425" s="10"/>
      <c r="G425" s="10"/>
      <c r="H425" s="10"/>
    </row>
    <row r="426" spans="2:8" ht="15">
      <c r="B426" s="10"/>
      <c r="C426" s="10"/>
      <c r="D426" s="10"/>
      <c r="E426" s="10"/>
      <c r="F426" s="10"/>
      <c r="G426" s="10"/>
      <c r="H426" s="10"/>
    </row>
    <row r="427" spans="2:8" ht="15">
      <c r="B427" s="10"/>
      <c r="C427" s="10"/>
      <c r="D427" s="10"/>
      <c r="E427" s="10"/>
      <c r="F427" s="10"/>
      <c r="G427" s="10"/>
      <c r="H427" s="10"/>
    </row>
    <row r="428" spans="2:8">
      <c r="B428" s="10"/>
      <c r="C428" s="10"/>
      <c r="D428" s="10"/>
      <c r="E428" s="10"/>
      <c r="F428" s="10"/>
      <c r="G428" s="10"/>
      <c r="H428" s="1"/>
    </row>
    <row r="429" spans="2:8">
      <c r="B429" s="1"/>
      <c r="C429" s="1"/>
      <c r="D429" s="1"/>
      <c r="E429" s="1"/>
      <c r="F429" s="1"/>
      <c r="G429" s="1"/>
      <c r="H429" s="1"/>
    </row>
    <row r="430" spans="2:8">
      <c r="B430" s="1"/>
      <c r="C430" s="1"/>
      <c r="D430" s="1"/>
      <c r="E430" s="1"/>
      <c r="F430" s="1"/>
      <c r="G430" s="1"/>
      <c r="H430" s="1"/>
    </row>
    <row r="431" spans="2:8">
      <c r="B431" s="1"/>
      <c r="C431" s="1"/>
      <c r="D431" s="1"/>
      <c r="E431" s="1"/>
      <c r="F431" s="1"/>
      <c r="G431" s="1"/>
      <c r="H431" s="1"/>
    </row>
    <row r="432" spans="2:8">
      <c r="B432" s="1"/>
      <c r="C432" s="1"/>
      <c r="D432" s="1"/>
      <c r="E432" s="1"/>
      <c r="F432" s="1"/>
      <c r="G432" s="1"/>
      <c r="H432" s="1"/>
    </row>
    <row r="433" spans="2:8">
      <c r="B433" s="1"/>
      <c r="C433" s="1"/>
      <c r="D433" s="1"/>
      <c r="E433" s="1"/>
      <c r="F433" s="1"/>
      <c r="G433" s="1"/>
      <c r="H433" s="1"/>
    </row>
    <row r="434" spans="2:8">
      <c r="B434" s="1"/>
      <c r="C434" s="1"/>
      <c r="D434" s="1"/>
      <c r="E434" s="1"/>
      <c r="F434" s="1"/>
      <c r="G434" s="1"/>
      <c r="H434" s="1"/>
    </row>
    <row r="435" spans="2:8">
      <c r="B435" s="1"/>
      <c r="C435" s="1"/>
      <c r="D435" s="1"/>
      <c r="E435" s="1"/>
      <c r="F435" s="1"/>
      <c r="G435" s="1"/>
      <c r="H435" s="1"/>
    </row>
    <row r="436" spans="2:8">
      <c r="B436" s="1"/>
      <c r="C436" s="1"/>
      <c r="D436" s="1"/>
      <c r="E436" s="1"/>
      <c r="F436" s="1"/>
      <c r="G436" s="1"/>
      <c r="H436" s="1"/>
    </row>
    <row r="437" spans="2:8">
      <c r="B437" s="1"/>
      <c r="C437" s="1"/>
      <c r="D437" s="1"/>
      <c r="E437" s="1"/>
      <c r="F437" s="1"/>
      <c r="G437" s="1"/>
      <c r="H437" s="1"/>
    </row>
    <row r="438" spans="2:8">
      <c r="B438" s="1"/>
      <c r="C438" s="1"/>
      <c r="D438" s="1"/>
      <c r="E438" s="1"/>
      <c r="F438" s="1"/>
      <c r="G438" s="1"/>
      <c r="H438" s="1"/>
    </row>
    <row r="439" spans="2:8">
      <c r="B439" s="1"/>
      <c r="C439" s="1"/>
      <c r="D439" s="1"/>
      <c r="E439" s="1"/>
      <c r="F439" s="1"/>
      <c r="G439" s="1"/>
      <c r="H439" s="1"/>
    </row>
    <row r="440" spans="2:8">
      <c r="B440" s="1"/>
      <c r="C440" s="1"/>
      <c r="D440" s="1"/>
      <c r="E440" s="1"/>
      <c r="F440" s="1"/>
      <c r="G440" s="1"/>
      <c r="H440" s="1"/>
    </row>
    <row r="441" spans="2:8">
      <c r="B441" s="1"/>
      <c r="C441" s="1"/>
      <c r="D441" s="1"/>
      <c r="E441" s="1"/>
      <c r="F441" s="1"/>
      <c r="G441" s="1"/>
      <c r="H441" s="1"/>
    </row>
    <row r="442" spans="2:8">
      <c r="B442" s="1"/>
      <c r="C442" s="1"/>
      <c r="D442" s="1"/>
      <c r="E442" s="1"/>
      <c r="F442" s="1"/>
      <c r="G442" s="1"/>
      <c r="H442" s="1"/>
    </row>
    <row r="443" spans="2:8">
      <c r="B443" s="1"/>
      <c r="C443" s="1"/>
      <c r="D443" s="1"/>
      <c r="E443" s="1"/>
      <c r="F443" s="1"/>
      <c r="G443" s="1"/>
      <c r="H443" s="1"/>
    </row>
    <row r="444" spans="2:8">
      <c r="B444" s="1"/>
      <c r="C444" s="1"/>
      <c r="D444" s="1"/>
      <c r="E444" s="1"/>
      <c r="F444" s="1"/>
      <c r="G444" s="1"/>
      <c r="H444" s="1"/>
    </row>
    <row r="445" spans="2:8">
      <c r="B445" s="1"/>
      <c r="C445" s="1"/>
      <c r="D445" s="1"/>
      <c r="E445" s="1"/>
      <c r="F445" s="1"/>
      <c r="G445" s="1"/>
      <c r="H445" s="1"/>
    </row>
    <row r="446" spans="2:8">
      <c r="B446" s="1"/>
      <c r="C446" s="1"/>
      <c r="D446" s="1"/>
      <c r="E446" s="1"/>
      <c r="F446" s="1"/>
      <c r="G446" s="1"/>
      <c r="H446" s="1"/>
    </row>
    <row r="447" spans="2:8">
      <c r="B447" s="1"/>
      <c r="C447" s="1"/>
      <c r="D447" s="1"/>
      <c r="E447" s="1"/>
      <c r="F447" s="1"/>
      <c r="G447" s="1"/>
      <c r="H447" s="1"/>
    </row>
    <row r="448" spans="2:8">
      <c r="B448" s="1"/>
      <c r="C448" s="1"/>
      <c r="D448" s="1"/>
      <c r="E448" s="1"/>
      <c r="F448" s="1"/>
      <c r="G448" s="1"/>
      <c r="H448" s="1"/>
    </row>
    <row r="449" spans="2:8">
      <c r="B449" s="1"/>
      <c r="C449" s="1"/>
      <c r="D449" s="1"/>
      <c r="E449" s="1"/>
      <c r="F449" s="1"/>
      <c r="G449" s="1"/>
      <c r="H449" s="1"/>
    </row>
    <row r="450" spans="2:8">
      <c r="B450" s="1"/>
      <c r="C450" s="1"/>
      <c r="D450" s="1"/>
      <c r="E450" s="1"/>
      <c r="F450" s="1"/>
      <c r="G450" s="1"/>
      <c r="H450" s="1"/>
    </row>
    <row r="451" spans="2:8">
      <c r="B451" s="1"/>
      <c r="C451" s="1"/>
      <c r="D451" s="1"/>
      <c r="E451" s="1"/>
      <c r="F451" s="1"/>
      <c r="G451" s="1"/>
      <c r="H451" s="1"/>
    </row>
    <row r="452" spans="2:8">
      <c r="B452" s="1"/>
      <c r="C452" s="1"/>
      <c r="D452" s="1"/>
      <c r="E452" s="1"/>
      <c r="F452" s="1"/>
      <c r="G452" s="1"/>
      <c r="H452" s="1"/>
    </row>
    <row r="453" spans="2:8">
      <c r="B453" s="1"/>
      <c r="C453" s="1"/>
      <c r="D453" s="1"/>
      <c r="E453" s="1"/>
      <c r="F453" s="1"/>
      <c r="G453" s="1"/>
      <c r="H453" s="1"/>
    </row>
    <row r="454" spans="2:8">
      <c r="B454" s="1"/>
      <c r="C454" s="1"/>
      <c r="D454" s="1"/>
      <c r="E454" s="1"/>
      <c r="F454" s="1"/>
      <c r="G454" s="1"/>
      <c r="H454" s="1"/>
    </row>
    <row r="455" spans="2:8">
      <c r="B455" s="1"/>
      <c r="C455" s="1"/>
      <c r="D455" s="1"/>
      <c r="E455" s="1"/>
      <c r="F455" s="1"/>
      <c r="G455" s="1"/>
      <c r="H455" s="1"/>
    </row>
    <row r="456" spans="2:8">
      <c r="B456" s="1"/>
      <c r="C456" s="1"/>
      <c r="D456" s="1"/>
      <c r="E456" s="1"/>
      <c r="F456" s="1"/>
      <c r="G456" s="1"/>
      <c r="H456" s="1"/>
    </row>
    <row r="457" spans="2:8">
      <c r="B457" s="1"/>
      <c r="C457" s="1"/>
      <c r="D457" s="1"/>
      <c r="E457" s="1"/>
      <c r="F457" s="1"/>
      <c r="G457" s="1"/>
      <c r="H457" s="1"/>
    </row>
    <row r="458" spans="2:8">
      <c r="B458" s="1"/>
      <c r="C458" s="1"/>
      <c r="D458" s="1"/>
      <c r="E458" s="1"/>
      <c r="F458" s="1"/>
      <c r="G458" s="1"/>
      <c r="H458" s="1"/>
    </row>
    <row r="459" spans="2:8">
      <c r="B459" s="1"/>
      <c r="C459" s="1"/>
      <c r="D459" s="1"/>
      <c r="E459" s="1"/>
      <c r="F459" s="1"/>
      <c r="G459" s="1"/>
      <c r="H459" s="1"/>
    </row>
    <row r="460" spans="2:8">
      <c r="B460" s="1"/>
      <c r="C460" s="1"/>
      <c r="D460" s="1"/>
      <c r="E460" s="1"/>
      <c r="F460" s="1"/>
      <c r="G460" s="1"/>
      <c r="H460" s="1"/>
    </row>
    <row r="461" spans="2:8">
      <c r="B461" s="1"/>
      <c r="C461" s="1"/>
      <c r="D461" s="1"/>
      <c r="E461" s="1"/>
      <c r="F461" s="1"/>
      <c r="G461" s="1"/>
      <c r="H461" s="1"/>
    </row>
    <row r="462" spans="2:8">
      <c r="B462" s="1"/>
      <c r="C462" s="1"/>
      <c r="D462" s="1"/>
      <c r="E462" s="1"/>
      <c r="F462" s="1"/>
      <c r="G462" s="1"/>
      <c r="H462" s="1"/>
    </row>
    <row r="463" spans="2:8">
      <c r="B463" s="1"/>
      <c r="C463" s="1"/>
      <c r="D463" s="1"/>
      <c r="E463" s="1"/>
      <c r="F463" s="1"/>
      <c r="G463" s="1"/>
      <c r="H463" s="1"/>
    </row>
    <row r="464" spans="2:8">
      <c r="B464" s="1"/>
      <c r="C464" s="1"/>
      <c r="D464" s="1"/>
      <c r="E464" s="1"/>
      <c r="F464" s="1"/>
      <c r="G464" s="1"/>
      <c r="H464" s="1"/>
    </row>
    <row r="465" spans="2:8">
      <c r="B465" s="1"/>
      <c r="C465" s="1"/>
      <c r="D465" s="1"/>
      <c r="E465" s="1"/>
      <c r="F465" s="1"/>
      <c r="G465" s="1"/>
      <c r="H465" s="1"/>
    </row>
    <row r="466" spans="2:8">
      <c r="B466" s="1"/>
      <c r="C466" s="1"/>
      <c r="D466" s="1"/>
      <c r="E466" s="1"/>
      <c r="F466" s="1"/>
      <c r="G466" s="1"/>
      <c r="H466" s="1"/>
    </row>
    <row r="467" spans="2:8">
      <c r="B467" s="1"/>
      <c r="C467" s="1"/>
      <c r="D467" s="1"/>
      <c r="E467" s="1"/>
      <c r="F467" s="1"/>
      <c r="G467" s="1"/>
      <c r="H467" s="1"/>
    </row>
    <row r="468" spans="2:8">
      <c r="B468" s="1"/>
      <c r="C468" s="1"/>
      <c r="D468" s="1"/>
      <c r="E468" s="1"/>
      <c r="F468" s="1"/>
      <c r="G468" s="1"/>
      <c r="H468" s="1"/>
    </row>
    <row r="469" spans="2:8">
      <c r="B469" s="1"/>
      <c r="C469" s="1"/>
      <c r="D469" s="1"/>
      <c r="E469" s="1"/>
      <c r="F469" s="1"/>
      <c r="G469" s="1"/>
      <c r="H469" s="1"/>
    </row>
    <row r="470" spans="2:8">
      <c r="B470" s="1"/>
      <c r="C470" s="1"/>
      <c r="D470" s="1"/>
      <c r="E470" s="1"/>
      <c r="F470" s="1"/>
      <c r="G470" s="1"/>
      <c r="H470" s="1"/>
    </row>
    <row r="471" spans="2:8">
      <c r="B471" s="1"/>
      <c r="C471" s="1"/>
      <c r="D471" s="1"/>
      <c r="E471" s="1"/>
      <c r="F471" s="1"/>
      <c r="G471" s="1"/>
      <c r="H471" s="1"/>
    </row>
    <row r="472" spans="2:8">
      <c r="B472" s="1"/>
      <c r="C472" s="1"/>
      <c r="D472" s="1"/>
      <c r="E472" s="1"/>
      <c r="F472" s="1"/>
      <c r="G472" s="1"/>
      <c r="H472" s="1"/>
    </row>
    <row r="473" spans="2:8">
      <c r="B473" s="1"/>
      <c r="C473" s="1"/>
      <c r="D473" s="1"/>
      <c r="E473" s="1"/>
      <c r="F473" s="1"/>
      <c r="G473" s="1"/>
      <c r="H473" s="1"/>
    </row>
    <row r="474" spans="2:8">
      <c r="B474" s="1"/>
      <c r="C474" s="1"/>
      <c r="D474" s="1"/>
      <c r="E474" s="1"/>
      <c r="F474" s="1"/>
      <c r="G474" s="1"/>
      <c r="H474" s="1"/>
    </row>
    <row r="475" spans="2:8">
      <c r="B475" s="1"/>
      <c r="C475" s="1"/>
      <c r="D475" s="1"/>
      <c r="E475" s="1"/>
      <c r="F475" s="1"/>
      <c r="G475" s="1"/>
      <c r="H475" s="1"/>
    </row>
    <row r="476" spans="2:8">
      <c r="B476" s="1"/>
      <c r="C476" s="1"/>
      <c r="D476" s="1"/>
      <c r="E476" s="1"/>
      <c r="F476" s="1"/>
      <c r="G476" s="1"/>
      <c r="H476" s="1"/>
    </row>
    <row r="477" spans="2:8">
      <c r="B477" s="1"/>
      <c r="C477" s="1"/>
      <c r="D477" s="1"/>
      <c r="E477" s="1"/>
      <c r="F477" s="1"/>
      <c r="G477" s="1"/>
      <c r="H477" s="1"/>
    </row>
    <row r="478" spans="2:8">
      <c r="B478" s="1"/>
      <c r="C478" s="1"/>
      <c r="D478" s="1"/>
      <c r="E478" s="1"/>
      <c r="F478" s="1"/>
      <c r="G478" s="1"/>
      <c r="H478" s="1"/>
    </row>
    <row r="479" spans="2:8">
      <c r="B479" s="1"/>
      <c r="C479" s="1"/>
      <c r="D479" s="1"/>
      <c r="E479" s="1"/>
      <c r="F479" s="1"/>
      <c r="G479" s="1"/>
      <c r="H479" s="1"/>
    </row>
    <row r="480" spans="2:8">
      <c r="B480" s="1"/>
      <c r="C480" s="1"/>
      <c r="D480" s="1"/>
      <c r="E480" s="1"/>
      <c r="F480" s="1"/>
      <c r="G480" s="1"/>
      <c r="H480" s="1"/>
    </row>
    <row r="481" spans="2:8">
      <c r="B481" s="1"/>
      <c r="C481" s="1"/>
      <c r="D481" s="1"/>
      <c r="E481" s="1"/>
      <c r="F481" s="1"/>
      <c r="G481" s="1"/>
      <c r="H481" s="1"/>
    </row>
    <row r="482" spans="2:8">
      <c r="B482" s="1"/>
      <c r="C482" s="1"/>
      <c r="D482" s="1"/>
      <c r="E482" s="1"/>
      <c r="F482" s="1"/>
      <c r="G482" s="1"/>
      <c r="H482" s="1"/>
    </row>
    <row r="483" spans="2:8">
      <c r="B483" s="1"/>
      <c r="C483" s="1"/>
      <c r="D483" s="1"/>
      <c r="E483" s="1"/>
      <c r="F483" s="1"/>
      <c r="G483" s="1"/>
      <c r="H483" s="1"/>
    </row>
    <row r="484" spans="2:8">
      <c r="B484" s="1"/>
      <c r="C484" s="1"/>
      <c r="D484" s="1"/>
      <c r="E484" s="1"/>
      <c r="F484" s="1"/>
      <c r="G484" s="1"/>
      <c r="H484" s="1"/>
    </row>
    <row r="485" spans="2:8">
      <c r="B485" s="1"/>
      <c r="C485" s="1"/>
      <c r="D485" s="1"/>
      <c r="E485" s="1"/>
      <c r="F485" s="1"/>
      <c r="G485" s="1"/>
      <c r="H485" s="1"/>
    </row>
    <row r="486" spans="2:8">
      <c r="B486" s="1"/>
      <c r="C486" s="1"/>
      <c r="D486" s="1"/>
      <c r="E486" s="1"/>
      <c r="F486" s="1"/>
      <c r="G486" s="1"/>
      <c r="H486" s="1"/>
    </row>
    <row r="487" spans="2:8">
      <c r="B487" s="1"/>
      <c r="C487" s="1"/>
      <c r="D487" s="1"/>
      <c r="E487" s="1"/>
      <c r="F487" s="1"/>
      <c r="G487" s="1"/>
      <c r="H487" s="1"/>
    </row>
    <row r="488" spans="2:8">
      <c r="B488" s="1"/>
      <c r="C488" s="1"/>
      <c r="D488" s="1"/>
      <c r="E488" s="1"/>
      <c r="F488" s="1"/>
      <c r="G488" s="1"/>
      <c r="H488" s="1"/>
    </row>
    <row r="489" spans="2:8">
      <c r="B489" s="1"/>
      <c r="C489" s="1"/>
      <c r="D489" s="1"/>
      <c r="E489" s="1"/>
      <c r="F489" s="1"/>
      <c r="G489" s="1"/>
      <c r="H489" s="1"/>
    </row>
    <row r="490" spans="2:8">
      <c r="B490" s="1"/>
      <c r="C490" s="1"/>
      <c r="D490" s="1"/>
      <c r="E490" s="1"/>
      <c r="F490" s="1"/>
      <c r="G490" s="1"/>
      <c r="H490" s="1"/>
    </row>
    <row r="491" spans="2:8">
      <c r="B491" s="1"/>
      <c r="C491" s="1"/>
      <c r="D491" s="1"/>
      <c r="E491" s="1"/>
      <c r="F491" s="1"/>
      <c r="G491" s="1"/>
      <c r="H491" s="1"/>
    </row>
    <row r="492" spans="2:8">
      <c r="B492" s="1"/>
      <c r="C492" s="1"/>
      <c r="D492" s="1"/>
      <c r="E492" s="1"/>
      <c r="F492" s="1"/>
      <c r="G492" s="1"/>
      <c r="H492" s="1"/>
    </row>
    <row r="493" spans="2:8">
      <c r="B493" s="1"/>
      <c r="C493" s="1"/>
      <c r="D493" s="1"/>
      <c r="E493" s="1"/>
      <c r="F493" s="1"/>
      <c r="G493" s="1"/>
      <c r="H493" s="1"/>
    </row>
    <row r="494" spans="2:8">
      <c r="B494" s="1"/>
      <c r="C494" s="1"/>
      <c r="D494" s="1"/>
      <c r="E494" s="1"/>
      <c r="F494" s="1"/>
      <c r="G494" s="1"/>
      <c r="H494" s="1"/>
    </row>
    <row r="495" spans="2:8">
      <c r="B495" s="1"/>
      <c r="C495" s="1"/>
      <c r="D495" s="1"/>
      <c r="E495" s="1"/>
      <c r="F495" s="1"/>
      <c r="G495" s="1"/>
      <c r="H495" s="1"/>
    </row>
    <row r="496" spans="2:8">
      <c r="B496" s="1"/>
      <c r="C496" s="1"/>
      <c r="D496" s="1"/>
      <c r="E496" s="1"/>
      <c r="F496" s="1"/>
      <c r="G496" s="1"/>
      <c r="H496" s="1"/>
    </row>
    <row r="497" spans="2:8">
      <c r="B497" s="1"/>
      <c r="C497" s="1"/>
      <c r="D497" s="1"/>
      <c r="E497" s="1"/>
      <c r="F497" s="1"/>
      <c r="G497" s="1"/>
      <c r="H497" s="1"/>
    </row>
    <row r="498" spans="2:8">
      <c r="B498" s="1"/>
      <c r="C498" s="1"/>
      <c r="D498" s="1"/>
      <c r="E498" s="1"/>
      <c r="F498" s="1"/>
      <c r="G498" s="1"/>
      <c r="H498" s="1"/>
    </row>
    <row r="499" spans="2:8">
      <c r="B499" s="1"/>
      <c r="C499" s="1"/>
      <c r="D499" s="1"/>
      <c r="E499" s="1"/>
      <c r="F499" s="1"/>
      <c r="G499" s="1"/>
      <c r="H499" s="1"/>
    </row>
    <row r="500" spans="2:8">
      <c r="B500" s="1"/>
      <c r="C500" s="1"/>
      <c r="D500" s="1"/>
      <c r="E500" s="1"/>
      <c r="F500" s="1"/>
      <c r="G500" s="1"/>
      <c r="H500" s="1"/>
    </row>
    <row r="501" spans="2:8">
      <c r="B501" s="1"/>
      <c r="C501" s="1"/>
      <c r="D501" s="1"/>
      <c r="E501" s="1"/>
      <c r="F501" s="1"/>
      <c r="G501" s="1"/>
      <c r="H501" s="1"/>
    </row>
    <row r="502" spans="2:8">
      <c r="B502" s="1"/>
      <c r="C502" s="1"/>
      <c r="D502" s="1"/>
      <c r="E502" s="1"/>
      <c r="F502" s="1"/>
      <c r="G502" s="1"/>
      <c r="H502" s="1"/>
    </row>
    <row r="503" spans="2:8">
      <c r="B503" s="1"/>
      <c r="C503" s="1"/>
      <c r="D503" s="1"/>
      <c r="E503" s="1"/>
      <c r="F503" s="1"/>
      <c r="G503" s="1"/>
      <c r="H503" s="1"/>
    </row>
    <row r="504" spans="2:8">
      <c r="B504" s="1"/>
      <c r="C504" s="1"/>
      <c r="D504" s="1"/>
      <c r="E504" s="1"/>
      <c r="F504" s="1"/>
      <c r="G504" s="1"/>
      <c r="H504" s="1"/>
    </row>
    <row r="505" spans="2:8">
      <c r="B505" s="1"/>
      <c r="C505" s="1"/>
      <c r="D505" s="1"/>
      <c r="E505" s="1"/>
      <c r="F505" s="1"/>
      <c r="G505" s="1"/>
      <c r="H505" s="1"/>
    </row>
    <row r="506" spans="2:8">
      <c r="B506" s="1"/>
      <c r="C506" s="1"/>
      <c r="D506" s="1"/>
      <c r="E506" s="1"/>
      <c r="F506" s="1"/>
      <c r="G506" s="1"/>
      <c r="H506" s="1"/>
    </row>
    <row r="507" spans="2:8">
      <c r="B507" s="1"/>
      <c r="C507" s="1"/>
      <c r="D507" s="1"/>
      <c r="E507" s="1"/>
      <c r="F507" s="1"/>
      <c r="G507" s="1"/>
      <c r="H507" s="1"/>
    </row>
    <row r="508" spans="2:8">
      <c r="B508" s="1"/>
      <c r="C508" s="1"/>
      <c r="D508" s="1"/>
      <c r="E508" s="1"/>
      <c r="F508" s="1"/>
      <c r="G508" s="1"/>
      <c r="H508" s="1"/>
    </row>
    <row r="509" spans="2:8">
      <c r="B509" s="1"/>
      <c r="C509" s="1"/>
      <c r="D509" s="1"/>
      <c r="E509" s="1"/>
      <c r="F509" s="1"/>
      <c r="G509" s="1"/>
      <c r="H509" s="1"/>
    </row>
    <row r="510" spans="2:8">
      <c r="B510" s="1"/>
      <c r="C510" s="1"/>
      <c r="D510" s="1"/>
      <c r="E510" s="1"/>
      <c r="F510" s="1"/>
      <c r="G510" s="1"/>
      <c r="H510" s="1"/>
    </row>
    <row r="511" spans="2:8">
      <c r="B511" s="1"/>
      <c r="C511" s="1"/>
      <c r="D511" s="1"/>
      <c r="E511" s="1"/>
      <c r="F511" s="1"/>
      <c r="G511" s="1"/>
      <c r="H511" s="1"/>
    </row>
    <row r="512" spans="2:8">
      <c r="B512" s="1"/>
      <c r="C512" s="1"/>
      <c r="D512" s="1"/>
      <c r="E512" s="1"/>
      <c r="F512" s="1"/>
      <c r="G512" s="1"/>
      <c r="H512" s="1"/>
    </row>
    <row r="513" spans="2:8">
      <c r="B513" s="1"/>
      <c r="C513" s="1"/>
      <c r="D513" s="1"/>
      <c r="E513" s="1"/>
      <c r="F513" s="1"/>
      <c r="G513" s="1"/>
      <c r="H513" s="1"/>
    </row>
    <row r="514" spans="2:8">
      <c r="B514" s="1"/>
      <c r="C514" s="1"/>
      <c r="D514" s="1"/>
      <c r="E514" s="1"/>
      <c r="F514" s="1"/>
      <c r="G514" s="1"/>
      <c r="H514" s="1"/>
    </row>
    <row r="515" spans="2:8">
      <c r="B515" s="1"/>
      <c r="C515" s="1"/>
      <c r="D515" s="1"/>
      <c r="E515" s="1"/>
      <c r="F515" s="1"/>
      <c r="G515" s="1"/>
      <c r="H515" s="1"/>
    </row>
    <row r="516" spans="2:8">
      <c r="B516" s="1"/>
      <c r="C516" s="1"/>
      <c r="D516" s="1"/>
      <c r="E516" s="1"/>
      <c r="F516" s="1"/>
      <c r="G516" s="1"/>
      <c r="H516" s="1"/>
    </row>
    <row r="517" spans="2:8">
      <c r="B517" s="1"/>
      <c r="C517" s="1"/>
      <c r="D517" s="1"/>
      <c r="E517" s="1"/>
      <c r="F517" s="1"/>
      <c r="G517" s="1"/>
      <c r="H517" s="1"/>
    </row>
    <row r="518" spans="2:8">
      <c r="B518" s="1"/>
      <c r="C518" s="1"/>
      <c r="D518" s="1"/>
      <c r="E518" s="1"/>
      <c r="F518" s="1"/>
      <c r="G518" s="1"/>
      <c r="H518" s="1"/>
    </row>
    <row r="519" spans="2:8">
      <c r="B519" s="1"/>
      <c r="C519" s="1"/>
      <c r="D519" s="1"/>
      <c r="E519" s="1"/>
      <c r="F519" s="1"/>
      <c r="G519" s="1"/>
      <c r="H519" s="1"/>
    </row>
    <row r="520" spans="2:8">
      <c r="B520" s="1"/>
      <c r="C520" s="1"/>
      <c r="D520" s="1"/>
      <c r="E520" s="1"/>
      <c r="F520" s="1"/>
      <c r="G520" s="1"/>
      <c r="H520" s="1"/>
    </row>
    <row r="521" spans="2:8">
      <c r="B521" s="1"/>
      <c r="C521" s="1"/>
      <c r="D521" s="1"/>
      <c r="E521" s="1"/>
      <c r="F521" s="1"/>
      <c r="G521" s="1"/>
      <c r="H521" s="1"/>
    </row>
    <row r="522" spans="2:8">
      <c r="B522" s="1"/>
      <c r="C522" s="1"/>
      <c r="D522" s="1"/>
      <c r="E522" s="1"/>
      <c r="F522" s="1"/>
      <c r="G522" s="1"/>
      <c r="H522" s="1"/>
    </row>
    <row r="523" spans="2:8">
      <c r="B523" s="1"/>
      <c r="C523" s="1"/>
      <c r="D523" s="1"/>
      <c r="E523" s="1"/>
      <c r="F523" s="1"/>
      <c r="G523" s="1"/>
      <c r="H523" s="1"/>
    </row>
    <row r="524" spans="2:8">
      <c r="B524" s="1"/>
      <c r="C524" s="1"/>
      <c r="D524" s="1"/>
      <c r="E524" s="1"/>
      <c r="F524" s="1"/>
      <c r="G524" s="1"/>
      <c r="H524" s="1"/>
    </row>
    <row r="525" spans="2:8">
      <c r="B525" s="1"/>
      <c r="C525" s="1"/>
      <c r="D525" s="1"/>
      <c r="E525" s="1"/>
      <c r="F525" s="1"/>
      <c r="G525" s="1"/>
      <c r="H525" s="1"/>
    </row>
    <row r="526" spans="2:8">
      <c r="B526" s="1"/>
      <c r="C526" s="1"/>
      <c r="D526" s="1"/>
      <c r="E526" s="1"/>
      <c r="F526" s="1"/>
      <c r="G526" s="1"/>
      <c r="H526" s="1"/>
    </row>
    <row r="527" spans="2:8">
      <c r="B527" s="1"/>
      <c r="C527" s="1"/>
      <c r="D527" s="1"/>
      <c r="E527" s="1"/>
      <c r="F527" s="1"/>
      <c r="G527" s="1"/>
      <c r="H527" s="1"/>
    </row>
    <row r="528" spans="2:8">
      <c r="B528" s="1"/>
      <c r="C528" s="1"/>
      <c r="D528" s="1"/>
      <c r="E528" s="1"/>
      <c r="F528" s="1"/>
      <c r="G528" s="1"/>
      <c r="H528" s="1"/>
    </row>
    <row r="529" spans="2:8">
      <c r="B529" s="1"/>
      <c r="C529" s="1"/>
      <c r="D529" s="1"/>
      <c r="E529" s="1"/>
      <c r="F529" s="1"/>
      <c r="G529" s="1"/>
      <c r="H529" s="1"/>
    </row>
    <row r="530" spans="2:8">
      <c r="B530" s="1"/>
      <c r="C530" s="1"/>
      <c r="D530" s="1"/>
      <c r="E530" s="1"/>
      <c r="F530" s="1"/>
      <c r="G530" s="1"/>
      <c r="H530" s="1"/>
    </row>
    <row r="531" spans="2:8">
      <c r="B531" s="1"/>
      <c r="C531" s="1"/>
      <c r="D531" s="1"/>
      <c r="E531" s="1"/>
      <c r="F531" s="1"/>
      <c r="G531" s="1"/>
      <c r="H531" s="1"/>
    </row>
    <row r="532" spans="2:8">
      <c r="B532" s="1"/>
      <c r="C532" s="1"/>
      <c r="D532" s="1"/>
      <c r="E532" s="1"/>
      <c r="F532" s="1"/>
      <c r="G532" s="1"/>
      <c r="H532" s="1"/>
    </row>
    <row r="533" spans="2:8">
      <c r="B533" s="1"/>
      <c r="C533" s="1"/>
      <c r="D533" s="1"/>
      <c r="E533" s="1"/>
      <c r="F533" s="1"/>
      <c r="G533" s="1"/>
      <c r="H533" s="1"/>
    </row>
    <row r="534" spans="2:8">
      <c r="B534" s="1"/>
      <c r="C534" s="1"/>
      <c r="D534" s="1"/>
      <c r="E534" s="1"/>
      <c r="F534" s="1"/>
      <c r="G534" s="1"/>
      <c r="H534" s="1"/>
    </row>
    <row r="535" spans="2:8">
      <c r="B535" s="1"/>
      <c r="C535" s="1"/>
      <c r="D535" s="1"/>
      <c r="E535" s="1"/>
      <c r="F535" s="1"/>
      <c r="G535" s="1"/>
      <c r="H535" s="1"/>
    </row>
    <row r="536" spans="2:8">
      <c r="B536" s="1"/>
      <c r="C536" s="1"/>
      <c r="D536" s="1"/>
      <c r="E536" s="1"/>
      <c r="F536" s="1"/>
      <c r="G536" s="1"/>
      <c r="H536" s="1"/>
    </row>
    <row r="537" spans="2:8">
      <c r="B537" s="1"/>
      <c r="C537" s="1"/>
      <c r="D537" s="1"/>
      <c r="E537" s="1"/>
      <c r="F537" s="1"/>
      <c r="G537" s="1"/>
      <c r="H537" s="1"/>
    </row>
    <row r="538" spans="2:8">
      <c r="B538" s="1"/>
      <c r="C538" s="1"/>
      <c r="D538" s="1"/>
      <c r="E538" s="1"/>
      <c r="F538" s="1"/>
      <c r="G538" s="1"/>
      <c r="H538" s="1"/>
    </row>
    <row r="539" spans="2:8">
      <c r="B539" s="1"/>
      <c r="C539" s="1"/>
      <c r="D539" s="1"/>
      <c r="E539" s="1"/>
      <c r="F539" s="1"/>
      <c r="G539" s="1"/>
      <c r="H539" s="1"/>
    </row>
    <row r="540" spans="2:8">
      <c r="B540" s="1"/>
      <c r="C540" s="1"/>
      <c r="D540" s="1"/>
      <c r="E540" s="1"/>
      <c r="F540" s="1"/>
      <c r="G540" s="1"/>
      <c r="H540" s="1"/>
    </row>
    <row r="541" spans="2:8">
      <c r="B541" s="1"/>
      <c r="C541" s="1"/>
      <c r="D541" s="1"/>
      <c r="E541" s="1"/>
      <c r="F541" s="1"/>
      <c r="G541" s="1"/>
      <c r="H541" s="1"/>
    </row>
    <row r="542" spans="2:8">
      <c r="B542" s="1"/>
      <c r="C542" s="1"/>
      <c r="D542" s="1"/>
      <c r="E542" s="1"/>
      <c r="F542" s="1"/>
      <c r="G542" s="1"/>
      <c r="H542" s="1"/>
    </row>
    <row r="543" spans="2:8">
      <c r="B543" s="1"/>
      <c r="C543" s="1"/>
      <c r="D543" s="1"/>
      <c r="E543" s="1"/>
      <c r="F543" s="1"/>
      <c r="G543" s="1"/>
      <c r="H543" s="1"/>
    </row>
    <row r="544" spans="2:8">
      <c r="B544" s="1"/>
      <c r="C544" s="1"/>
      <c r="D544" s="1"/>
      <c r="E544" s="1"/>
      <c r="F544" s="1"/>
      <c r="G544" s="1"/>
      <c r="H544" s="1"/>
    </row>
    <row r="545" spans="2:8">
      <c r="B545" s="1"/>
      <c r="C545" s="1"/>
      <c r="D545" s="1"/>
      <c r="E545" s="1"/>
      <c r="F545" s="1"/>
      <c r="G545" s="1"/>
      <c r="H545" s="1"/>
    </row>
    <row r="546" spans="2:8">
      <c r="B546" s="1"/>
      <c r="C546" s="1"/>
      <c r="D546" s="1"/>
      <c r="E546" s="1"/>
      <c r="F546" s="1"/>
      <c r="G546" s="1"/>
      <c r="H546" s="1"/>
    </row>
    <row r="547" spans="2:8">
      <c r="B547" s="1"/>
      <c r="C547" s="1"/>
      <c r="D547" s="1"/>
      <c r="E547" s="1"/>
      <c r="F547" s="1"/>
      <c r="G547" s="1"/>
      <c r="H547" s="1"/>
    </row>
    <row r="548" spans="2:8">
      <c r="B548" s="1"/>
      <c r="C548" s="1"/>
      <c r="D548" s="1"/>
      <c r="E548" s="1"/>
      <c r="F548" s="1"/>
      <c r="G548" s="1"/>
      <c r="H548" s="1"/>
    </row>
    <row r="549" spans="2:8">
      <c r="B549" s="1"/>
      <c r="C549" s="1"/>
      <c r="D549" s="1"/>
      <c r="E549" s="1"/>
      <c r="F549" s="1"/>
      <c r="G549" s="1"/>
      <c r="H549" s="1"/>
    </row>
    <row r="550" spans="2:8">
      <c r="B550" s="1"/>
      <c r="C550" s="1"/>
      <c r="D550" s="1"/>
      <c r="E550" s="1"/>
      <c r="F550" s="1"/>
      <c r="G550" s="1"/>
      <c r="H550" s="1"/>
    </row>
    <row r="551" spans="2:8">
      <c r="B551" s="1"/>
      <c r="C551" s="1"/>
      <c r="D551" s="1"/>
      <c r="E551" s="1"/>
      <c r="F551" s="1"/>
      <c r="G551" s="1"/>
      <c r="H551" s="1"/>
    </row>
    <row r="552" spans="2:8">
      <c r="B552" s="1"/>
      <c r="C552" s="1"/>
      <c r="D552" s="1"/>
      <c r="E552" s="1"/>
      <c r="F552" s="1"/>
      <c r="G552" s="1"/>
      <c r="H552" s="1"/>
    </row>
    <row r="553" spans="2:8">
      <c r="B553" s="1"/>
      <c r="C553" s="1"/>
      <c r="D553" s="1"/>
      <c r="E553" s="1"/>
      <c r="F553" s="1"/>
      <c r="G553" s="1"/>
      <c r="H553" s="1"/>
    </row>
    <row r="554" spans="2:8">
      <c r="B554" s="1"/>
      <c r="C554" s="1"/>
      <c r="D554" s="1"/>
      <c r="E554" s="1"/>
      <c r="F554" s="1"/>
      <c r="G554" s="1"/>
      <c r="H554" s="1"/>
    </row>
    <row r="555" spans="2:8">
      <c r="B555" s="1"/>
      <c r="C555" s="1"/>
      <c r="D555" s="1"/>
      <c r="E555" s="1"/>
      <c r="F555" s="1"/>
      <c r="G555" s="1"/>
      <c r="H555" s="1"/>
    </row>
    <row r="556" spans="2:8">
      <c r="B556" s="1"/>
      <c r="C556" s="1"/>
      <c r="D556" s="1"/>
      <c r="E556" s="1"/>
      <c r="F556" s="1"/>
      <c r="G556" s="1"/>
      <c r="H556" s="1"/>
    </row>
    <row r="557" spans="2:8">
      <c r="B557" s="1"/>
      <c r="C557" s="1"/>
      <c r="D557" s="1"/>
      <c r="E557" s="1"/>
      <c r="F557" s="1"/>
      <c r="G557" s="1"/>
      <c r="H557" s="1"/>
    </row>
    <row r="558" spans="2:8">
      <c r="B558" s="1"/>
      <c r="C558" s="1"/>
      <c r="D558" s="1"/>
      <c r="E558" s="1"/>
      <c r="F558" s="1"/>
      <c r="G558" s="1"/>
      <c r="H558" s="1"/>
    </row>
    <row r="559" spans="2:8">
      <c r="B559" s="1"/>
      <c r="C559" s="1"/>
      <c r="D559" s="1"/>
      <c r="E559" s="1"/>
      <c r="F559" s="1"/>
      <c r="G559" s="1"/>
      <c r="H559" s="1"/>
    </row>
    <row r="560" spans="2:8">
      <c r="B560" s="1"/>
      <c r="C560" s="1"/>
      <c r="D560" s="1"/>
      <c r="E560" s="1"/>
      <c r="F560" s="1"/>
      <c r="G560" s="1"/>
      <c r="H560" s="1"/>
    </row>
    <row r="561" spans="2:8">
      <c r="B561" s="1"/>
      <c r="C561" s="1"/>
      <c r="D561" s="1"/>
      <c r="E561" s="1"/>
      <c r="F561" s="1"/>
      <c r="G561" s="1"/>
      <c r="H561" s="1"/>
    </row>
    <row r="562" spans="2:8">
      <c r="B562" s="1"/>
      <c r="C562" s="1"/>
      <c r="D562" s="1"/>
      <c r="E562" s="1"/>
      <c r="F562" s="1"/>
      <c r="G562" s="1"/>
      <c r="H562" s="1"/>
    </row>
    <row r="563" spans="2:8">
      <c r="B563" s="1"/>
      <c r="C563" s="1"/>
      <c r="D563" s="1"/>
      <c r="E563" s="1"/>
      <c r="F563" s="1"/>
      <c r="G563" s="1"/>
      <c r="H563" s="1"/>
    </row>
    <row r="564" spans="2:8">
      <c r="B564" s="1"/>
      <c r="C564" s="1"/>
      <c r="D564" s="1"/>
      <c r="E564" s="1"/>
      <c r="F564" s="1"/>
      <c r="G564" s="1"/>
      <c r="H564" s="1"/>
    </row>
    <row r="565" spans="2:8">
      <c r="B565" s="1"/>
      <c r="C565" s="1"/>
      <c r="D565" s="1"/>
      <c r="E565" s="1"/>
      <c r="F565" s="1"/>
      <c r="G565" s="1"/>
      <c r="H565" s="1"/>
    </row>
    <row r="566" spans="2:8">
      <c r="B566" s="1"/>
      <c r="C566" s="1"/>
      <c r="D566" s="1"/>
      <c r="E566" s="1"/>
      <c r="F566" s="1"/>
      <c r="G566" s="1"/>
      <c r="H566" s="1"/>
    </row>
    <row r="567" spans="2:8">
      <c r="B567" s="1"/>
      <c r="C567" s="1"/>
      <c r="D567" s="1"/>
      <c r="E567" s="1"/>
      <c r="F567" s="1"/>
      <c r="G567" s="1"/>
      <c r="H567" s="1"/>
    </row>
    <row r="568" spans="2:8">
      <c r="B568" s="1"/>
      <c r="C568" s="1"/>
      <c r="D568" s="1"/>
      <c r="E568" s="1"/>
      <c r="F568" s="1"/>
      <c r="G568" s="1"/>
      <c r="H568" s="1"/>
    </row>
    <row r="569" spans="2:8">
      <c r="B569" s="1"/>
      <c r="C569" s="1"/>
      <c r="D569" s="1"/>
      <c r="E569" s="1"/>
      <c r="F569" s="1"/>
      <c r="G569" s="1"/>
      <c r="H569" s="1"/>
    </row>
    <row r="570" spans="2:8">
      <c r="B570" s="1"/>
      <c r="C570" s="1"/>
      <c r="D570" s="1"/>
      <c r="E570" s="1"/>
      <c r="F570" s="1"/>
      <c r="G570" s="1"/>
      <c r="H570" s="1"/>
    </row>
    <row r="571" spans="2:8">
      <c r="B571" s="1"/>
      <c r="C571" s="1"/>
      <c r="D571" s="1"/>
      <c r="E571" s="1"/>
      <c r="F571" s="1"/>
      <c r="G571" s="1"/>
      <c r="H571" s="1"/>
    </row>
    <row r="572" spans="2:8">
      <c r="B572" s="1"/>
      <c r="C572" s="1"/>
      <c r="D572" s="1"/>
      <c r="E572" s="1"/>
      <c r="F572" s="1"/>
      <c r="G572" s="1"/>
      <c r="H572" s="1"/>
    </row>
    <row r="573" spans="2:8">
      <c r="B573" s="1"/>
      <c r="C573" s="1"/>
      <c r="D573" s="1"/>
      <c r="E573" s="1"/>
      <c r="F573" s="1"/>
      <c r="G573" s="1"/>
      <c r="H573" s="1"/>
    </row>
    <row r="574" spans="2:8">
      <c r="B574" s="1"/>
      <c r="C574" s="1"/>
      <c r="D574" s="1"/>
      <c r="E574" s="1"/>
      <c r="F574" s="1"/>
      <c r="G574" s="1"/>
      <c r="H574" s="1"/>
    </row>
    <row r="575" spans="2:8">
      <c r="B575" s="1"/>
      <c r="C575" s="1"/>
      <c r="D575" s="1"/>
      <c r="E575" s="1"/>
      <c r="F575" s="1"/>
      <c r="G575" s="1"/>
      <c r="H575" s="1"/>
    </row>
    <row r="576" spans="2:8">
      <c r="B576" s="1"/>
      <c r="C576" s="1"/>
      <c r="D576" s="1"/>
      <c r="E576" s="1"/>
      <c r="F576" s="1"/>
      <c r="G576" s="1"/>
      <c r="H576" s="1"/>
    </row>
    <row r="577" spans="2:8">
      <c r="B577" s="1"/>
      <c r="C577" s="1"/>
      <c r="D577" s="1"/>
      <c r="E577" s="1"/>
      <c r="F577" s="1"/>
      <c r="G577" s="1"/>
      <c r="H577" s="1"/>
    </row>
    <row r="578" spans="2:8">
      <c r="B578" s="1"/>
      <c r="C578" s="1"/>
      <c r="D578" s="1"/>
      <c r="E578" s="1"/>
      <c r="F578" s="1"/>
      <c r="G578" s="1"/>
      <c r="H578" s="1"/>
    </row>
    <row r="579" spans="2:8">
      <c r="B579" s="1"/>
      <c r="C579" s="1"/>
      <c r="D579" s="1"/>
      <c r="E579" s="1"/>
      <c r="F579" s="1"/>
      <c r="G579" s="1"/>
      <c r="H579" s="1"/>
    </row>
    <row r="580" spans="2:8">
      <c r="B580" s="1"/>
      <c r="C580" s="1"/>
      <c r="D580" s="1"/>
      <c r="E580" s="1"/>
      <c r="F580" s="1"/>
      <c r="G580" s="1"/>
      <c r="H580" s="1"/>
    </row>
    <row r="581" spans="2:8">
      <c r="B581" s="1"/>
      <c r="C581" s="1"/>
      <c r="D581" s="1"/>
      <c r="E581" s="1"/>
      <c r="F581" s="1"/>
      <c r="G581" s="1"/>
      <c r="H581" s="1"/>
    </row>
    <row r="582" spans="2:8">
      <c r="B582" s="1"/>
      <c r="C582" s="1"/>
      <c r="D582" s="1"/>
      <c r="E582" s="1"/>
      <c r="F582" s="1"/>
      <c r="G582" s="1"/>
      <c r="H582" s="1"/>
    </row>
    <row r="583" spans="2:8">
      <c r="B583" s="1"/>
      <c r="C583" s="1"/>
      <c r="D583" s="1"/>
      <c r="E583" s="1"/>
      <c r="F583" s="1"/>
      <c r="G583" s="1"/>
      <c r="H583" s="1"/>
    </row>
    <row r="584" spans="2:8">
      <c r="B584" s="1"/>
      <c r="C584" s="1"/>
      <c r="D584" s="1"/>
      <c r="E584" s="1"/>
      <c r="F584" s="1"/>
      <c r="G584" s="1"/>
      <c r="H584" s="1"/>
    </row>
    <row r="585" spans="2:8">
      <c r="B585" s="1"/>
      <c r="C585" s="1"/>
      <c r="D585" s="1"/>
      <c r="E585" s="1"/>
      <c r="F585" s="1"/>
      <c r="G585" s="1"/>
      <c r="H585" s="1"/>
    </row>
    <row r="586" spans="2:8">
      <c r="B586" s="1"/>
      <c r="C586" s="1"/>
      <c r="D586" s="1"/>
      <c r="E586" s="1"/>
      <c r="F586" s="1"/>
      <c r="G586" s="1"/>
      <c r="H586" s="1"/>
    </row>
    <row r="587" spans="2:8">
      <c r="B587" s="1"/>
      <c r="C587" s="1"/>
      <c r="D587" s="1"/>
      <c r="E587" s="1"/>
      <c r="F587" s="1"/>
      <c r="G587" s="1"/>
      <c r="H587" s="1"/>
    </row>
    <row r="588" spans="2:8">
      <c r="B588" s="1"/>
      <c r="C588" s="1"/>
      <c r="D588" s="1"/>
      <c r="E588" s="1"/>
      <c r="F588" s="1"/>
      <c r="G588" s="1"/>
      <c r="H588" s="1"/>
    </row>
    <row r="589" spans="2:8">
      <c r="B589" s="1"/>
      <c r="C589" s="1"/>
      <c r="D589" s="1"/>
      <c r="E589" s="1"/>
      <c r="F589" s="1"/>
      <c r="G589" s="1"/>
      <c r="H589" s="1"/>
    </row>
    <row r="590" spans="2:8">
      <c r="B590" s="1"/>
      <c r="C590" s="1"/>
      <c r="D590" s="1"/>
      <c r="E590" s="1"/>
      <c r="F590" s="1"/>
      <c r="G590" s="1"/>
      <c r="H590" s="1"/>
    </row>
    <row r="591" spans="2:8">
      <c r="B591" s="1"/>
      <c r="C591" s="1"/>
      <c r="D591" s="1"/>
      <c r="E591" s="1"/>
      <c r="F591" s="1"/>
      <c r="G591" s="1"/>
      <c r="H591" s="1"/>
    </row>
    <row r="592" spans="2:8">
      <c r="B592" s="1"/>
      <c r="C592" s="1"/>
      <c r="D592" s="1"/>
      <c r="E592" s="1"/>
      <c r="F592" s="1"/>
      <c r="G592" s="1"/>
      <c r="H592" s="1"/>
    </row>
    <row r="593" spans="2:8">
      <c r="B593" s="1"/>
      <c r="C593" s="1"/>
      <c r="D593" s="1"/>
      <c r="E593" s="1"/>
      <c r="F593" s="1"/>
      <c r="G593" s="1"/>
      <c r="H593" s="1"/>
    </row>
    <row r="594" spans="2:8">
      <c r="B594" s="1"/>
      <c r="C594" s="1"/>
      <c r="D594" s="1"/>
      <c r="E594" s="1"/>
      <c r="F594" s="1"/>
      <c r="G594" s="1"/>
      <c r="H594" s="1"/>
    </row>
    <row r="595" spans="2:8">
      <c r="B595" s="1"/>
      <c r="C595" s="1"/>
      <c r="D595" s="1"/>
      <c r="E595" s="1"/>
      <c r="F595" s="1"/>
      <c r="G595" s="1"/>
      <c r="H595" s="1"/>
    </row>
    <row r="596" spans="2:8">
      <c r="B596" s="1"/>
      <c r="C596" s="1"/>
      <c r="D596" s="1"/>
      <c r="E596" s="1"/>
      <c r="F596" s="1"/>
      <c r="G596" s="1"/>
      <c r="H596" s="1"/>
    </row>
    <row r="597" spans="2:8">
      <c r="B597" s="1"/>
      <c r="C597" s="1"/>
      <c r="D597" s="1"/>
      <c r="E597" s="1"/>
      <c r="F597" s="1"/>
      <c r="G597" s="1"/>
      <c r="H597" s="1"/>
    </row>
    <row r="598" spans="2:8">
      <c r="B598" s="1"/>
      <c r="C598" s="1"/>
      <c r="D598" s="1"/>
      <c r="E598" s="1"/>
      <c r="F598" s="1"/>
      <c r="G598" s="1"/>
      <c r="H598" s="1"/>
    </row>
    <row r="599" spans="2:8">
      <c r="B599" s="1"/>
      <c r="C599" s="1"/>
      <c r="D599" s="1"/>
      <c r="E599" s="1"/>
      <c r="F599" s="1"/>
      <c r="G599" s="1"/>
      <c r="H599" s="1"/>
    </row>
    <row r="600" spans="2:8">
      <c r="B600" s="1"/>
      <c r="C600" s="1"/>
      <c r="D600" s="1"/>
      <c r="E600" s="1"/>
      <c r="F600" s="1"/>
      <c r="G600" s="1"/>
      <c r="H600" s="1"/>
    </row>
    <row r="601" spans="2:8">
      <c r="B601" s="1"/>
      <c r="C601" s="1"/>
      <c r="D601" s="1"/>
      <c r="E601" s="1"/>
      <c r="F601" s="1"/>
      <c r="G601" s="1"/>
      <c r="H601" s="1"/>
    </row>
    <row r="602" spans="2:8">
      <c r="B602" s="1"/>
      <c r="C602" s="1"/>
      <c r="D602" s="1"/>
      <c r="E602" s="1"/>
      <c r="F602" s="1"/>
      <c r="G602" s="1"/>
      <c r="H602" s="1"/>
    </row>
    <row r="603" spans="2:8">
      <c r="B603" s="1"/>
      <c r="C603" s="1"/>
      <c r="D603" s="1"/>
      <c r="E603" s="1"/>
      <c r="F603" s="1"/>
      <c r="G603" s="1"/>
      <c r="H603" s="1"/>
    </row>
    <row r="604" spans="2:8">
      <c r="B604" s="1"/>
      <c r="C604" s="1"/>
      <c r="D604" s="1"/>
      <c r="E604" s="1"/>
      <c r="F604" s="1"/>
      <c r="G604" s="1"/>
      <c r="H604" s="1"/>
    </row>
    <row r="605" spans="2:8">
      <c r="B605" s="1"/>
      <c r="C605" s="1"/>
      <c r="D605" s="1"/>
      <c r="E605" s="1"/>
      <c r="F605" s="1"/>
      <c r="G605" s="1"/>
      <c r="H605" s="1"/>
    </row>
    <row r="606" spans="2:8">
      <c r="B606" s="1"/>
      <c r="C606" s="1"/>
      <c r="D606" s="1"/>
      <c r="E606" s="1"/>
      <c r="F606" s="1"/>
      <c r="G606" s="1"/>
      <c r="H606" s="1"/>
    </row>
    <row r="607" spans="2:8">
      <c r="B607" s="1"/>
      <c r="C607" s="1"/>
      <c r="D607" s="1"/>
      <c r="E607" s="1"/>
      <c r="F607" s="1"/>
      <c r="G607" s="1"/>
      <c r="H607" s="1"/>
    </row>
    <row r="608" spans="2:8">
      <c r="B608" s="1"/>
      <c r="C608" s="1"/>
      <c r="D608" s="1"/>
      <c r="E608" s="1"/>
      <c r="F608" s="1"/>
      <c r="G608" s="1"/>
      <c r="H608" s="1"/>
    </row>
    <row r="609" spans="2:8">
      <c r="B609" s="1"/>
      <c r="C609" s="1"/>
      <c r="D609" s="1"/>
      <c r="E609" s="1"/>
      <c r="F609" s="1"/>
      <c r="G609" s="1"/>
      <c r="H609" s="1"/>
    </row>
    <row r="610" spans="2:8">
      <c r="B610" s="1"/>
      <c r="C610" s="1"/>
      <c r="D610" s="1"/>
      <c r="E610" s="1"/>
      <c r="F610" s="1"/>
      <c r="G610" s="1"/>
      <c r="H610" s="1"/>
    </row>
    <row r="611" spans="2:8">
      <c r="B611" s="1"/>
      <c r="C611" s="1"/>
      <c r="D611" s="1"/>
      <c r="E611" s="1"/>
      <c r="F611" s="1"/>
      <c r="G611" s="1"/>
      <c r="H611" s="1"/>
    </row>
    <row r="612" spans="2:8">
      <c r="B612" s="1"/>
      <c r="C612" s="1"/>
      <c r="D612" s="1"/>
      <c r="E612" s="1"/>
      <c r="F612" s="1"/>
      <c r="G612" s="1"/>
      <c r="H612" s="1"/>
    </row>
    <row r="613" spans="2:8">
      <c r="B613" s="1"/>
      <c r="C613" s="1"/>
      <c r="D613" s="1"/>
      <c r="E613" s="1"/>
      <c r="F613" s="1"/>
      <c r="G613" s="1"/>
      <c r="H613" s="1"/>
    </row>
    <row r="614" spans="2:8">
      <c r="B614" s="1"/>
      <c r="C614" s="1"/>
      <c r="D614" s="1"/>
      <c r="E614" s="1"/>
      <c r="F614" s="1"/>
      <c r="G614" s="1"/>
      <c r="H614" s="1"/>
    </row>
    <row r="615" spans="2:8">
      <c r="B615" s="1"/>
      <c r="C615" s="1"/>
      <c r="D615" s="1"/>
      <c r="E615" s="1"/>
      <c r="F615" s="1"/>
      <c r="G615" s="1"/>
      <c r="H615" s="1"/>
    </row>
    <row r="616" spans="2:8">
      <c r="B616" s="1"/>
      <c r="C616" s="1"/>
      <c r="D616" s="1"/>
      <c r="E616" s="1"/>
      <c r="F616" s="1"/>
      <c r="G616" s="1"/>
      <c r="H616" s="1"/>
    </row>
    <row r="617" spans="2:8">
      <c r="B617" s="1"/>
      <c r="C617" s="1"/>
      <c r="D617" s="1"/>
      <c r="E617" s="1"/>
      <c r="F617" s="1"/>
      <c r="G617" s="1"/>
      <c r="H617" s="1"/>
    </row>
    <row r="618" spans="2:8">
      <c r="B618" s="1"/>
      <c r="C618" s="1"/>
      <c r="D618" s="1"/>
      <c r="E618" s="1"/>
      <c r="F618" s="1"/>
      <c r="G618" s="1"/>
      <c r="H618" s="1"/>
    </row>
    <row r="619" spans="2:8">
      <c r="B619" s="1"/>
      <c r="C619" s="1"/>
      <c r="D619" s="1"/>
      <c r="E619" s="1"/>
      <c r="F619" s="1"/>
      <c r="G619" s="1"/>
      <c r="H619" s="1"/>
    </row>
    <row r="620" spans="2:8">
      <c r="B620" s="1"/>
      <c r="C620" s="1"/>
      <c r="D620" s="1"/>
      <c r="E620" s="1"/>
      <c r="F620" s="1"/>
      <c r="G620" s="1"/>
      <c r="H620" s="1"/>
    </row>
    <row r="621" spans="2:8">
      <c r="B621" s="1"/>
      <c r="C621" s="1"/>
      <c r="D621" s="1"/>
      <c r="E621" s="1"/>
      <c r="F621" s="1"/>
      <c r="G621" s="1"/>
      <c r="H621" s="1"/>
    </row>
    <row r="622" spans="2:8">
      <c r="B622" s="1"/>
      <c r="C622" s="1"/>
      <c r="D622" s="1"/>
      <c r="E622" s="1"/>
      <c r="F622" s="1"/>
      <c r="G622" s="1"/>
      <c r="H622" s="1"/>
    </row>
    <row r="623" spans="2:8">
      <c r="B623" s="1"/>
      <c r="C623" s="1"/>
      <c r="D623" s="1"/>
      <c r="E623" s="1"/>
      <c r="F623" s="1"/>
      <c r="G623" s="1"/>
      <c r="H623" s="1"/>
    </row>
    <row r="624" spans="2:8">
      <c r="B624" s="1"/>
      <c r="C624" s="1"/>
      <c r="D624" s="1"/>
      <c r="E624" s="1"/>
      <c r="F624" s="1"/>
      <c r="G624" s="1"/>
      <c r="H624" s="1"/>
    </row>
    <row r="625" spans="2:8">
      <c r="B625" s="1"/>
      <c r="C625" s="1"/>
      <c r="D625" s="1"/>
      <c r="E625" s="1"/>
      <c r="F625" s="1"/>
      <c r="G625" s="1"/>
      <c r="H625" s="1"/>
    </row>
    <row r="626" spans="2:8">
      <c r="B626" s="1"/>
      <c r="C626" s="1"/>
      <c r="D626" s="1"/>
      <c r="E626" s="1"/>
      <c r="F626" s="1"/>
      <c r="G626" s="1"/>
      <c r="H626" s="1"/>
    </row>
    <row r="627" spans="2:8">
      <c r="B627" s="1"/>
      <c r="C627" s="1"/>
      <c r="D627" s="1"/>
      <c r="E627" s="1"/>
      <c r="F627" s="1"/>
      <c r="G627" s="1"/>
      <c r="H627" s="1"/>
    </row>
    <row r="628" spans="2:8">
      <c r="B628" s="1"/>
      <c r="C628" s="1"/>
      <c r="D628" s="1"/>
      <c r="E628" s="1"/>
      <c r="F628" s="1"/>
      <c r="G628" s="1"/>
      <c r="H628" s="1"/>
    </row>
    <row r="629" spans="2:8">
      <c r="B629" s="1"/>
      <c r="C629" s="1"/>
      <c r="D629" s="1"/>
      <c r="E629" s="1"/>
      <c r="F629" s="1"/>
      <c r="G629" s="1"/>
      <c r="H629" s="1"/>
    </row>
    <row r="630" spans="2:8">
      <c r="B630" s="1"/>
      <c r="C630" s="1"/>
      <c r="D630" s="1"/>
      <c r="E630" s="1"/>
      <c r="F630" s="1"/>
      <c r="G630" s="1"/>
      <c r="H630" s="1"/>
    </row>
    <row r="631" spans="2:8">
      <c r="B631" s="1"/>
      <c r="C631" s="1"/>
      <c r="D631" s="1"/>
      <c r="E631" s="1"/>
      <c r="F631" s="1"/>
      <c r="G631" s="1"/>
      <c r="H631" s="1"/>
    </row>
    <row r="632" spans="2:8">
      <c r="B632" s="1"/>
      <c r="C632" s="1"/>
      <c r="D632" s="1"/>
      <c r="E632" s="1"/>
      <c r="F632" s="1"/>
      <c r="G632" s="1"/>
      <c r="H632" s="1"/>
    </row>
    <row r="633" spans="2:8">
      <c r="B633" s="1"/>
      <c r="C633" s="1"/>
      <c r="D633" s="1"/>
      <c r="E633" s="1"/>
      <c r="F633" s="1"/>
      <c r="G633" s="1"/>
      <c r="H633" s="1"/>
    </row>
    <row r="634" spans="2:8">
      <c r="B634" s="1"/>
      <c r="C634" s="1"/>
      <c r="D634" s="1"/>
      <c r="E634" s="1"/>
      <c r="F634" s="1"/>
      <c r="G634" s="1"/>
      <c r="H634" s="1"/>
    </row>
    <row r="635" spans="2:8">
      <c r="B635" s="1"/>
      <c r="C635" s="1"/>
      <c r="D635" s="1"/>
      <c r="E635" s="1"/>
      <c r="F635" s="1"/>
      <c r="G635" s="1"/>
      <c r="H635" s="1"/>
    </row>
    <row r="636" spans="2:8">
      <c r="B636" s="1"/>
      <c r="C636" s="1"/>
      <c r="D636" s="1"/>
      <c r="E636" s="1"/>
      <c r="F636" s="1"/>
      <c r="G636" s="1"/>
      <c r="H636" s="1"/>
    </row>
    <row r="637" spans="2:8">
      <c r="B637" s="1"/>
      <c r="C637" s="1"/>
      <c r="D637" s="1"/>
      <c r="E637" s="1"/>
      <c r="F637" s="1"/>
      <c r="G637" s="1"/>
      <c r="H637" s="1"/>
    </row>
    <row r="638" spans="2:8">
      <c r="B638" s="1"/>
      <c r="C638" s="1"/>
      <c r="D638" s="1"/>
      <c r="E638" s="1"/>
      <c r="F638" s="1"/>
      <c r="G638" s="1"/>
      <c r="H638" s="1"/>
    </row>
    <row r="639" spans="2:8">
      <c r="B639" s="1"/>
      <c r="C639" s="1"/>
      <c r="D639" s="1"/>
      <c r="E639" s="1"/>
      <c r="F639" s="1"/>
      <c r="G639" s="1"/>
      <c r="H639" s="1"/>
    </row>
    <row r="640" spans="2:8">
      <c r="B640" s="1"/>
      <c r="C640" s="1"/>
      <c r="D640" s="1"/>
      <c r="E640" s="1"/>
      <c r="F640" s="1"/>
      <c r="G640" s="1"/>
      <c r="H640" s="1"/>
    </row>
    <row r="641" spans="2:8">
      <c r="B641" s="1"/>
      <c r="C641" s="1"/>
      <c r="D641" s="1"/>
      <c r="E641" s="1"/>
      <c r="F641" s="1"/>
      <c r="G641" s="1"/>
      <c r="H641" s="1"/>
    </row>
    <row r="642" spans="2:8">
      <c r="B642" s="1"/>
      <c r="C642" s="1"/>
      <c r="D642" s="1"/>
      <c r="E642" s="1"/>
      <c r="F642" s="1"/>
      <c r="G642" s="1"/>
      <c r="H642" s="1"/>
    </row>
    <row r="643" spans="2:8">
      <c r="B643" s="1"/>
      <c r="C643" s="1"/>
      <c r="D643" s="1"/>
      <c r="E643" s="1"/>
      <c r="F643" s="1"/>
      <c r="G643" s="1"/>
      <c r="H643" s="1"/>
    </row>
    <row r="644" spans="2:8">
      <c r="B644" s="1"/>
      <c r="C644" s="1"/>
      <c r="D644" s="1"/>
      <c r="E644" s="1"/>
      <c r="F644" s="1"/>
      <c r="G644" s="1"/>
      <c r="H644" s="1"/>
    </row>
    <row r="645" spans="2:8">
      <c r="B645" s="1"/>
      <c r="C645" s="1"/>
      <c r="D645" s="1"/>
      <c r="E645" s="1"/>
      <c r="F645" s="1"/>
      <c r="G645" s="1"/>
      <c r="H645" s="1"/>
    </row>
    <row r="646" spans="2:8">
      <c r="B646" s="1"/>
      <c r="C646" s="1"/>
      <c r="D646" s="1"/>
      <c r="E646" s="1"/>
      <c r="F646" s="1"/>
      <c r="G646" s="1"/>
      <c r="H646" s="1"/>
    </row>
    <row r="647" spans="2:8">
      <c r="B647" s="1"/>
      <c r="C647" s="1"/>
      <c r="D647" s="1"/>
      <c r="E647" s="1"/>
      <c r="F647" s="1"/>
      <c r="G647" s="1"/>
      <c r="H647" s="1"/>
    </row>
    <row r="648" spans="2:8">
      <c r="B648" s="1"/>
      <c r="C648" s="1"/>
      <c r="D648" s="1"/>
      <c r="E648" s="1"/>
      <c r="F648" s="1"/>
      <c r="G648" s="1"/>
      <c r="H648" s="1"/>
    </row>
    <row r="649" spans="2:8">
      <c r="B649" s="1"/>
      <c r="C649" s="1"/>
      <c r="D649" s="1"/>
      <c r="E649" s="1"/>
      <c r="F649" s="1"/>
      <c r="G649" s="1"/>
      <c r="H649" s="1"/>
    </row>
    <row r="650" spans="2:8">
      <c r="B650" s="1"/>
      <c r="C650" s="1"/>
      <c r="D650" s="1"/>
      <c r="E650" s="1"/>
      <c r="F650" s="1"/>
      <c r="G650" s="1"/>
      <c r="H650" s="1"/>
    </row>
    <row r="651" spans="2:8">
      <c r="B651" s="1"/>
      <c r="C651" s="1"/>
      <c r="D651" s="1"/>
      <c r="E651" s="1"/>
      <c r="F651" s="1"/>
      <c r="G651" s="1"/>
      <c r="H651" s="1"/>
    </row>
    <row r="652" spans="2:8">
      <c r="B652" s="1"/>
      <c r="C652" s="1"/>
      <c r="D652" s="1"/>
      <c r="E652" s="1"/>
      <c r="F652" s="1"/>
      <c r="G652" s="1"/>
      <c r="H652" s="1"/>
    </row>
    <row r="653" spans="2:8">
      <c r="B653" s="1"/>
      <c r="C653" s="1"/>
      <c r="D653" s="1"/>
      <c r="E653" s="1"/>
      <c r="F653" s="1"/>
      <c r="G653" s="1"/>
      <c r="H653" s="1"/>
    </row>
    <row r="654" spans="2:8">
      <c r="B654" s="1"/>
      <c r="C654" s="1"/>
      <c r="D654" s="1"/>
      <c r="E654" s="1"/>
      <c r="F654" s="1"/>
      <c r="G654" s="1"/>
      <c r="H654" s="1"/>
    </row>
    <row r="655" spans="2:8">
      <c r="B655" s="1"/>
      <c r="C655" s="1"/>
      <c r="D655" s="1"/>
      <c r="E655" s="1"/>
      <c r="F655" s="1"/>
      <c r="G655" s="1"/>
      <c r="H655" s="1"/>
    </row>
    <row r="656" spans="2:8">
      <c r="B656" s="1"/>
      <c r="C656" s="1"/>
      <c r="D656" s="1"/>
      <c r="E656" s="1"/>
      <c r="F656" s="1"/>
      <c r="G656" s="1"/>
      <c r="H656" s="1"/>
    </row>
    <row r="657" spans="2:8">
      <c r="B657" s="1"/>
      <c r="C657" s="1"/>
      <c r="D657" s="1"/>
      <c r="E657" s="1"/>
      <c r="F657" s="1"/>
      <c r="G657" s="1"/>
      <c r="H657" s="1"/>
    </row>
    <row r="658" spans="2:8">
      <c r="B658" s="1"/>
      <c r="C658" s="1"/>
      <c r="D658" s="1"/>
      <c r="E658" s="1"/>
      <c r="F658" s="1"/>
      <c r="G658" s="1"/>
      <c r="H658" s="1"/>
    </row>
    <row r="659" spans="2:8">
      <c r="B659" s="1"/>
      <c r="C659" s="1"/>
      <c r="D659" s="1"/>
      <c r="E659" s="1"/>
      <c r="F659" s="1"/>
      <c r="G659" s="1"/>
      <c r="H659" s="1"/>
    </row>
    <row r="660" spans="2:8">
      <c r="B660" s="1"/>
      <c r="C660" s="1"/>
      <c r="D660" s="1"/>
      <c r="E660" s="1"/>
      <c r="F660" s="1"/>
      <c r="G660" s="1"/>
      <c r="H660" s="1"/>
    </row>
    <row r="661" spans="2:8">
      <c r="B661" s="1"/>
      <c r="C661" s="1"/>
      <c r="D661" s="1"/>
      <c r="E661" s="1"/>
      <c r="F661" s="1"/>
      <c r="G661" s="1"/>
      <c r="H661" s="1"/>
    </row>
    <row r="662" spans="2:8">
      <c r="B662" s="1"/>
      <c r="C662" s="1"/>
      <c r="D662" s="1"/>
      <c r="E662" s="1"/>
      <c r="F662" s="1"/>
      <c r="G662" s="1"/>
      <c r="H662" s="1"/>
    </row>
    <row r="663" spans="2:8">
      <c r="B663" s="1"/>
      <c r="C663" s="1"/>
      <c r="D663" s="1"/>
      <c r="E663" s="1"/>
      <c r="F663" s="1"/>
      <c r="G663" s="1"/>
      <c r="H663" s="1"/>
    </row>
    <row r="664" spans="2:8">
      <c r="B664" s="1"/>
      <c r="C664" s="1"/>
      <c r="D664" s="1"/>
      <c r="E664" s="1"/>
      <c r="F664" s="1"/>
      <c r="G664" s="1"/>
      <c r="H664" s="1"/>
    </row>
    <row r="665" spans="2:8">
      <c r="B665" s="1"/>
      <c r="C665" s="1"/>
      <c r="D665" s="1"/>
      <c r="E665" s="1"/>
      <c r="F665" s="1"/>
      <c r="G665" s="1"/>
      <c r="H665" s="1"/>
    </row>
    <row r="666" spans="2:8">
      <c r="B666" s="1"/>
      <c r="C666" s="1"/>
      <c r="D666" s="1"/>
      <c r="E666" s="1"/>
      <c r="F666" s="1"/>
      <c r="G666" s="1"/>
      <c r="H666" s="1"/>
    </row>
    <row r="667" spans="2:8">
      <c r="B667" s="1"/>
      <c r="C667" s="1"/>
      <c r="D667" s="1"/>
      <c r="E667" s="1"/>
      <c r="F667" s="1"/>
      <c r="G667" s="1"/>
      <c r="H667" s="1"/>
    </row>
    <row r="668" spans="2:8">
      <c r="B668" s="1"/>
      <c r="C668" s="1"/>
      <c r="D668" s="1"/>
      <c r="E668" s="1"/>
      <c r="F668" s="1"/>
      <c r="G668" s="1"/>
      <c r="H668" s="1"/>
    </row>
    <row r="669" spans="2:8">
      <c r="B669" s="1"/>
      <c r="C669" s="1"/>
      <c r="D669" s="1"/>
      <c r="E669" s="1"/>
      <c r="F669" s="1"/>
      <c r="G669" s="1"/>
      <c r="H669" s="1"/>
    </row>
    <row r="670" spans="2:8">
      <c r="B670" s="1"/>
      <c r="C670" s="1"/>
      <c r="D670" s="1"/>
      <c r="E670" s="1"/>
      <c r="F670" s="1"/>
      <c r="G670" s="1"/>
      <c r="H670" s="1"/>
    </row>
    <row r="671" spans="2:8">
      <c r="B671" s="1"/>
      <c r="C671" s="1"/>
      <c r="D671" s="1"/>
      <c r="E671" s="1"/>
      <c r="F671" s="1"/>
      <c r="G671" s="1"/>
      <c r="H671" s="1"/>
    </row>
    <row r="672" spans="2:8">
      <c r="B672" s="1"/>
      <c r="C672" s="1"/>
      <c r="D672" s="1"/>
      <c r="E672" s="1"/>
      <c r="F672" s="1"/>
      <c r="G672" s="1"/>
      <c r="H672" s="1"/>
    </row>
    <row r="673" spans="2:8">
      <c r="B673" s="1"/>
      <c r="C673" s="1"/>
      <c r="D673" s="1"/>
      <c r="E673" s="1"/>
      <c r="F673" s="1"/>
      <c r="G673" s="1"/>
      <c r="H673" s="1"/>
    </row>
    <row r="674" spans="2:8">
      <c r="B674" s="1"/>
      <c r="C674" s="1"/>
      <c r="D674" s="1"/>
      <c r="E674" s="1"/>
      <c r="F674" s="1"/>
      <c r="G674" s="1"/>
      <c r="H674" s="1"/>
    </row>
    <row r="675" spans="2:8">
      <c r="B675" s="1"/>
      <c r="C675" s="1"/>
      <c r="D675" s="1"/>
      <c r="E675" s="1"/>
      <c r="F675" s="1"/>
      <c r="G675" s="1"/>
      <c r="H675" s="1"/>
    </row>
    <row r="676" spans="2:8">
      <c r="B676" s="1"/>
      <c r="C676" s="1"/>
      <c r="D676" s="1"/>
      <c r="E676" s="1"/>
      <c r="F676" s="1"/>
      <c r="G676" s="1"/>
      <c r="H676" s="1"/>
    </row>
    <row r="677" spans="2:8">
      <c r="B677" s="1"/>
      <c r="C677" s="1"/>
      <c r="D677" s="1"/>
      <c r="E677" s="1"/>
      <c r="F677" s="1"/>
      <c r="G677" s="1"/>
      <c r="H677" s="1"/>
    </row>
    <row r="678" spans="2:8">
      <c r="B678" s="1"/>
      <c r="C678" s="1"/>
      <c r="D678" s="1"/>
      <c r="E678" s="1"/>
      <c r="F678" s="1"/>
      <c r="G678" s="1"/>
      <c r="H678" s="1"/>
    </row>
    <row r="679" spans="2:8">
      <c r="B679" s="1"/>
      <c r="C679" s="1"/>
      <c r="D679" s="1"/>
      <c r="E679" s="1"/>
      <c r="F679" s="1"/>
      <c r="G679" s="1"/>
      <c r="H679" s="1"/>
    </row>
    <row r="680" spans="2:8">
      <c r="B680" s="1"/>
      <c r="C680" s="1"/>
      <c r="D680" s="1"/>
      <c r="E680" s="1"/>
      <c r="F680" s="1"/>
      <c r="G680" s="1"/>
      <c r="H680" s="1"/>
    </row>
    <row r="681" spans="2:8">
      <c r="B681" s="1"/>
      <c r="C681" s="1"/>
      <c r="D681" s="1"/>
      <c r="E681" s="1"/>
      <c r="F681" s="1"/>
      <c r="G681" s="1"/>
      <c r="H681" s="1"/>
    </row>
    <row r="682" spans="2:8">
      <c r="B682" s="1"/>
      <c r="C682" s="1"/>
      <c r="D682" s="1"/>
      <c r="E682" s="1"/>
      <c r="F682" s="1"/>
      <c r="G682" s="1"/>
      <c r="H682" s="1"/>
    </row>
    <row r="683" spans="2:8">
      <c r="B683" s="1"/>
      <c r="C683" s="1"/>
      <c r="D683" s="1"/>
      <c r="E683" s="1"/>
      <c r="F683" s="1"/>
      <c r="G683" s="1"/>
      <c r="H683" s="1"/>
    </row>
    <row r="684" spans="2:8">
      <c r="B684" s="1"/>
      <c r="C684" s="1"/>
      <c r="D684" s="1"/>
      <c r="E684" s="1"/>
      <c r="F684" s="1"/>
      <c r="G684" s="1"/>
      <c r="H684" s="1"/>
    </row>
    <row r="685" spans="2:8">
      <c r="B685" s="1"/>
      <c r="C685" s="1"/>
      <c r="D685" s="1"/>
      <c r="E685" s="1"/>
      <c r="F685" s="1"/>
      <c r="G685" s="1"/>
      <c r="H685" s="1"/>
    </row>
    <row r="686" spans="2:8">
      <c r="B686" s="1"/>
      <c r="C686" s="1"/>
      <c r="D686" s="1"/>
      <c r="E686" s="1"/>
      <c r="F686" s="1"/>
      <c r="G686" s="1"/>
      <c r="H686" s="1"/>
    </row>
    <row r="687" spans="2:8">
      <c r="B687" s="1"/>
      <c r="C687" s="1"/>
      <c r="D687" s="1"/>
      <c r="E687" s="1"/>
      <c r="F687" s="1"/>
      <c r="G687" s="1"/>
      <c r="H687" s="1"/>
    </row>
    <row r="688" spans="2:8">
      <c r="B688" s="1"/>
      <c r="C688" s="1"/>
      <c r="D688" s="1"/>
      <c r="E688" s="1"/>
      <c r="F688" s="1"/>
      <c r="G688" s="1"/>
      <c r="H688" s="1"/>
    </row>
    <row r="689" spans="2:8">
      <c r="B689" s="1"/>
      <c r="C689" s="1"/>
      <c r="D689" s="1"/>
      <c r="E689" s="1"/>
      <c r="F689" s="1"/>
      <c r="G689" s="1"/>
      <c r="H689" s="1"/>
    </row>
    <row r="690" spans="2:8">
      <c r="B690" s="1"/>
      <c r="C690" s="1"/>
      <c r="D690" s="1"/>
      <c r="E690" s="1"/>
      <c r="F690" s="1"/>
      <c r="G690" s="1"/>
      <c r="H690" s="1"/>
    </row>
    <row r="691" spans="2:8">
      <c r="B691" s="1"/>
      <c r="C691" s="1"/>
      <c r="D691" s="1"/>
      <c r="E691" s="1"/>
      <c r="F691" s="1"/>
      <c r="G691" s="1"/>
      <c r="H691" s="1"/>
    </row>
    <row r="692" spans="2:8">
      <c r="B692" s="1"/>
      <c r="C692" s="1"/>
      <c r="D692" s="1"/>
      <c r="E692" s="1"/>
      <c r="F692" s="1"/>
      <c r="G692" s="1"/>
      <c r="H692" s="1"/>
    </row>
    <row r="693" spans="2:8">
      <c r="B693" s="1"/>
      <c r="C693" s="1"/>
      <c r="D693" s="1"/>
      <c r="E693" s="1"/>
      <c r="F693" s="1"/>
      <c r="G693" s="1"/>
      <c r="H693" s="1"/>
    </row>
    <row r="694" spans="2:8">
      <c r="B694" s="1"/>
      <c r="C694" s="1"/>
      <c r="D694" s="1"/>
      <c r="E694" s="1"/>
      <c r="F694" s="1"/>
      <c r="G694" s="1"/>
      <c r="H694" s="1"/>
    </row>
    <row r="695" spans="2:8">
      <c r="B695" s="1"/>
      <c r="C695" s="1"/>
      <c r="D695" s="1"/>
      <c r="E695" s="1"/>
      <c r="F695" s="1"/>
      <c r="G695" s="1"/>
      <c r="H695" s="1"/>
    </row>
    <row r="696" spans="2:8">
      <c r="B696" s="1"/>
      <c r="C696" s="1"/>
      <c r="D696" s="1"/>
      <c r="E696" s="1"/>
      <c r="F696" s="1"/>
      <c r="G696" s="1"/>
      <c r="H696" s="1"/>
    </row>
    <row r="697" spans="2:8">
      <c r="B697" s="1"/>
      <c r="C697" s="1"/>
      <c r="D697" s="1"/>
      <c r="E697" s="1"/>
      <c r="F697" s="1"/>
      <c r="G697" s="1"/>
      <c r="H697" s="1"/>
    </row>
    <row r="698" spans="2:8">
      <c r="B698" s="1"/>
      <c r="C698" s="1"/>
      <c r="D698" s="1"/>
      <c r="E698" s="1"/>
      <c r="F698" s="1"/>
      <c r="G698" s="1"/>
      <c r="H698" s="1"/>
    </row>
    <row r="699" spans="2:8">
      <c r="B699" s="1"/>
      <c r="C699" s="1"/>
      <c r="D699" s="1"/>
      <c r="E699" s="1"/>
      <c r="F699" s="1"/>
      <c r="G699" s="1"/>
      <c r="H699" s="1"/>
    </row>
    <row r="700" spans="2:8">
      <c r="B700" s="1"/>
      <c r="C700" s="1"/>
      <c r="D700" s="1"/>
      <c r="E700" s="1"/>
      <c r="F700" s="1"/>
      <c r="G700" s="1"/>
      <c r="H700" s="1"/>
    </row>
    <row r="701" spans="2:8">
      <c r="B701" s="1"/>
      <c r="C701" s="1"/>
      <c r="D701" s="1"/>
      <c r="E701" s="1"/>
      <c r="F701" s="1"/>
      <c r="G701" s="1"/>
      <c r="H701" s="1"/>
    </row>
    <row r="702" spans="2:8">
      <c r="B702" s="1"/>
      <c r="C702" s="1"/>
      <c r="D702" s="1"/>
      <c r="E702" s="1"/>
      <c r="F702" s="1"/>
      <c r="G702" s="1"/>
      <c r="H702" s="1"/>
    </row>
    <row r="703" spans="2:8">
      <c r="B703" s="1"/>
      <c r="C703" s="1"/>
      <c r="D703" s="1"/>
      <c r="E703" s="1"/>
      <c r="F703" s="1"/>
      <c r="G703" s="1"/>
      <c r="H703" s="1"/>
    </row>
    <row r="704" spans="2:8">
      <c r="B704" s="1"/>
      <c r="C704" s="1"/>
      <c r="D704" s="1"/>
      <c r="E704" s="1"/>
      <c r="F704" s="1"/>
      <c r="G704" s="1"/>
      <c r="H704" s="1"/>
    </row>
    <row r="705" spans="2:8">
      <c r="B705" s="1"/>
      <c r="C705" s="1"/>
      <c r="D705" s="1"/>
      <c r="E705" s="1"/>
      <c r="F705" s="1"/>
      <c r="G705" s="1"/>
      <c r="H705" s="1"/>
    </row>
    <row r="706" spans="2:8">
      <c r="B706" s="1"/>
      <c r="C706" s="1"/>
      <c r="D706" s="1"/>
      <c r="E706" s="1"/>
      <c r="F706" s="1"/>
      <c r="G706" s="1"/>
      <c r="H706" s="1"/>
    </row>
    <row r="707" spans="2:8">
      <c r="B707" s="1"/>
      <c r="C707" s="1"/>
      <c r="D707" s="1"/>
      <c r="E707" s="1"/>
      <c r="F707" s="1"/>
      <c r="G707" s="1"/>
      <c r="H707" s="1"/>
    </row>
    <row r="708" spans="2:8">
      <c r="B708" s="1"/>
      <c r="C708" s="1"/>
      <c r="D708" s="1"/>
      <c r="E708" s="1"/>
      <c r="F708" s="1"/>
      <c r="G708" s="1"/>
      <c r="H708" s="1"/>
    </row>
    <row r="709" spans="2:8">
      <c r="B709" s="1"/>
      <c r="C709" s="1"/>
      <c r="D709" s="1"/>
      <c r="E709" s="1"/>
      <c r="F709" s="1"/>
      <c r="G709" s="1"/>
      <c r="H709" s="1"/>
    </row>
    <row r="710" spans="2:8">
      <c r="B710" s="1"/>
      <c r="C710" s="1"/>
      <c r="D710" s="1"/>
      <c r="E710" s="1"/>
      <c r="F710" s="1"/>
      <c r="G710" s="1"/>
      <c r="H710" s="1"/>
    </row>
    <row r="711" spans="2:8">
      <c r="B711" s="1"/>
      <c r="C711" s="1"/>
      <c r="D711" s="1"/>
      <c r="E711" s="1"/>
      <c r="F711" s="1"/>
      <c r="G711" s="1"/>
      <c r="H711" s="1"/>
    </row>
    <row r="712" spans="2:8">
      <c r="B712" s="1"/>
      <c r="C712" s="1"/>
      <c r="D712" s="1"/>
      <c r="E712" s="1"/>
      <c r="F712" s="1"/>
      <c r="G712" s="1"/>
      <c r="H712" s="1"/>
    </row>
    <row r="713" spans="2:8">
      <c r="B713" s="1"/>
      <c r="C713" s="1"/>
      <c r="D713" s="1"/>
      <c r="E713" s="1"/>
      <c r="F713" s="1"/>
      <c r="G713" s="1"/>
      <c r="H713" s="1"/>
    </row>
    <row r="714" spans="2:8">
      <c r="B714" s="1"/>
      <c r="C714" s="1"/>
      <c r="D714" s="1"/>
      <c r="E714" s="1"/>
      <c r="F714" s="1"/>
      <c r="G714" s="1"/>
      <c r="H714" s="1"/>
    </row>
    <row r="715" spans="2:8">
      <c r="B715" s="1"/>
      <c r="C715" s="1"/>
      <c r="D715" s="1"/>
      <c r="E715" s="1"/>
      <c r="F715" s="1"/>
      <c r="G715" s="1"/>
      <c r="H715" s="1"/>
    </row>
    <row r="716" spans="2:8">
      <c r="B716" s="1"/>
      <c r="C716" s="1"/>
      <c r="D716" s="1"/>
      <c r="E716" s="1"/>
      <c r="F716" s="1"/>
      <c r="G716" s="1"/>
      <c r="H716" s="1"/>
    </row>
    <row r="717" spans="2:8">
      <c r="B717" s="1"/>
      <c r="C717" s="1"/>
      <c r="D717" s="1"/>
      <c r="E717" s="1"/>
      <c r="F717" s="1"/>
      <c r="G717" s="1"/>
      <c r="H717" s="1"/>
    </row>
    <row r="718" spans="2:8">
      <c r="B718" s="1"/>
      <c r="C718" s="1"/>
      <c r="D718" s="1"/>
      <c r="E718" s="1"/>
      <c r="F718" s="1"/>
      <c r="G718" s="1"/>
      <c r="H718" s="1"/>
    </row>
    <row r="719" spans="2:8">
      <c r="B719" s="1"/>
      <c r="C719" s="1"/>
      <c r="D719" s="1"/>
      <c r="E719" s="1"/>
      <c r="F719" s="1"/>
      <c r="G719" s="1"/>
      <c r="H719" s="1"/>
    </row>
    <row r="720" spans="2:8">
      <c r="B720" s="1"/>
      <c r="C720" s="1"/>
      <c r="D720" s="1"/>
      <c r="E720" s="1"/>
      <c r="F720" s="1"/>
      <c r="G720" s="1"/>
      <c r="H720" s="1"/>
    </row>
    <row r="721" spans="2:8">
      <c r="B721" s="1"/>
      <c r="C721" s="1"/>
      <c r="D721" s="1"/>
      <c r="E721" s="1"/>
      <c r="F721" s="1"/>
      <c r="G721" s="1"/>
      <c r="H721" s="1"/>
    </row>
    <row r="722" spans="2:8">
      <c r="B722" s="1"/>
      <c r="C722" s="1"/>
      <c r="D722" s="1"/>
      <c r="E722" s="1"/>
      <c r="F722" s="1"/>
      <c r="G722" s="1"/>
      <c r="H722" s="1"/>
    </row>
    <row r="723" spans="2:8">
      <c r="B723" s="1"/>
      <c r="C723" s="1"/>
      <c r="D723" s="1"/>
      <c r="E723" s="1"/>
      <c r="F723" s="1"/>
      <c r="G723" s="1"/>
      <c r="H723" s="1"/>
    </row>
    <row r="724" spans="2:8">
      <c r="B724" s="1"/>
      <c r="C724" s="1"/>
      <c r="D724" s="1"/>
      <c r="E724" s="1"/>
      <c r="F724" s="1"/>
      <c r="G724" s="1"/>
      <c r="H724" s="1"/>
    </row>
    <row r="725" spans="2:8">
      <c r="B725" s="1"/>
      <c r="C725" s="1"/>
      <c r="D725" s="1"/>
      <c r="E725" s="1"/>
      <c r="F725" s="1"/>
      <c r="G725" s="1"/>
      <c r="H725" s="1"/>
    </row>
    <row r="726" spans="2:8">
      <c r="B726" s="1"/>
      <c r="C726" s="1"/>
      <c r="D726" s="1"/>
      <c r="E726" s="1"/>
      <c r="F726" s="1"/>
      <c r="G726" s="1"/>
      <c r="H726" s="1"/>
    </row>
    <row r="727" spans="2:8">
      <c r="B727" s="1"/>
      <c r="C727" s="1"/>
      <c r="D727" s="1"/>
      <c r="E727" s="1"/>
      <c r="F727" s="1"/>
      <c r="G727" s="1"/>
      <c r="H727" s="1"/>
    </row>
    <row r="728" spans="2:8">
      <c r="B728" s="1"/>
      <c r="C728" s="1"/>
      <c r="D728" s="1"/>
      <c r="E728" s="1"/>
      <c r="F728" s="1"/>
      <c r="G728" s="1"/>
      <c r="H728" s="1"/>
    </row>
    <row r="729" spans="2:8">
      <c r="B729" s="1"/>
      <c r="C729" s="1"/>
      <c r="D729" s="1"/>
      <c r="E729" s="1"/>
      <c r="F729" s="1"/>
      <c r="G729" s="1"/>
      <c r="H729" s="1"/>
    </row>
    <row r="730" spans="2:8">
      <c r="B730" s="1"/>
      <c r="C730" s="1"/>
      <c r="D730" s="1"/>
      <c r="E730" s="1"/>
      <c r="F730" s="1"/>
      <c r="G730" s="1"/>
      <c r="H730" s="1"/>
    </row>
    <row r="731" spans="2:8">
      <c r="B731" s="1"/>
      <c r="C731" s="1"/>
      <c r="D731" s="1"/>
      <c r="E731" s="1"/>
      <c r="F731" s="1"/>
      <c r="G731" s="1"/>
      <c r="H731" s="1"/>
    </row>
    <row r="732" spans="2:8">
      <c r="B732" s="1"/>
      <c r="C732" s="1"/>
      <c r="D732" s="1"/>
      <c r="E732" s="1"/>
      <c r="F732" s="1"/>
      <c r="G732" s="1"/>
      <c r="H732" s="1"/>
    </row>
    <row r="733" spans="2:8">
      <c r="B733" s="1"/>
      <c r="C733" s="1"/>
      <c r="D733" s="1"/>
      <c r="E733" s="1"/>
      <c r="F733" s="1"/>
      <c r="G733" s="1"/>
      <c r="H733" s="1"/>
    </row>
    <row r="734" spans="2:8">
      <c r="B734" s="1"/>
      <c r="C734" s="1"/>
      <c r="D734" s="1"/>
      <c r="E734" s="1"/>
      <c r="F734" s="1"/>
      <c r="G734" s="1"/>
      <c r="H734" s="1"/>
    </row>
    <row r="735" spans="2:8">
      <c r="B735" s="1"/>
      <c r="C735" s="1"/>
      <c r="D735" s="1"/>
      <c r="E735" s="1"/>
      <c r="F735" s="1"/>
      <c r="G735" s="1"/>
      <c r="H735" s="1"/>
    </row>
    <row r="736" spans="2:8">
      <c r="B736" s="1"/>
      <c r="C736" s="1"/>
      <c r="D736" s="1"/>
      <c r="E736" s="1"/>
      <c r="F736" s="1"/>
      <c r="G736" s="1"/>
      <c r="H736" s="1"/>
    </row>
    <row r="737" spans="2:8">
      <c r="B737" s="1"/>
      <c r="C737" s="1"/>
      <c r="D737" s="1"/>
      <c r="E737" s="1"/>
      <c r="F737" s="1"/>
      <c r="G737" s="1"/>
      <c r="H737" s="1"/>
    </row>
    <row r="738" spans="2:8">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55" priority="7" stopIfTrue="1">
      <formula>$A$16=0</formula>
    </cfRule>
  </conditionalFormatting>
  <conditionalFormatting sqref="A109:I113 A114:K125 A186:H202 A203:J203 A56:B56 H56:I56 A57:I57 A75:I77 A78:B78 H78:I78 A79:I79 A92:I96 A97:K108 A184:B184 A185:I185 A204:I206 A207:B207 A208:I208 A221:I240">
    <cfRule type="expression" dxfId="54" priority="9" stopIfTrue="1">
      <formula>$A$16=0</formula>
    </cfRule>
  </conditionalFormatting>
  <conditionalFormatting sqref="B29:C29">
    <cfRule type="expression" dxfId="53" priority="24">
      <formula>LEFT($C$29,3)="Let"</formula>
    </cfRule>
  </conditionalFormatting>
  <conditionalFormatting sqref="B33:C33 B36:G52">
    <cfRule type="expression" dxfId="52" priority="19">
      <formula>$A$33="nvt"</formula>
    </cfRule>
  </conditionalFormatting>
  <conditionalFormatting sqref="B55:C55 B58:G74">
    <cfRule type="expression" dxfId="51" priority="20">
      <formula>$A$55="nvt"</formula>
    </cfRule>
  </conditionalFormatting>
  <conditionalFormatting sqref="B94:C94 B97:E108">
    <cfRule type="expression" dxfId="50" priority="17">
      <formula>$A$94="nvt"</formula>
    </cfRule>
  </conditionalFormatting>
  <conditionalFormatting sqref="B111:C111 B114:E125">
    <cfRule type="expression" dxfId="49" priority="5">
      <formula>$A$111="nvt"</formula>
    </cfRule>
  </conditionalFormatting>
  <conditionalFormatting sqref="B128:C128">
    <cfRule type="expression" dxfId="48" priority="16">
      <formula>$A$128="nvt"</formula>
    </cfRule>
  </conditionalFormatting>
  <conditionalFormatting sqref="B144:C144">
    <cfRule type="expression" dxfId="47" priority="15">
      <formula>$A$144="nvt"</formula>
    </cfRule>
  </conditionalFormatting>
  <conditionalFormatting sqref="B168:C168">
    <cfRule type="expression" dxfId="46" priority="14">
      <formula>$A$168="nvt"</formula>
    </cfRule>
  </conditionalFormatting>
  <conditionalFormatting sqref="B17:D26">
    <cfRule type="expression" dxfId="45" priority="22">
      <formula>$A17=0</formula>
    </cfRule>
  </conditionalFormatting>
  <conditionalFormatting sqref="B77:D77 B80:C91">
    <cfRule type="expression" dxfId="44" priority="18">
      <formula>$A$77="nvt"</formula>
    </cfRule>
  </conditionalFormatting>
  <conditionalFormatting sqref="B206:D206 B209:C220">
    <cfRule type="expression" dxfId="43" priority="12">
      <formula>$A$206="nvt"</formula>
    </cfRule>
  </conditionalFormatting>
  <conditionalFormatting sqref="B186:F203 B183:C183">
    <cfRule type="expression" dxfId="42" priority="13">
      <formula>$A$183="nvt"</formula>
    </cfRule>
  </conditionalFormatting>
  <conditionalFormatting sqref="B131:I141">
    <cfRule type="expression" dxfId="41" priority="10">
      <formula>$A$128="nvt"</formula>
    </cfRule>
  </conditionalFormatting>
  <conditionalFormatting sqref="B147:I165">
    <cfRule type="expression" dxfId="40" priority="8">
      <formula>$A$144="nvt"</formula>
    </cfRule>
  </conditionalFormatting>
  <conditionalFormatting sqref="B171:I180">
    <cfRule type="expression" dxfId="39" priority="23">
      <formula>$A$168="nvt"</formula>
    </cfRule>
  </conditionalFormatting>
  <conditionalFormatting sqref="C240">
    <cfRule type="cellIs" dxfId="38" priority="21" operator="notEqual">
      <formula>"JA"</formula>
    </cfRule>
  </conditionalFormatting>
  <conditionalFormatting sqref="D236">
    <cfRule type="expression" dxfId="37" priority="11">
      <formula>C240&lt;&gt;"JA"</formula>
    </cfRule>
  </conditionalFormatting>
  <conditionalFormatting sqref="G186:G203">
    <cfRule type="expression" dxfId="36" priority="4">
      <formula>$A$183="nvt"</formula>
    </cfRule>
  </conditionalFormatting>
  <conditionalFormatting sqref="H186:I202">
    <cfRule type="expression" dxfId="35" priority="2">
      <formula>$A$144="nvt"</formula>
    </cfRule>
  </conditionalFormatting>
  <conditionalFormatting sqref="H203:I203">
    <cfRule type="expression" dxfId="34" priority="3">
      <formula>$A$183="nvt"</formula>
    </cfRule>
  </conditionalFormatting>
  <conditionalFormatting sqref="I186:J202">
    <cfRule type="expression" dxfId="33" priority="1" stopIfTrue="1">
      <formula>$A$16=0</formula>
    </cfRule>
  </conditionalFormatting>
  <dataValidations count="4">
    <dataValidation type="list" allowBlank="1" showInputMessage="1" showErrorMessage="1" sqref="B187:B202 B37:B51 B148:B164 B132:B140 B59:B73 B172:B179 B98:B107 B115:B124" xr:uid="{AA7934FD-77A8-475A-A7E4-B435D6DFB736}">
      <formula1>K_Werkpakket</formula1>
    </dataValidation>
    <dataValidation type="list" allowBlank="1" showInputMessage="1" showErrorMessage="1" sqref="C6" xr:uid="{B4A8DD68-DFDA-4F40-9077-32EDBFB90BFB}">
      <formula1>K_Type</formula1>
    </dataValidation>
    <dataValidation type="list" allowBlank="1" showInputMessage="1" showErrorMessage="1" sqref="C7" xr:uid="{24F45AC0-961C-4A50-AF15-25E56D034E95}">
      <formula1>K_Omvang</formula1>
    </dataValidation>
    <dataValidation type="list" allowBlank="1" showInputMessage="1" showErrorMessage="1" sqref="C167" xr:uid="{AF8D7570-0840-4D9E-B349-620427691161}">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C390-EAA7-420F-8919-DA7129822D52}">
  <sheetPr>
    <tabColor rgb="FF92D050"/>
    <pageSetUpPr fitToPage="1"/>
  </sheetPr>
  <dimension ref="A1:L738"/>
  <sheetViews>
    <sheetView showGridLines="0" workbookViewId="0">
      <selection activeCell="C2" sqref="C2:E2"/>
    </sheetView>
  </sheetViews>
  <sheetFormatPr defaultColWidth="9.140625" defaultRowHeight="15.75"/>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c r="D1" s="1"/>
      <c r="I1" s="40" t="s">
        <v>28</v>
      </c>
    </row>
    <row r="2" spans="1:9" ht="18.75">
      <c r="B2" s="24" t="s">
        <v>136</v>
      </c>
      <c r="C2" s="252"/>
      <c r="D2" s="252"/>
      <c r="E2" s="252"/>
      <c r="I2" s="41" t="s">
        <v>30</v>
      </c>
    </row>
    <row r="3" spans="1:9">
      <c r="B3" s="22"/>
      <c r="C3" s="23"/>
      <c r="D3" s="23"/>
      <c r="I3" s="55" t="s">
        <v>31</v>
      </c>
    </row>
    <row r="4" spans="1:9" ht="16.5">
      <c r="B4" s="26" t="s">
        <v>84</v>
      </c>
      <c r="C4" s="70"/>
      <c r="D4"/>
      <c r="H4" s="54"/>
    </row>
    <row r="5" spans="1:9" ht="16.5">
      <c r="B5" s="26" t="s">
        <v>86</v>
      </c>
      <c r="C5" s="71"/>
      <c r="D5"/>
      <c r="H5" s="54"/>
    </row>
    <row r="6" spans="1:9" ht="16.5">
      <c r="B6" s="26" t="s">
        <v>87</v>
      </c>
      <c r="C6" s="255"/>
      <c r="D6" s="255"/>
      <c r="F6"/>
      <c r="G6"/>
      <c r="H6"/>
    </row>
    <row r="7" spans="1:9" ht="16.5">
      <c r="B7" s="26" t="s">
        <v>88</v>
      </c>
      <c r="C7" s="72"/>
      <c r="D7"/>
      <c r="E7"/>
      <c r="F7"/>
      <c r="G7"/>
      <c r="H7"/>
    </row>
    <row r="8" spans="1:9" ht="16.5">
      <c r="B8" s="26"/>
      <c r="C8" s="107"/>
      <c r="D8" s="107"/>
      <c r="E8" s="107"/>
      <c r="F8"/>
      <c r="G8"/>
      <c r="H8"/>
    </row>
    <row r="9" spans="1:9">
      <c r="B9" s="3"/>
      <c r="C9" s="4"/>
      <c r="D9"/>
      <c r="E9"/>
      <c r="F9"/>
      <c r="G9"/>
      <c r="H9"/>
    </row>
    <row r="10" spans="1:9" ht="9" customHeight="1">
      <c r="B10" s="17"/>
      <c r="C10" s="4"/>
      <c r="D10"/>
      <c r="E10"/>
      <c r="F10"/>
      <c r="G10"/>
      <c r="H10"/>
    </row>
    <row r="11" spans="1:9" ht="75" customHeight="1">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c r="B12" s="30"/>
      <c r="C12" s="30"/>
      <c r="D12" s="30"/>
      <c r="E12" s="30"/>
      <c r="F12" s="30"/>
      <c r="G12" s="30"/>
      <c r="H12" s="30"/>
      <c r="I12" s="30"/>
    </row>
    <row r="13" spans="1:9" ht="6.75" customHeight="1" thickTop="1">
      <c r="B13" s="67"/>
      <c r="C13" s="67"/>
      <c r="D13" s="67"/>
      <c r="E13" s="67"/>
      <c r="F13" s="67"/>
      <c r="G13" s="67"/>
      <c r="H13" s="65"/>
      <c r="I13" s="65"/>
    </row>
    <row r="14" spans="1:9" ht="42.75" customHeight="1">
      <c r="B14" s="253" t="s">
        <v>90</v>
      </c>
      <c r="C14" s="253"/>
      <c r="D14" s="253"/>
      <c r="E14" s="253"/>
      <c r="F14" s="253"/>
      <c r="G14" s="253"/>
      <c r="H14" s="253"/>
      <c r="I14" s="65"/>
    </row>
    <row r="15" spans="1:9" ht="9.75" customHeight="1" thickBot="1">
      <c r="B15" s="68"/>
      <c r="C15" s="69"/>
      <c r="D15" s="65"/>
      <c r="E15" s="65"/>
      <c r="F15" s="65"/>
      <c r="G15" s="65"/>
      <c r="H15" s="65"/>
      <c r="I15" s="65"/>
    </row>
    <row r="16" spans="1:9" ht="18.75">
      <c r="A16" s="119">
        <f>IF(OR(COUNTA(C2:D8)&lt;5,Projectinformatie!B24=""),0,1)</f>
        <v>0</v>
      </c>
      <c r="B16" s="46" t="s">
        <v>91</v>
      </c>
      <c r="C16" s="47"/>
      <c r="D16" s="48" t="s">
        <v>81</v>
      </c>
      <c r="E16" s="65"/>
      <c r="F16" s="46" t="s">
        <v>58</v>
      </c>
      <c r="G16" s="47"/>
      <c r="H16" s="48" t="s">
        <v>81</v>
      </c>
      <c r="I16" s="65"/>
    </row>
    <row r="17" spans="1:12">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c r="B27" s="52" t="s">
        <v>92</v>
      </c>
      <c r="C27" s="53"/>
      <c r="D27" s="128">
        <f>SUM(D17:D26)</f>
        <v>0</v>
      </c>
      <c r="E27" s="65"/>
      <c r="F27" s="52" t="s">
        <v>92</v>
      </c>
      <c r="G27" s="53"/>
      <c r="H27" s="128">
        <f>SUM(H17:H26)</f>
        <v>0</v>
      </c>
      <c r="I27" s="65"/>
    </row>
    <row r="28" spans="1:12" ht="9" customHeight="1">
      <c r="B28" s="62"/>
      <c r="C28" s="63"/>
      <c r="D28" s="64"/>
      <c r="E28" s="65"/>
      <c r="F28" s="62"/>
      <c r="G28" s="63"/>
      <c r="H28" s="64"/>
      <c r="I28" s="65"/>
    </row>
    <row r="29" spans="1:12" ht="49.5" customHeight="1" thickBot="1">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c r="B30" s="32"/>
      <c r="C30" s="32"/>
      <c r="D30" s="32"/>
      <c r="E30" s="32"/>
      <c r="F30" s="32"/>
      <c r="G30" s="32"/>
      <c r="H30" s="32"/>
    </row>
    <row r="31" spans="1:12" ht="25.5" customHeight="1">
      <c r="B31" s="251" t="s">
        <v>94</v>
      </c>
      <c r="C31" s="251"/>
      <c r="D31" s="251"/>
      <c r="E31" s="251"/>
      <c r="F31" s="251"/>
      <c r="G31" s="251"/>
      <c r="H31" s="251"/>
    </row>
    <row r="32" spans="1:12" ht="18.75">
      <c r="B32" s="27"/>
      <c r="C32" s="28"/>
      <c r="D32" s="29"/>
      <c r="E32"/>
      <c r="F32" s="27"/>
      <c r="G32" s="28"/>
      <c r="H32" s="29"/>
    </row>
    <row r="33" spans="1:9" ht="21">
      <c r="A33" s="119" t="str">
        <f>IF($A$16=0,"",IF(COUNTIFS($A$17:$A$26,B33)=1,1,"nvt"))</f>
        <v/>
      </c>
      <c r="B33" s="129" t="str">
        <f>B17</f>
        <v>Loonkosten plus vast % (44,2% + 15%)</v>
      </c>
      <c r="C33" s="37"/>
      <c r="D33"/>
      <c r="E33"/>
      <c r="F33"/>
      <c r="G33"/>
      <c r="H33"/>
    </row>
    <row r="34" spans="1:9" ht="15" customHeight="1">
      <c r="B34" s="249" t="str">
        <f>IF(A33="nvt",VLOOKUP(A33,Alle_Kostensoorten[],2,FALSE),VLOOKUP(B33,Alle_Kostensoorten[],2,FALSE))</f>
        <v>Toelichting: Zie voor berekening tabblad 'Instructie'</v>
      </c>
      <c r="C34" s="249"/>
      <c r="D34" s="249"/>
      <c r="E34" s="249"/>
      <c r="F34" s="249"/>
      <c r="G34" s="249"/>
      <c r="H34"/>
    </row>
    <row r="35" spans="1:9" ht="11.25" customHeight="1">
      <c r="B35" s="3"/>
      <c r="C35" s="4"/>
      <c r="D35"/>
      <c r="E35"/>
      <c r="F35"/>
      <c r="G35"/>
      <c r="H35"/>
    </row>
    <row r="36" spans="1:9" ht="31.5" customHeight="1" thickBot="1">
      <c r="B36" s="158" t="s">
        <v>58</v>
      </c>
      <c r="C36" s="110" t="s">
        <v>95</v>
      </c>
      <c r="D36" s="110" t="s">
        <v>96</v>
      </c>
      <c r="E36" s="110" t="s">
        <v>97</v>
      </c>
      <c r="F36" s="110" t="s">
        <v>98</v>
      </c>
      <c r="G36" s="157" t="s">
        <v>81</v>
      </c>
      <c r="H36"/>
      <c r="I36" s="10"/>
    </row>
    <row r="37" spans="1:9" ht="15.75" customHeight="1" thickTop="1">
      <c r="B37" s="203"/>
      <c r="C37" s="186"/>
      <c r="D37" s="217"/>
      <c r="E37" s="187"/>
      <c r="F37" s="189"/>
      <c r="G37" s="159">
        <f>IF($A$33=1,$F37*$E37,0)</f>
        <v>0</v>
      </c>
      <c r="H37"/>
    </row>
    <row r="38" spans="1:9" ht="15.75" customHeight="1">
      <c r="B38" s="173"/>
      <c r="C38" s="86"/>
      <c r="D38" s="218"/>
      <c r="E38" s="166"/>
      <c r="F38" s="164"/>
      <c r="G38" s="160">
        <f t="shared" ref="G38:G51" si="1">IF($A$33=1,$F38*$E38,0)</f>
        <v>0</v>
      </c>
      <c r="H38"/>
    </row>
    <row r="39" spans="1:9" ht="15.75" customHeight="1">
      <c r="B39" s="173"/>
      <c r="C39" s="86"/>
      <c r="D39" s="218"/>
      <c r="E39" s="166"/>
      <c r="F39" s="164"/>
      <c r="G39" s="160">
        <f t="shared" si="1"/>
        <v>0</v>
      </c>
      <c r="H39"/>
    </row>
    <row r="40" spans="1:9" ht="15.75" customHeight="1">
      <c r="B40" s="173"/>
      <c r="C40" s="86"/>
      <c r="D40" s="218"/>
      <c r="E40" s="166"/>
      <c r="F40" s="164"/>
      <c r="G40" s="160">
        <f t="shared" si="1"/>
        <v>0</v>
      </c>
      <c r="H40"/>
    </row>
    <row r="41" spans="1:9" ht="15.75" customHeight="1">
      <c r="B41" s="173"/>
      <c r="C41" s="86"/>
      <c r="D41" s="218"/>
      <c r="E41" s="166"/>
      <c r="F41" s="164"/>
      <c r="G41" s="160">
        <f t="shared" si="1"/>
        <v>0</v>
      </c>
      <c r="H41"/>
    </row>
    <row r="42" spans="1:9" ht="15.75" customHeight="1">
      <c r="B42" s="173"/>
      <c r="C42" s="86"/>
      <c r="D42" s="218"/>
      <c r="E42" s="166"/>
      <c r="F42" s="164"/>
      <c r="G42" s="160">
        <f t="shared" si="1"/>
        <v>0</v>
      </c>
      <c r="H42"/>
    </row>
    <row r="43" spans="1:9" ht="15.75" customHeight="1">
      <c r="B43" s="173"/>
      <c r="C43" s="86"/>
      <c r="D43" s="218"/>
      <c r="E43" s="166"/>
      <c r="F43" s="164"/>
      <c r="G43" s="160">
        <f t="shared" si="1"/>
        <v>0</v>
      </c>
      <c r="H43"/>
    </row>
    <row r="44" spans="1:9" ht="15.75" customHeight="1">
      <c r="B44" s="173"/>
      <c r="C44" s="86"/>
      <c r="D44" s="218"/>
      <c r="E44" s="166"/>
      <c r="F44" s="164"/>
      <c r="G44" s="160">
        <f t="shared" si="1"/>
        <v>0</v>
      </c>
      <c r="H44"/>
    </row>
    <row r="45" spans="1:9" ht="15.75" customHeight="1">
      <c r="B45" s="173"/>
      <c r="C45" s="86"/>
      <c r="D45" s="218"/>
      <c r="E45" s="166"/>
      <c r="F45" s="164"/>
      <c r="G45" s="160">
        <f t="shared" si="1"/>
        <v>0</v>
      </c>
      <c r="H45"/>
    </row>
    <row r="46" spans="1:9" ht="15.75" customHeight="1">
      <c r="B46" s="173"/>
      <c r="C46" s="86"/>
      <c r="D46" s="218"/>
      <c r="E46" s="166"/>
      <c r="F46" s="164"/>
      <c r="G46" s="160">
        <f t="shared" si="1"/>
        <v>0</v>
      </c>
      <c r="H46"/>
    </row>
    <row r="47" spans="1:9" ht="15.75" customHeight="1">
      <c r="B47" s="173"/>
      <c r="C47" s="86"/>
      <c r="D47" s="218"/>
      <c r="E47" s="166"/>
      <c r="F47" s="164"/>
      <c r="G47" s="160">
        <f t="shared" si="1"/>
        <v>0</v>
      </c>
      <c r="H47"/>
    </row>
    <row r="48" spans="1:9" ht="15.75" customHeight="1">
      <c r="B48" s="173"/>
      <c r="C48" s="86"/>
      <c r="D48" s="218"/>
      <c r="E48" s="166"/>
      <c r="F48" s="164"/>
      <c r="G48" s="160">
        <f t="shared" si="1"/>
        <v>0</v>
      </c>
      <c r="H48"/>
    </row>
    <row r="49" spans="1:8" ht="15.75" customHeight="1">
      <c r="B49" s="173"/>
      <c r="C49" s="86"/>
      <c r="D49" s="218"/>
      <c r="E49" s="166"/>
      <c r="F49" s="164"/>
      <c r="G49" s="160">
        <f t="shared" si="1"/>
        <v>0</v>
      </c>
      <c r="H49"/>
    </row>
    <row r="50" spans="1:8" ht="15.75" customHeight="1">
      <c r="B50" s="173"/>
      <c r="C50" s="86"/>
      <c r="D50" s="218"/>
      <c r="E50" s="166"/>
      <c r="F50" s="164"/>
      <c r="G50" s="160">
        <f t="shared" si="1"/>
        <v>0</v>
      </c>
      <c r="H50"/>
    </row>
    <row r="51" spans="1:8" ht="15.75" customHeight="1" thickBot="1">
      <c r="B51" s="73"/>
      <c r="C51" s="74"/>
      <c r="D51" s="219"/>
      <c r="E51" s="76"/>
      <c r="F51" s="117"/>
      <c r="G51" s="131">
        <f t="shared" si="1"/>
        <v>0</v>
      </c>
      <c r="H51"/>
    </row>
    <row r="52" spans="1:8" ht="16.5" thickTop="1">
      <c r="B52" s="58" t="s">
        <v>92</v>
      </c>
      <c r="C52" s="58"/>
      <c r="D52" s="58"/>
      <c r="E52" s="58"/>
      <c r="F52" s="177"/>
      <c r="G52" s="137">
        <f>SUM(G37:G51)</f>
        <v>0</v>
      </c>
      <c r="H52" s="8"/>
    </row>
    <row r="53" spans="1:8">
      <c r="B53" s="1"/>
      <c r="C53" s="1"/>
      <c r="D53" s="1"/>
      <c r="E53" s="1"/>
      <c r="F53" s="7"/>
      <c r="G53" s="8"/>
      <c r="H53"/>
    </row>
    <row r="54" spans="1:8">
      <c r="B54" s="1"/>
      <c r="C54" s="1"/>
      <c r="D54" s="1"/>
      <c r="E54" s="1"/>
      <c r="F54" s="7"/>
      <c r="G54" s="8"/>
      <c r="H54"/>
    </row>
    <row r="55" spans="1:8" ht="21">
      <c r="A55" s="119" t="str">
        <f>IF($A$16=0,"",IF(COUNTIFS($A$17:$A$26,B55)=1,1,"nvt"))</f>
        <v/>
      </c>
      <c r="B55" s="129" t="str">
        <f>B18</f>
        <v>Loonkosten plus vast % (44,2%)</v>
      </c>
      <c r="C55" s="37"/>
      <c r="D55" s="1"/>
      <c r="E55" s="1"/>
      <c r="F55" s="7"/>
      <c r="G55" s="8"/>
      <c r="H55"/>
    </row>
    <row r="56" spans="1:8" ht="15" customHeight="1">
      <c r="B56" s="249" t="str">
        <f>IF(A55="nvt",VLOOKUP(A55,Alle_Kostensoorten[],2,FALSE),VLOOKUP(B55,Alle_Kostensoorten[],2,FALSE))</f>
        <v>Toelichting: Zie voor berekening tabblad 'Instructie'</v>
      </c>
      <c r="C56" s="249"/>
      <c r="D56" s="249"/>
      <c r="E56" s="249"/>
      <c r="F56" s="249"/>
      <c r="G56" s="249"/>
      <c r="H56"/>
    </row>
    <row r="57" spans="1:8" ht="9" customHeight="1">
      <c r="B57" s="1"/>
      <c r="C57" s="1"/>
      <c r="D57" s="1"/>
      <c r="E57" s="1"/>
      <c r="F57" s="7"/>
      <c r="G57" s="8"/>
      <c r="H57"/>
    </row>
    <row r="58" spans="1:8" ht="16.5" thickBot="1">
      <c r="B58" s="158" t="s">
        <v>58</v>
      </c>
      <c r="C58" s="110" t="s">
        <v>95</v>
      </c>
      <c r="D58" s="110" t="s">
        <v>96</v>
      </c>
      <c r="E58" s="110" t="s">
        <v>99</v>
      </c>
      <c r="F58" s="110" t="s">
        <v>98</v>
      </c>
      <c r="G58" s="157" t="s">
        <v>81</v>
      </c>
      <c r="H58"/>
    </row>
    <row r="59" spans="1:8" ht="15.75" customHeight="1" thickTop="1">
      <c r="B59" s="185"/>
      <c r="C59" s="186"/>
      <c r="D59" s="217"/>
      <c r="E59" s="187"/>
      <c r="F59" s="189"/>
      <c r="G59" s="159">
        <f>IF($A$55=1,$F59*$E59,0)</f>
        <v>0</v>
      </c>
      <c r="H59"/>
    </row>
    <row r="60" spans="1:8" ht="15.75" customHeight="1">
      <c r="B60" s="161"/>
      <c r="C60" s="86"/>
      <c r="D60" s="218"/>
      <c r="E60" s="166"/>
      <c r="F60" s="164"/>
      <c r="G60" s="160">
        <f t="shared" ref="G60:G73" si="2">IF($A$55=1,$F60*55,0)</f>
        <v>0</v>
      </c>
      <c r="H60"/>
    </row>
    <row r="61" spans="1:8" ht="15.75" customHeight="1">
      <c r="B61" s="161"/>
      <c r="C61" s="86"/>
      <c r="D61" s="218"/>
      <c r="E61" s="166"/>
      <c r="F61" s="164"/>
      <c r="G61" s="160">
        <f t="shared" si="2"/>
        <v>0</v>
      </c>
      <c r="H61"/>
    </row>
    <row r="62" spans="1:8" ht="15.75" customHeight="1">
      <c r="B62" s="161"/>
      <c r="C62" s="86"/>
      <c r="D62" s="218"/>
      <c r="E62" s="166"/>
      <c r="F62" s="164"/>
      <c r="G62" s="160">
        <f t="shared" si="2"/>
        <v>0</v>
      </c>
      <c r="H62"/>
    </row>
    <row r="63" spans="1:8" ht="15.75" customHeight="1">
      <c r="B63" s="161"/>
      <c r="C63" s="86"/>
      <c r="D63" s="218"/>
      <c r="E63" s="166"/>
      <c r="F63" s="164"/>
      <c r="G63" s="160">
        <f t="shared" si="2"/>
        <v>0</v>
      </c>
      <c r="H63"/>
    </row>
    <row r="64" spans="1:8" ht="15.75" customHeight="1">
      <c r="B64" s="161"/>
      <c r="C64" s="86"/>
      <c r="D64" s="218"/>
      <c r="E64" s="166"/>
      <c r="F64" s="164"/>
      <c r="G64" s="160">
        <f t="shared" si="2"/>
        <v>0</v>
      </c>
      <c r="H64"/>
    </row>
    <row r="65" spans="1:8" ht="15.75" customHeight="1">
      <c r="B65" s="161"/>
      <c r="C65" s="86"/>
      <c r="D65" s="218"/>
      <c r="E65" s="166"/>
      <c r="F65" s="164"/>
      <c r="G65" s="160">
        <f t="shared" si="2"/>
        <v>0</v>
      </c>
      <c r="H65"/>
    </row>
    <row r="66" spans="1:8" ht="15.75" customHeight="1">
      <c r="B66" s="161"/>
      <c r="C66" s="86"/>
      <c r="D66" s="218"/>
      <c r="E66" s="166"/>
      <c r="F66" s="164"/>
      <c r="G66" s="160">
        <f t="shared" si="2"/>
        <v>0</v>
      </c>
      <c r="H66"/>
    </row>
    <row r="67" spans="1:8" ht="15.75" customHeight="1">
      <c r="B67" s="161"/>
      <c r="C67" s="86"/>
      <c r="D67" s="218"/>
      <c r="E67" s="166"/>
      <c r="F67" s="164"/>
      <c r="G67" s="160">
        <f t="shared" si="2"/>
        <v>0</v>
      </c>
      <c r="H67"/>
    </row>
    <row r="68" spans="1:8" ht="15.75" customHeight="1">
      <c r="B68" s="161"/>
      <c r="C68" s="86"/>
      <c r="D68" s="218"/>
      <c r="E68" s="166"/>
      <c r="F68" s="164"/>
      <c r="G68" s="160">
        <f t="shared" si="2"/>
        <v>0</v>
      </c>
      <c r="H68"/>
    </row>
    <row r="69" spans="1:8" ht="15.75" customHeight="1">
      <c r="B69" s="161"/>
      <c r="C69" s="86"/>
      <c r="D69" s="218"/>
      <c r="E69" s="166"/>
      <c r="F69" s="164"/>
      <c r="G69" s="160">
        <f t="shared" si="2"/>
        <v>0</v>
      </c>
      <c r="H69"/>
    </row>
    <row r="70" spans="1:8" ht="15.75" customHeight="1">
      <c r="B70" s="161"/>
      <c r="C70" s="86"/>
      <c r="D70" s="218"/>
      <c r="E70" s="166"/>
      <c r="F70" s="164"/>
      <c r="G70" s="160">
        <f t="shared" si="2"/>
        <v>0</v>
      </c>
      <c r="H70"/>
    </row>
    <row r="71" spans="1:8" ht="15.75" customHeight="1">
      <c r="B71" s="161"/>
      <c r="C71" s="86"/>
      <c r="D71" s="218"/>
      <c r="E71" s="166"/>
      <c r="F71" s="164"/>
      <c r="G71" s="160">
        <f t="shared" si="2"/>
        <v>0</v>
      </c>
      <c r="H71"/>
    </row>
    <row r="72" spans="1:8" ht="15.75" customHeight="1">
      <c r="B72" s="161"/>
      <c r="C72" s="86"/>
      <c r="D72" s="218"/>
      <c r="E72" s="166"/>
      <c r="F72" s="164"/>
      <c r="G72" s="160">
        <f t="shared" si="2"/>
        <v>0</v>
      </c>
      <c r="H72"/>
    </row>
    <row r="73" spans="1:8" ht="15.75" customHeight="1" thickBot="1">
      <c r="B73" s="75"/>
      <c r="C73" s="171"/>
      <c r="D73" s="221"/>
      <c r="E73" s="220"/>
      <c r="F73" s="172"/>
      <c r="G73" s="131">
        <f t="shared" si="2"/>
        <v>0</v>
      </c>
      <c r="H73"/>
    </row>
    <row r="74" spans="1:8" ht="16.5" thickTop="1">
      <c r="B74" s="58" t="s">
        <v>92</v>
      </c>
      <c r="C74" s="58"/>
      <c r="D74" s="222"/>
      <c r="E74" s="58"/>
      <c r="F74" s="177"/>
      <c r="G74" s="137">
        <f>SUM(G59:G73)</f>
        <v>0</v>
      </c>
      <c r="H74"/>
    </row>
    <row r="75" spans="1:8">
      <c r="B75" s="6"/>
      <c r="C75" s="6"/>
      <c r="D75" s="6"/>
      <c r="E75" s="16"/>
      <c r="F75" s="16"/>
      <c r="G75" s="16"/>
      <c r="H75"/>
    </row>
    <row r="76" spans="1:8">
      <c r="B76" s="1"/>
      <c r="C76" s="1"/>
      <c r="D76" s="1"/>
      <c r="E76" s="1"/>
      <c r="F76" s="7"/>
      <c r="G76" s="8"/>
      <c r="H76"/>
    </row>
    <row r="77" spans="1:8" ht="21">
      <c r="A77" s="119" t="str">
        <f>IF($A$16=0,"",IF(COUNTIFS($A$17:$A$26,B77)=1,1,"nvt"))</f>
        <v/>
      </c>
      <c r="B77" s="129" t="str">
        <f>B19</f>
        <v>Forfait van 23% voor loonkosten en eigen arbeid</v>
      </c>
      <c r="C77" s="37"/>
      <c r="D77" s="37"/>
      <c r="E77" s="1"/>
      <c r="F77" s="7"/>
      <c r="G77" s="8"/>
      <c r="H77"/>
    </row>
    <row r="78" spans="1:8" ht="15" customHeight="1">
      <c r="B78" s="249" t="e">
        <f>IF(A77=1,VLOOKUP(B77,Alle_Kostensoorten[],2,FALSE),VLOOKUP(A77,Alle_Kostensoorten[],2,FALSE))</f>
        <v>#N/A</v>
      </c>
      <c r="C78" s="249"/>
      <c r="D78" s="249"/>
      <c r="E78" s="249"/>
      <c r="F78" s="249"/>
      <c r="G78" s="249"/>
      <c r="H78"/>
    </row>
    <row r="79" spans="1:8" ht="11.25" customHeight="1">
      <c r="B79" s="1"/>
      <c r="C79" s="1"/>
      <c r="D79" s="1"/>
      <c r="E79" s="1"/>
      <c r="F79" s="7"/>
      <c r="G79" s="8"/>
      <c r="H79"/>
    </row>
    <row r="80" spans="1:8" s="5" customFormat="1" ht="16.5" thickBot="1">
      <c r="B80" s="158" t="s">
        <v>58</v>
      </c>
      <c r="C80" s="157" t="s">
        <v>81</v>
      </c>
    </row>
    <row r="81" spans="1:8" ht="15.75" customHeight="1" thickTop="1">
      <c r="B81" s="226" t="str">
        <f>Hulpblad!V2</f>
        <v xml:space="preserve"> </v>
      </c>
      <c r="C81" s="159">
        <f>IF(AND($A$77=1,$B81&lt;&gt;"",$B81&lt;&gt;" "),(SUMIFS($E$148:$E$164,$B$148:$B$164,$B81)+SUMIFS($I$172:$I$179,$B$172:$B$179,$B81)+SUMIFS($F$187:$F$202,$B$187:$B$202,$B81))*0.23,0)</f>
        <v>0</v>
      </c>
      <c r="D81"/>
      <c r="E81"/>
      <c r="F81"/>
      <c r="G81"/>
      <c r="H81"/>
    </row>
    <row r="82" spans="1:8" ht="15.75" customHeight="1">
      <c r="B82" s="227" t="str">
        <f>Hulpblad!V3</f>
        <v xml:space="preserve"> </v>
      </c>
      <c r="C82" s="160">
        <f t="shared" ref="C82:C90" si="3">IF(AND($A$77=1,$B82&lt;&gt;"",$B82&lt;&gt;" "),(SUMIFS($E$148:$E$164,$B$148:$B$164,$B82)+SUMIFS($I$172:$I$179,$B$172:$B$179,$B82)+SUMIFS($F$187:$F$202,$B$187:$B$202,$B82))*0.23,0)</f>
        <v>0</v>
      </c>
      <c r="D82"/>
      <c r="E82"/>
      <c r="F82"/>
      <c r="G82"/>
      <c r="H82"/>
    </row>
    <row r="83" spans="1:8" ht="15.75" customHeight="1">
      <c r="B83" s="227" t="str">
        <f>Hulpblad!V4</f>
        <v xml:space="preserve"> </v>
      </c>
      <c r="C83" s="160">
        <f t="shared" si="3"/>
        <v>0</v>
      </c>
      <c r="D83"/>
      <c r="E83"/>
      <c r="F83"/>
      <c r="G83"/>
      <c r="H83"/>
    </row>
    <row r="84" spans="1:8" ht="15.75" customHeight="1">
      <c r="B84" s="227" t="str">
        <f>Hulpblad!V5</f>
        <v xml:space="preserve"> </v>
      </c>
      <c r="C84" s="160">
        <f t="shared" si="3"/>
        <v>0</v>
      </c>
      <c r="D84"/>
      <c r="E84"/>
      <c r="F84"/>
      <c r="G84"/>
      <c r="H84"/>
    </row>
    <row r="85" spans="1:8" ht="15.75" customHeight="1">
      <c r="B85" s="227" t="str">
        <f>Hulpblad!V6</f>
        <v xml:space="preserve"> </v>
      </c>
      <c r="C85" s="160">
        <f t="shared" si="3"/>
        <v>0</v>
      </c>
      <c r="D85"/>
      <c r="E85"/>
      <c r="F85"/>
      <c r="G85"/>
      <c r="H85"/>
    </row>
    <row r="86" spans="1:8" ht="15.75" customHeight="1">
      <c r="B86" s="227" t="str">
        <f>Hulpblad!V7</f>
        <v xml:space="preserve"> </v>
      </c>
      <c r="C86" s="160">
        <f t="shared" si="3"/>
        <v>0</v>
      </c>
      <c r="D86"/>
      <c r="E86"/>
      <c r="F86"/>
      <c r="G86"/>
      <c r="H86"/>
    </row>
    <row r="87" spans="1:8" ht="15.75" customHeight="1">
      <c r="B87" s="227" t="str">
        <f>Hulpblad!V8</f>
        <v xml:space="preserve"> </v>
      </c>
      <c r="C87" s="160">
        <f t="shared" si="3"/>
        <v>0</v>
      </c>
      <c r="D87"/>
      <c r="E87"/>
      <c r="F87"/>
      <c r="G87"/>
      <c r="H87"/>
    </row>
    <row r="88" spans="1:8" ht="15.75" customHeight="1">
      <c r="B88" s="227" t="str">
        <f>Hulpblad!V9</f>
        <v xml:space="preserve"> </v>
      </c>
      <c r="C88" s="160">
        <f t="shared" si="3"/>
        <v>0</v>
      </c>
      <c r="D88"/>
      <c r="E88"/>
      <c r="F88"/>
      <c r="G88"/>
      <c r="H88"/>
    </row>
    <row r="89" spans="1:8" ht="15.75" customHeight="1">
      <c r="B89" s="227" t="str">
        <f>Hulpblad!V10</f>
        <v xml:space="preserve"> </v>
      </c>
      <c r="C89" s="160">
        <f t="shared" si="3"/>
        <v>0</v>
      </c>
      <c r="D89"/>
      <c r="E89"/>
      <c r="F89"/>
      <c r="G89"/>
      <c r="H89"/>
    </row>
    <row r="90" spans="1:8" ht="15.75" customHeight="1" thickBot="1">
      <c r="B90" s="227" t="str">
        <f>Hulpblad!V11</f>
        <v xml:space="preserve"> </v>
      </c>
      <c r="C90" s="160">
        <f t="shared" si="3"/>
        <v>0</v>
      </c>
      <c r="D90"/>
      <c r="E90"/>
      <c r="F90"/>
      <c r="G90"/>
      <c r="H90"/>
    </row>
    <row r="91" spans="1:8" ht="16.5" thickTop="1">
      <c r="B91" s="228" t="s">
        <v>92</v>
      </c>
      <c r="C91" s="137">
        <f>SUM(C81:C90)</f>
        <v>0</v>
      </c>
      <c r="D91"/>
      <c r="E91"/>
      <c r="F91"/>
      <c r="G91"/>
      <c r="H91"/>
    </row>
    <row r="92" spans="1:8">
      <c r="B92" s="1"/>
      <c r="C92" s="1"/>
      <c r="D92" s="1"/>
      <c r="E92" s="1"/>
      <c r="F92" s="7"/>
      <c r="G92" s="8"/>
      <c r="H92"/>
    </row>
    <row r="93" spans="1:8">
      <c r="B93" s="1"/>
      <c r="C93" s="1"/>
      <c r="D93" s="1"/>
      <c r="E93" s="1"/>
      <c r="F93" s="7"/>
      <c r="G93" s="8"/>
      <c r="H93"/>
    </row>
    <row r="94" spans="1:8" ht="21">
      <c r="A94" s="119" t="str">
        <f>IF($A$16=0,"",IF(COUNTIFS($A$17:$A$26,B94)=1,1,"nvt"))</f>
        <v/>
      </c>
      <c r="B94" s="129" t="str">
        <f>B20</f>
        <v>Vast uurtarief eigen arbeid - € 50</v>
      </c>
      <c r="C94" s="37"/>
      <c r="D94" s="1"/>
      <c r="E94" s="1"/>
      <c r="F94" s="7"/>
      <c r="G94" s="8"/>
      <c r="H94"/>
    </row>
    <row r="95" spans="1:8" ht="15">
      <c r="B95" s="249" t="e">
        <f>IF(A94=1,VLOOKUP(B94,Alle_Kostensoorten[],2,FALSE),VLOOKUP(A94,Alle_Kostensoorten[],2,FALSE))</f>
        <v>#N/A</v>
      </c>
      <c r="C95" s="249"/>
      <c r="D95" s="249"/>
      <c r="E95" s="249"/>
      <c r="F95" s="249"/>
      <c r="G95" s="249"/>
      <c r="H95"/>
    </row>
    <row r="96" spans="1:8" ht="9.75" customHeight="1">
      <c r="B96" s="1"/>
      <c r="C96" s="1"/>
      <c r="D96" s="1"/>
      <c r="E96" s="1"/>
      <c r="F96" s="7"/>
      <c r="G96" s="8"/>
      <c r="H96"/>
    </row>
    <row r="97" spans="1:9" ht="16.5" thickBot="1">
      <c r="B97" s="56" t="s">
        <v>58</v>
      </c>
      <c r="C97" s="200" t="s">
        <v>95</v>
      </c>
      <c r="D97" s="200" t="s">
        <v>100</v>
      </c>
      <c r="E97" s="57" t="s">
        <v>81</v>
      </c>
      <c r="F97" s="1"/>
      <c r="G97" s="7"/>
      <c r="H97" s="8"/>
    </row>
    <row r="98" spans="1:9" ht="15.75" customHeight="1" thickTop="1">
      <c r="B98" s="224"/>
      <c r="C98" s="186"/>
      <c r="D98" s="164"/>
      <c r="E98" s="130">
        <f>IF($A$94=1,$D98*50,0)</f>
        <v>0</v>
      </c>
      <c r="F98" s="1"/>
      <c r="G98" s="7"/>
      <c r="H98" s="8"/>
    </row>
    <row r="99" spans="1:9" ht="15.75" customHeight="1">
      <c r="B99" s="225"/>
      <c r="C99" s="186"/>
      <c r="D99" s="164"/>
      <c r="E99" s="131">
        <f t="shared" ref="E99:E107" si="4">IF($A$94=1,$D99*50,0)</f>
        <v>0</v>
      </c>
      <c r="F99" s="1"/>
      <c r="G99" s="7"/>
      <c r="H99" s="8"/>
    </row>
    <row r="100" spans="1:9" ht="15.75" customHeight="1">
      <c r="B100" s="225"/>
      <c r="C100" s="186"/>
      <c r="D100" s="164"/>
      <c r="E100" s="131">
        <f t="shared" si="4"/>
        <v>0</v>
      </c>
      <c r="F100" s="1"/>
      <c r="G100" s="7"/>
      <c r="H100" s="8"/>
    </row>
    <row r="101" spans="1:9" ht="15.75" customHeight="1">
      <c r="B101" s="225"/>
      <c r="C101" s="186"/>
      <c r="D101" s="164"/>
      <c r="E101" s="131">
        <f t="shared" si="4"/>
        <v>0</v>
      </c>
      <c r="F101" s="1"/>
      <c r="G101" s="7"/>
      <c r="H101" s="8"/>
    </row>
    <row r="102" spans="1:9" ht="15.75" customHeight="1">
      <c r="B102" s="225"/>
      <c r="C102" s="186"/>
      <c r="D102" s="164"/>
      <c r="E102" s="131">
        <f t="shared" si="4"/>
        <v>0</v>
      </c>
      <c r="F102" s="1"/>
      <c r="G102" s="7"/>
      <c r="H102" s="8"/>
    </row>
    <row r="103" spans="1:9" ht="15.75" customHeight="1">
      <c r="B103" s="225"/>
      <c r="C103" s="186"/>
      <c r="D103" s="164"/>
      <c r="E103" s="131">
        <f t="shared" si="4"/>
        <v>0</v>
      </c>
      <c r="F103" s="1"/>
      <c r="G103" s="7"/>
      <c r="H103" s="8"/>
    </row>
    <row r="104" spans="1:9" ht="15.75" customHeight="1">
      <c r="B104" s="225"/>
      <c r="C104" s="186"/>
      <c r="D104" s="164"/>
      <c r="E104" s="131">
        <f t="shared" si="4"/>
        <v>0</v>
      </c>
      <c r="F104" s="1"/>
      <c r="G104" s="7"/>
      <c r="H104" s="8"/>
    </row>
    <row r="105" spans="1:9" ht="15.75" customHeight="1">
      <c r="B105" s="225"/>
      <c r="C105" s="186"/>
      <c r="D105" s="164"/>
      <c r="E105" s="131">
        <f t="shared" si="4"/>
        <v>0</v>
      </c>
      <c r="F105" s="1"/>
      <c r="G105" s="7"/>
      <c r="H105" s="8"/>
    </row>
    <row r="106" spans="1:9" ht="15.75" customHeight="1">
      <c r="B106" s="225"/>
      <c r="C106" s="186"/>
      <c r="D106" s="164"/>
      <c r="E106" s="131">
        <f t="shared" si="4"/>
        <v>0</v>
      </c>
      <c r="F106" s="1"/>
      <c r="G106" s="7"/>
      <c r="H106" s="8"/>
    </row>
    <row r="107" spans="1:9" ht="15.75" customHeight="1" thickBot="1">
      <c r="B107" s="225"/>
      <c r="C107" s="186"/>
      <c r="D107" s="164"/>
      <c r="E107" s="131">
        <f t="shared" si="4"/>
        <v>0</v>
      </c>
      <c r="F107" s="1"/>
      <c r="G107" s="7"/>
      <c r="H107" s="8"/>
    </row>
    <row r="108" spans="1:9" ht="16.5" thickTop="1">
      <c r="B108" s="58" t="s">
        <v>92</v>
      </c>
      <c r="C108" s="58"/>
      <c r="D108" s="58"/>
      <c r="E108" s="137">
        <f>SUM(E98:E107)</f>
        <v>0</v>
      </c>
      <c r="F108" s="1"/>
      <c r="G108" s="1"/>
      <c r="H108" s="7"/>
      <c r="I108" s="8"/>
    </row>
    <row r="109" spans="1:9">
      <c r="B109" s="1"/>
      <c r="C109" s="1"/>
      <c r="D109" s="1"/>
      <c r="E109" s="1"/>
      <c r="F109" s="7"/>
      <c r="G109" s="8"/>
      <c r="H109"/>
    </row>
    <row r="110" spans="1:9">
      <c r="B110" s="1"/>
      <c r="C110" s="1"/>
      <c r="D110" s="1"/>
      <c r="E110" s="1"/>
      <c r="F110" s="7"/>
      <c r="G110" s="8"/>
      <c r="H110"/>
    </row>
    <row r="111" spans="1:9" ht="21">
      <c r="A111" s="119" t="str">
        <f>IF($A$16=0,"",IF(COUNTIFS($A$17:$A$26,B111)=1,1,"nvt"))</f>
        <v/>
      </c>
      <c r="B111" s="216" t="str">
        <f>B21</f>
        <v>Vast uurtarief eigen arbeid - € 43</v>
      </c>
      <c r="C111" s="37"/>
      <c r="D111" s="1"/>
      <c r="E111" s="1"/>
      <c r="F111" s="7"/>
      <c r="G111" s="8"/>
      <c r="H111"/>
    </row>
    <row r="112" spans="1:9" ht="15">
      <c r="B112" s="249" t="e">
        <f>IF(A111=1,VLOOKUP(B111,Alle_Kostensoorten[],2,FALSE),VLOOKUP(A111,Alle_Kostensoorten[],2,FALSE))</f>
        <v>#N/A</v>
      </c>
      <c r="C112" s="249"/>
      <c r="D112" s="249"/>
      <c r="E112" s="249"/>
      <c r="F112" s="249"/>
      <c r="G112" s="249"/>
      <c r="H112"/>
    </row>
    <row r="113" spans="1:9" ht="9.75" customHeight="1">
      <c r="B113" s="1"/>
      <c r="C113" s="1"/>
      <c r="D113" s="1"/>
      <c r="E113" s="1"/>
      <c r="F113" s="7"/>
      <c r="G113" s="8"/>
      <c r="H113"/>
    </row>
    <row r="114" spans="1:9" ht="16.5" thickBot="1">
      <c r="B114" s="56" t="s">
        <v>58</v>
      </c>
      <c r="C114" s="200" t="s">
        <v>95</v>
      </c>
      <c r="D114" s="200" t="s">
        <v>100</v>
      </c>
      <c r="E114" s="57" t="s">
        <v>81</v>
      </c>
      <c r="F114" s="1"/>
      <c r="G114" s="7"/>
      <c r="H114" s="8"/>
    </row>
    <row r="115" spans="1:9" ht="15.75" customHeight="1" thickTop="1">
      <c r="B115" s="224"/>
      <c r="C115" s="186"/>
      <c r="D115" s="164"/>
      <c r="E115" s="130">
        <f>IF($A$111=1,$D115*43,0)</f>
        <v>0</v>
      </c>
      <c r="F115" s="1"/>
      <c r="G115" s="7"/>
      <c r="H115" s="8"/>
    </row>
    <row r="116" spans="1:9" ht="15.75" customHeight="1">
      <c r="B116" s="225"/>
      <c r="C116" s="186"/>
      <c r="D116" s="164"/>
      <c r="E116" s="131">
        <f t="shared" ref="E116:E124" si="5">IF($A$111=1,$D116*43,0)</f>
        <v>0</v>
      </c>
      <c r="F116" s="1"/>
      <c r="G116" s="7"/>
      <c r="H116" s="8"/>
    </row>
    <row r="117" spans="1:9" ht="15.75" customHeight="1">
      <c r="B117" s="225"/>
      <c r="C117" s="186"/>
      <c r="D117" s="164"/>
      <c r="E117" s="131">
        <f t="shared" si="5"/>
        <v>0</v>
      </c>
      <c r="F117" s="1"/>
      <c r="G117" s="7"/>
      <c r="H117" s="8"/>
    </row>
    <row r="118" spans="1:9" ht="15.75" customHeight="1">
      <c r="B118" s="225"/>
      <c r="C118" s="186"/>
      <c r="D118" s="164"/>
      <c r="E118" s="131">
        <f t="shared" si="5"/>
        <v>0</v>
      </c>
      <c r="F118" s="1"/>
      <c r="G118" s="7"/>
      <c r="H118" s="8"/>
    </row>
    <row r="119" spans="1:9" ht="15.75" customHeight="1">
      <c r="B119" s="225"/>
      <c r="C119" s="186"/>
      <c r="D119" s="164"/>
      <c r="E119" s="131">
        <f t="shared" si="5"/>
        <v>0</v>
      </c>
      <c r="F119" s="1"/>
      <c r="G119" s="7"/>
      <c r="H119" s="8"/>
    </row>
    <row r="120" spans="1:9" ht="15.75" customHeight="1">
      <c r="B120" s="225"/>
      <c r="C120" s="186"/>
      <c r="D120" s="164"/>
      <c r="E120" s="131">
        <f t="shared" si="5"/>
        <v>0</v>
      </c>
      <c r="F120" s="1"/>
      <c r="G120" s="7"/>
      <c r="H120" s="8"/>
    </row>
    <row r="121" spans="1:9" ht="15.75" customHeight="1">
      <c r="B121" s="225"/>
      <c r="C121" s="186"/>
      <c r="D121" s="164"/>
      <c r="E121" s="131">
        <f t="shared" si="5"/>
        <v>0</v>
      </c>
      <c r="F121" s="1"/>
      <c r="G121" s="7"/>
      <c r="H121" s="8"/>
    </row>
    <row r="122" spans="1:9" ht="15.75" customHeight="1">
      <c r="B122" s="225"/>
      <c r="C122" s="186"/>
      <c r="D122" s="164"/>
      <c r="E122" s="131">
        <f t="shared" si="5"/>
        <v>0</v>
      </c>
      <c r="F122" s="1"/>
      <c r="G122" s="7"/>
      <c r="H122" s="8"/>
    </row>
    <row r="123" spans="1:9" ht="15.75" customHeight="1">
      <c r="B123" s="225"/>
      <c r="C123" s="186"/>
      <c r="D123" s="164"/>
      <c r="E123" s="131">
        <f t="shared" si="5"/>
        <v>0</v>
      </c>
      <c r="F123" s="1"/>
      <c r="G123" s="7"/>
      <c r="H123" s="8"/>
    </row>
    <row r="124" spans="1:9" ht="15.75" customHeight="1" thickBot="1">
      <c r="B124" s="225"/>
      <c r="C124" s="186"/>
      <c r="D124" s="164"/>
      <c r="E124" s="131">
        <f t="shared" si="5"/>
        <v>0</v>
      </c>
      <c r="F124" s="1"/>
      <c r="G124" s="7"/>
      <c r="H124" s="8"/>
    </row>
    <row r="125" spans="1:9" ht="16.5" thickTop="1">
      <c r="B125" s="58" t="s">
        <v>92</v>
      </c>
      <c r="C125" s="58"/>
      <c r="D125" s="58"/>
      <c r="E125" s="137">
        <f>SUM(E115:E124)</f>
        <v>0</v>
      </c>
      <c r="F125" s="1"/>
      <c r="G125" s="1"/>
      <c r="H125" s="7"/>
      <c r="I125" s="8"/>
    </row>
    <row r="126" spans="1:9">
      <c r="B126" s="1"/>
      <c r="C126" s="1"/>
      <c r="D126" s="1"/>
      <c r="E126" s="1"/>
      <c r="F126" s="7"/>
      <c r="G126" s="8"/>
      <c r="H126"/>
    </row>
    <row r="127" spans="1:9">
      <c r="B127" s="1"/>
      <c r="C127" s="1"/>
      <c r="D127" s="1"/>
      <c r="E127" s="1"/>
      <c r="F127" s="7"/>
      <c r="G127" s="8"/>
      <c r="H127"/>
    </row>
    <row r="128" spans="1:9" ht="21">
      <c r="A128" s="119" t="str">
        <f>IF($A$16=0,"",IF(COUNTIFS($A$17:$A$26,B128)=1,1,"nvt"))</f>
        <v/>
      </c>
      <c r="B128" s="129" t="str">
        <f>B22</f>
        <v>IKS voor kennisinstellingen</v>
      </c>
      <c r="C128" s="37"/>
      <c r="D128" s="12"/>
      <c r="E128" s="12"/>
      <c r="F128" s="9"/>
      <c r="G128"/>
      <c r="H128"/>
    </row>
    <row r="129" spans="1:9" ht="18" customHeight="1">
      <c r="B129" s="249" t="e">
        <f>IF(A128=1,VLOOKUP(B128,Alle_Kostensoorten[],2,FALSE),VLOOKUP(A128,Alle_Kostensoorten[],2,FALSE))</f>
        <v>#N/A</v>
      </c>
      <c r="C129" s="249"/>
      <c r="D129" s="249"/>
      <c r="E129" s="249"/>
      <c r="F129" s="249"/>
      <c r="G129" s="249"/>
      <c r="H129" s="249"/>
      <c r="I129" s="249"/>
    </row>
    <row r="130" spans="1:9" ht="9.75" customHeight="1">
      <c r="B130" s="3"/>
      <c r="C130" s="4"/>
      <c r="D130" s="12"/>
      <c r="E130" s="12"/>
      <c r="F130" s="9"/>
      <c r="G130"/>
      <c r="H130"/>
    </row>
    <row r="131" spans="1:9" ht="16.5" customHeight="1" thickBot="1">
      <c r="B131" s="199" t="s">
        <v>58</v>
      </c>
      <c r="C131" s="200" t="s">
        <v>101</v>
      </c>
      <c r="D131" s="200" t="s">
        <v>102</v>
      </c>
      <c r="E131" s="201" t="s">
        <v>81</v>
      </c>
      <c r="F131" s="201" t="s">
        <v>103</v>
      </c>
      <c r="G131" s="202"/>
      <c r="H131" s="202"/>
      <c r="I131" s="202"/>
    </row>
    <row r="132" spans="1:9" ht="15.75" customHeight="1" thickTop="1">
      <c r="B132" s="185"/>
      <c r="C132" s="186"/>
      <c r="D132" s="187"/>
      <c r="E132" s="159">
        <f t="shared" ref="E132:E140" si="6">IF($A$128=1,$D132,0)</f>
        <v>0</v>
      </c>
      <c r="F132" s="186"/>
      <c r="G132" s="188"/>
      <c r="H132" s="188"/>
      <c r="I132" s="188"/>
    </row>
    <row r="133" spans="1:9" ht="15.75" customHeight="1">
      <c r="B133" s="161"/>
      <c r="C133" s="86"/>
      <c r="D133" s="187"/>
      <c r="E133" s="160">
        <f t="shared" si="6"/>
        <v>0</v>
      </c>
      <c r="F133" s="169"/>
      <c r="G133" s="170"/>
      <c r="H133" s="170"/>
      <c r="I133" s="170"/>
    </row>
    <row r="134" spans="1:9" ht="15.75" customHeight="1">
      <c r="B134" s="161"/>
      <c r="C134" s="86"/>
      <c r="D134" s="187"/>
      <c r="E134" s="160">
        <f t="shared" si="6"/>
        <v>0</v>
      </c>
      <c r="F134" s="169"/>
      <c r="G134" s="170"/>
      <c r="H134" s="170"/>
      <c r="I134" s="170"/>
    </row>
    <row r="135" spans="1:9" ht="15.75" customHeight="1">
      <c r="B135" s="161"/>
      <c r="C135" s="86"/>
      <c r="D135" s="187"/>
      <c r="E135" s="160">
        <f t="shared" si="6"/>
        <v>0</v>
      </c>
      <c r="F135" s="169"/>
      <c r="G135" s="170"/>
      <c r="H135" s="170"/>
      <c r="I135" s="170"/>
    </row>
    <row r="136" spans="1:9" ht="15.75" customHeight="1">
      <c r="B136" s="161"/>
      <c r="C136" s="86"/>
      <c r="D136" s="187"/>
      <c r="E136" s="160">
        <f t="shared" si="6"/>
        <v>0</v>
      </c>
      <c r="F136" s="169"/>
      <c r="G136" s="170"/>
      <c r="H136" s="170"/>
      <c r="I136" s="170"/>
    </row>
    <row r="137" spans="1:9" ht="15.75" customHeight="1">
      <c r="B137" s="161"/>
      <c r="C137" s="86"/>
      <c r="D137" s="166"/>
      <c r="E137" s="160">
        <f t="shared" si="6"/>
        <v>0</v>
      </c>
      <c r="F137" s="169"/>
      <c r="G137" s="170"/>
      <c r="H137" s="170"/>
      <c r="I137" s="170"/>
    </row>
    <row r="138" spans="1:9" ht="15.75" customHeight="1">
      <c r="B138" s="161"/>
      <c r="C138" s="86"/>
      <c r="D138" s="166"/>
      <c r="E138" s="160">
        <f t="shared" si="6"/>
        <v>0</v>
      </c>
      <c r="F138" s="169"/>
      <c r="G138" s="170"/>
      <c r="H138" s="170"/>
      <c r="I138" s="170"/>
    </row>
    <row r="139" spans="1:9" ht="15.75" customHeight="1">
      <c r="B139" s="161"/>
      <c r="C139" s="86"/>
      <c r="D139" s="166"/>
      <c r="E139" s="160">
        <f t="shared" si="6"/>
        <v>0</v>
      </c>
      <c r="F139" s="169"/>
      <c r="G139" s="170"/>
      <c r="H139" s="170"/>
      <c r="I139" s="170"/>
    </row>
    <row r="140" spans="1:9" ht="15.75" customHeight="1" thickBot="1">
      <c r="B140" s="75"/>
      <c r="C140" s="74"/>
      <c r="D140" s="76"/>
      <c r="E140" s="131">
        <f t="shared" si="6"/>
        <v>0</v>
      </c>
      <c r="F140" s="77"/>
      <c r="G140" s="78"/>
      <c r="H140" s="78"/>
      <c r="I140" s="78"/>
    </row>
    <row r="141" spans="1:9" ht="16.5" thickTop="1">
      <c r="B141" s="58" t="s">
        <v>92</v>
      </c>
      <c r="C141" s="58"/>
      <c r="D141" s="58"/>
      <c r="E141" s="137">
        <f>SUM(E132:E140)</f>
        <v>0</v>
      </c>
      <c r="F141" s="176"/>
      <c r="G141" s="176"/>
      <c r="H141" s="176"/>
      <c r="I141" s="176"/>
    </row>
    <row r="142" spans="1:9">
      <c r="B142" s="6"/>
      <c r="C142" s="6"/>
      <c r="D142" s="6"/>
      <c r="E142" s="16"/>
      <c r="F142" s="16"/>
      <c r="G142" s="10"/>
      <c r="H142"/>
    </row>
    <row r="143" spans="1:9">
      <c r="B143" s="1"/>
      <c r="C143" s="1"/>
      <c r="D143" s="1"/>
      <c r="E143" s="1"/>
      <c r="F143" s="9"/>
      <c r="G143" s="10"/>
      <c r="H143"/>
    </row>
    <row r="144" spans="1:9" ht="21">
      <c r="A144" s="119" t="str">
        <f>IF($A$16=0,"",IF(COUNTIFS($A$17:$A$26,B144)=1,1,"nvt"))</f>
        <v/>
      </c>
      <c r="B144" s="129" t="str">
        <f>B23</f>
        <v>Bijdragen in natura</v>
      </c>
      <c r="C144" s="37"/>
      <c r="D144" s="1"/>
      <c r="E144" s="1"/>
      <c r="F144" s="9"/>
      <c r="G144" s="10"/>
      <c r="H144"/>
    </row>
    <row r="145" spans="2:9" ht="18" customHeight="1">
      <c r="B145" s="249" t="e">
        <f>IF(A144=1,VLOOKUP(B144,Alle_Kostensoorten[],2,FALSE),VLOOKUP(A144,Alle_Kostensoorten[],2,FALSE))</f>
        <v>#N/A</v>
      </c>
      <c r="C145" s="249"/>
      <c r="D145" s="249"/>
      <c r="E145" s="249"/>
      <c r="F145" s="249"/>
      <c r="G145" s="249"/>
      <c r="H145" s="249"/>
      <c r="I145" s="249"/>
    </row>
    <row r="146" spans="2:9" ht="9.75" customHeight="1">
      <c r="B146" s="3"/>
      <c r="C146" s="1"/>
      <c r="D146" s="1"/>
      <c r="E146" s="1"/>
      <c r="F146" s="9"/>
      <c r="G146" s="10"/>
      <c r="H146"/>
    </row>
    <row r="147" spans="2:9" ht="16.5" customHeight="1" thickBot="1">
      <c r="B147" s="195" t="s">
        <v>58</v>
      </c>
      <c r="C147" s="197" t="s">
        <v>101</v>
      </c>
      <c r="D147" s="196" t="s">
        <v>102</v>
      </c>
      <c r="E147" s="197" t="s">
        <v>81</v>
      </c>
      <c r="F147" s="196" t="s">
        <v>3</v>
      </c>
      <c r="G147" s="198"/>
      <c r="H147" s="198"/>
      <c r="I147" s="198"/>
    </row>
    <row r="148" spans="2:9" ht="15.75" customHeight="1" thickTop="1">
      <c r="B148" s="185"/>
      <c r="C148" s="186"/>
      <c r="D148" s="187"/>
      <c r="E148" s="159">
        <f>IF($A$144=1,$D148,0)</f>
        <v>0</v>
      </c>
      <c r="F148" s="190"/>
      <c r="G148" s="191"/>
      <c r="H148" s="191"/>
      <c r="I148" s="191"/>
    </row>
    <row r="149" spans="2:9" ht="15.75" customHeight="1">
      <c r="B149" s="161"/>
      <c r="C149" s="86"/>
      <c r="D149" s="166"/>
      <c r="E149" s="159">
        <f t="shared" ref="E149:E164" si="7">IF($A$144=1,$D149,0)</f>
        <v>0</v>
      </c>
      <c r="F149" s="167"/>
      <c r="G149" s="168"/>
      <c r="H149" s="168"/>
      <c r="I149" s="168"/>
    </row>
    <row r="150" spans="2:9" ht="15.75" customHeight="1">
      <c r="B150" s="161"/>
      <c r="C150" s="86"/>
      <c r="D150" s="166"/>
      <c r="E150" s="159">
        <f t="shared" si="7"/>
        <v>0</v>
      </c>
      <c r="F150" s="167"/>
      <c r="G150" s="168"/>
      <c r="H150" s="168"/>
      <c r="I150" s="168"/>
    </row>
    <row r="151" spans="2:9" ht="15.75" customHeight="1">
      <c r="B151" s="161"/>
      <c r="C151" s="86"/>
      <c r="D151" s="166"/>
      <c r="E151" s="159">
        <f t="shared" si="7"/>
        <v>0</v>
      </c>
      <c r="F151" s="167"/>
      <c r="G151" s="168"/>
      <c r="H151" s="168"/>
      <c r="I151" s="168"/>
    </row>
    <row r="152" spans="2:9" ht="15.75" customHeight="1">
      <c r="B152" s="161"/>
      <c r="C152" s="86"/>
      <c r="D152" s="166"/>
      <c r="E152" s="159">
        <f t="shared" si="7"/>
        <v>0</v>
      </c>
      <c r="F152" s="167"/>
      <c r="G152" s="168"/>
      <c r="H152" s="168"/>
      <c r="I152" s="168"/>
    </row>
    <row r="153" spans="2:9" ht="15.75" customHeight="1">
      <c r="B153" s="161"/>
      <c r="C153" s="86"/>
      <c r="D153" s="166"/>
      <c r="E153" s="159">
        <f t="shared" si="7"/>
        <v>0</v>
      </c>
      <c r="F153" s="167"/>
      <c r="G153" s="168"/>
      <c r="H153" s="168"/>
      <c r="I153" s="168"/>
    </row>
    <row r="154" spans="2:9" ht="15.75" customHeight="1">
      <c r="B154" s="161"/>
      <c r="C154" s="86"/>
      <c r="D154" s="166"/>
      <c r="E154" s="159">
        <f t="shared" si="7"/>
        <v>0</v>
      </c>
      <c r="F154" s="167"/>
      <c r="G154" s="168"/>
      <c r="H154" s="168"/>
      <c r="I154" s="168"/>
    </row>
    <row r="155" spans="2:9" ht="15.75" customHeight="1">
      <c r="B155" s="161"/>
      <c r="C155" s="86"/>
      <c r="D155" s="166"/>
      <c r="E155" s="159">
        <f t="shared" si="7"/>
        <v>0</v>
      </c>
      <c r="F155" s="167"/>
      <c r="G155" s="168"/>
      <c r="H155" s="168"/>
      <c r="I155" s="168"/>
    </row>
    <row r="156" spans="2:9" ht="15.75" customHeight="1">
      <c r="B156" s="161"/>
      <c r="C156" s="86"/>
      <c r="D156" s="166"/>
      <c r="E156" s="159">
        <f t="shared" si="7"/>
        <v>0</v>
      </c>
      <c r="F156" s="167"/>
      <c r="G156" s="168"/>
      <c r="H156" s="168"/>
      <c r="I156" s="168"/>
    </row>
    <row r="157" spans="2:9" ht="15.75" customHeight="1">
      <c r="B157" s="161"/>
      <c r="C157" s="86"/>
      <c r="D157" s="166"/>
      <c r="E157" s="159">
        <f t="shared" si="7"/>
        <v>0</v>
      </c>
      <c r="F157" s="167"/>
      <c r="G157" s="168"/>
      <c r="H157" s="168"/>
      <c r="I157" s="168"/>
    </row>
    <row r="158" spans="2:9" ht="15.75" customHeight="1">
      <c r="B158" s="161"/>
      <c r="C158" s="86"/>
      <c r="D158" s="166"/>
      <c r="E158" s="159">
        <f t="shared" si="7"/>
        <v>0</v>
      </c>
      <c r="F158" s="167"/>
      <c r="G158" s="168"/>
      <c r="H158" s="168"/>
      <c r="I158" s="168"/>
    </row>
    <row r="159" spans="2:9" ht="15.75" customHeight="1">
      <c r="B159" s="161"/>
      <c r="C159" s="86"/>
      <c r="D159" s="166"/>
      <c r="E159" s="159">
        <f t="shared" si="7"/>
        <v>0</v>
      </c>
      <c r="F159" s="167"/>
      <c r="G159" s="168"/>
      <c r="H159" s="168"/>
      <c r="I159" s="168"/>
    </row>
    <row r="160" spans="2:9" ht="15.75" customHeight="1">
      <c r="B160" s="161"/>
      <c r="C160" s="86"/>
      <c r="D160" s="166"/>
      <c r="E160" s="159">
        <f t="shared" si="7"/>
        <v>0</v>
      </c>
      <c r="F160" s="167"/>
      <c r="G160" s="168"/>
      <c r="H160" s="168"/>
      <c r="I160" s="168"/>
    </row>
    <row r="161" spans="1:9" ht="15.75" customHeight="1">
      <c r="B161" s="161"/>
      <c r="C161" s="86"/>
      <c r="D161" s="166"/>
      <c r="E161" s="159">
        <f t="shared" si="7"/>
        <v>0</v>
      </c>
      <c r="F161" s="167"/>
      <c r="G161" s="168"/>
      <c r="H161" s="168"/>
      <c r="I161" s="168"/>
    </row>
    <row r="162" spans="1:9" ht="15.75" customHeight="1">
      <c r="B162" s="161"/>
      <c r="C162" s="86"/>
      <c r="D162" s="166"/>
      <c r="E162" s="159">
        <f t="shared" si="7"/>
        <v>0</v>
      </c>
      <c r="F162" s="167"/>
      <c r="G162" s="168"/>
      <c r="H162" s="168"/>
      <c r="I162" s="168"/>
    </row>
    <row r="163" spans="1:9" ht="15.75" customHeight="1">
      <c r="B163" s="161"/>
      <c r="C163" s="86"/>
      <c r="D163" s="166"/>
      <c r="E163" s="159">
        <f t="shared" si="7"/>
        <v>0</v>
      </c>
      <c r="F163" s="167"/>
      <c r="G163" s="168"/>
      <c r="H163" s="168"/>
      <c r="I163" s="168"/>
    </row>
    <row r="164" spans="1:9" ht="15.75" customHeight="1" thickBot="1">
      <c r="B164" s="75"/>
      <c r="C164" s="74"/>
      <c r="D164" s="76"/>
      <c r="E164" s="159">
        <f t="shared" si="7"/>
        <v>0</v>
      </c>
      <c r="F164" s="111"/>
      <c r="G164" s="112"/>
      <c r="H164" s="112"/>
      <c r="I164" s="112"/>
    </row>
    <row r="165" spans="1:9" ht="16.350000000000001" customHeight="1" thickTop="1">
      <c r="B165" s="58" t="s">
        <v>92</v>
      </c>
      <c r="C165" s="58"/>
      <c r="D165" s="58"/>
      <c r="E165" s="137">
        <f>SUM(E148:E164)</f>
        <v>0</v>
      </c>
      <c r="F165" s="176"/>
      <c r="G165" s="176"/>
      <c r="H165" s="176"/>
      <c r="I165" s="176"/>
    </row>
    <row r="166" spans="1:9" ht="16.350000000000001" customHeight="1">
      <c r="B166" s="1"/>
      <c r="C166" s="4"/>
      <c r="D166" s="7"/>
      <c r="E166" s="7"/>
      <c r="F166" s="11"/>
      <c r="G166"/>
      <c r="H166"/>
    </row>
    <row r="167" spans="1:9">
      <c r="B167" s="1"/>
      <c r="C167" s="1"/>
      <c r="D167" s="4"/>
      <c r="E167" s="13"/>
      <c r="F167" s="13"/>
      <c r="G167" s="9"/>
      <c r="H167"/>
    </row>
    <row r="168" spans="1:9" ht="21">
      <c r="A168" s="119" t="str">
        <f>IF($A$16=0,"",IF(COUNTIFS($A$17:$A$26,B168)=1,1,"nvt"))</f>
        <v/>
      </c>
      <c r="B168" s="37" t="str">
        <f>B24</f>
        <v>Afschrijvingskosten</v>
      </c>
      <c r="C168" s="37"/>
      <c r="D168" s="1"/>
      <c r="E168" s="1"/>
      <c r="F168" s="9"/>
      <c r="G168" s="8"/>
      <c r="H168"/>
    </row>
    <row r="169" spans="1:9" ht="15" customHeight="1">
      <c r="B169" s="249" t="e">
        <f>IF(A168=1,VLOOKUP(B168,Alle_Kostensoorten[],2,FALSE),VLOOKUP(A168,Alle_Kostensoorten[],2,FALSE))</f>
        <v>#N/A</v>
      </c>
      <c r="C169" s="249"/>
      <c r="D169" s="249"/>
      <c r="E169" s="249"/>
      <c r="F169" s="249"/>
      <c r="G169" s="249"/>
      <c r="H169" s="249"/>
      <c r="I169" s="249"/>
    </row>
    <row r="170" spans="1:9" ht="9.75" customHeight="1">
      <c r="B170" s="3"/>
      <c r="C170" s="1"/>
      <c r="D170" s="1"/>
      <c r="E170" s="1"/>
      <c r="F170" s="9"/>
      <c r="G170" s="8"/>
      <c r="H170"/>
    </row>
    <row r="171" spans="1:9" ht="48.75" customHeight="1" thickBot="1">
      <c r="B171" s="195" t="s">
        <v>58</v>
      </c>
      <c r="C171" s="196" t="s">
        <v>104</v>
      </c>
      <c r="D171" s="196" t="s">
        <v>105</v>
      </c>
      <c r="E171" s="196" t="s">
        <v>106</v>
      </c>
      <c r="F171" s="196" t="s">
        <v>107</v>
      </c>
      <c r="G171" s="196" t="s">
        <v>108</v>
      </c>
      <c r="H171" s="196" t="s">
        <v>109</v>
      </c>
      <c r="I171" s="196" t="s">
        <v>81</v>
      </c>
    </row>
    <row r="172" spans="1:9" ht="15.75" customHeight="1" thickTop="1">
      <c r="B172" s="185"/>
      <c r="C172" s="192"/>
      <c r="D172" s="193"/>
      <c r="E172" s="193"/>
      <c r="F172" s="189"/>
      <c r="G172" s="189"/>
      <c r="H172" s="194"/>
      <c r="I172" s="159">
        <f>IFERROR(IF($A$168=1,(D172-E172)*(G172/F172)*H172,0),0)</f>
        <v>0</v>
      </c>
    </row>
    <row r="173" spans="1:9" ht="15.75" customHeight="1">
      <c r="B173" s="161"/>
      <c r="C173" s="162"/>
      <c r="D173" s="163"/>
      <c r="E173" s="163"/>
      <c r="F173" s="164"/>
      <c r="G173" s="164"/>
      <c r="H173" s="165"/>
      <c r="I173" s="160">
        <f t="shared" ref="I173:I179" si="8">IFERROR(IF($A$168=1,(D173-E173)*(G173/F173)*H173,0),0)</f>
        <v>0</v>
      </c>
    </row>
    <row r="174" spans="1:9" ht="15.75" customHeight="1">
      <c r="B174" s="161"/>
      <c r="C174" s="162"/>
      <c r="D174" s="163"/>
      <c r="E174" s="163"/>
      <c r="F174" s="164"/>
      <c r="G174" s="164"/>
      <c r="H174" s="165"/>
      <c r="I174" s="160">
        <f t="shared" si="8"/>
        <v>0</v>
      </c>
    </row>
    <row r="175" spans="1:9" ht="15.75" customHeight="1">
      <c r="B175" s="161"/>
      <c r="C175" s="162"/>
      <c r="D175" s="163"/>
      <c r="E175" s="163"/>
      <c r="F175" s="164"/>
      <c r="G175" s="164"/>
      <c r="H175" s="165"/>
      <c r="I175" s="160">
        <f t="shared" si="8"/>
        <v>0</v>
      </c>
    </row>
    <row r="176" spans="1:9" ht="15.75" customHeight="1">
      <c r="B176" s="161"/>
      <c r="C176" s="162"/>
      <c r="D176" s="163"/>
      <c r="E176" s="163"/>
      <c r="F176" s="164"/>
      <c r="G176" s="164"/>
      <c r="H176" s="165"/>
      <c r="I176" s="160">
        <f t="shared" si="8"/>
        <v>0</v>
      </c>
    </row>
    <row r="177" spans="1:9" ht="15.75" customHeight="1">
      <c r="B177" s="161"/>
      <c r="C177" s="162"/>
      <c r="D177" s="163"/>
      <c r="E177" s="163"/>
      <c r="F177" s="164"/>
      <c r="G177" s="164"/>
      <c r="H177" s="165"/>
      <c r="I177" s="160">
        <f t="shared" si="8"/>
        <v>0</v>
      </c>
    </row>
    <row r="178" spans="1:9" ht="15.75" customHeight="1">
      <c r="B178" s="161"/>
      <c r="C178" s="162"/>
      <c r="D178" s="163"/>
      <c r="E178" s="163"/>
      <c r="F178" s="164"/>
      <c r="G178" s="164"/>
      <c r="H178" s="165"/>
      <c r="I178" s="160">
        <f t="shared" si="8"/>
        <v>0</v>
      </c>
    </row>
    <row r="179" spans="1:9" ht="15.75" customHeight="1" thickBot="1">
      <c r="B179" s="75"/>
      <c r="C179" s="79"/>
      <c r="D179" s="80"/>
      <c r="E179" s="80"/>
      <c r="F179" s="117"/>
      <c r="G179" s="117"/>
      <c r="H179" s="109"/>
      <c r="I179" s="131">
        <f t="shared" si="8"/>
        <v>0</v>
      </c>
    </row>
    <row r="180" spans="1:9" ht="16.5" thickTop="1">
      <c r="B180" s="58" t="s">
        <v>92</v>
      </c>
      <c r="C180" s="58"/>
      <c r="D180" s="58"/>
      <c r="E180" s="58"/>
      <c r="F180" s="58"/>
      <c r="G180" s="58"/>
      <c r="H180" s="176"/>
      <c r="I180" s="137">
        <f>SUM(I172:I179)</f>
        <v>0</v>
      </c>
    </row>
    <row r="181" spans="1:9">
      <c r="B181" s="1"/>
      <c r="C181" s="1"/>
      <c r="D181" s="1"/>
      <c r="E181" s="1"/>
      <c r="F181" s="14"/>
      <c r="G181" s="14"/>
      <c r="H181" s="8"/>
    </row>
    <row r="182" spans="1:9">
      <c r="B182" s="3"/>
      <c r="C182" s="1"/>
      <c r="D182" s="1"/>
      <c r="E182" s="1"/>
      <c r="F182" s="9"/>
      <c r="G182" s="10"/>
      <c r="H182"/>
    </row>
    <row r="183" spans="1:9" ht="21">
      <c r="A183" s="119" t="str">
        <f>IF($A$16=0,"",IF(COUNTIFS($A$17:$A$26,B183)=1,1,"nvt"))</f>
        <v/>
      </c>
      <c r="B183" s="129" t="str">
        <f>B25</f>
        <v>Overige kosten</v>
      </c>
      <c r="C183" s="37"/>
      <c r="D183"/>
      <c r="E183"/>
      <c r="F183"/>
      <c r="G183"/>
      <c r="H183"/>
    </row>
    <row r="184" spans="1:9" ht="14.25" customHeight="1">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c r="B185" s="3"/>
      <c r="C185" s="4"/>
      <c r="D185"/>
      <c r="E185"/>
      <c r="F185"/>
      <c r="G185"/>
      <c r="H185"/>
    </row>
    <row r="186" spans="1:9" ht="16.5" thickBot="1">
      <c r="B186" s="158" t="s">
        <v>58</v>
      </c>
      <c r="C186" s="110" t="s">
        <v>101</v>
      </c>
      <c r="D186" s="110" t="s">
        <v>110</v>
      </c>
      <c r="E186" s="110" t="s">
        <v>111</v>
      </c>
      <c r="F186" s="157" t="s">
        <v>81</v>
      </c>
      <c r="G186" s="110" t="s">
        <v>3</v>
      </c>
      <c r="H186" s="198"/>
      <c r="I186" s="198"/>
    </row>
    <row r="187" spans="1:9" ht="15.75" customHeight="1" thickTop="1">
      <c r="B187" s="203"/>
      <c r="C187" s="186"/>
      <c r="D187" s="186"/>
      <c r="E187" s="189"/>
      <c r="F187" s="159">
        <f>IF($A$183=1,$E187*$D187,0)</f>
        <v>0</v>
      </c>
      <c r="G187" s="186"/>
      <c r="H187" s="191"/>
      <c r="I187" s="191"/>
    </row>
    <row r="188" spans="1:9" ht="15.75" customHeight="1">
      <c r="B188" s="173"/>
      <c r="C188" s="86"/>
      <c r="D188" s="186"/>
      <c r="E188" s="189"/>
      <c r="F188" s="160">
        <f t="shared" ref="F188:F202" si="9">IF($A$183=1,$E188*$D188,0)</f>
        <v>0</v>
      </c>
      <c r="G188" s="186"/>
      <c r="H188" s="168"/>
      <c r="I188" s="168"/>
    </row>
    <row r="189" spans="1:9" ht="15.75" customHeight="1">
      <c r="B189" s="173"/>
      <c r="C189" s="86"/>
      <c r="D189" s="186"/>
      <c r="E189" s="189"/>
      <c r="F189" s="160">
        <f t="shared" si="9"/>
        <v>0</v>
      </c>
      <c r="G189" s="186"/>
      <c r="H189" s="168"/>
      <c r="I189" s="168"/>
    </row>
    <row r="190" spans="1:9" ht="15.75" customHeight="1">
      <c r="B190" s="173"/>
      <c r="C190" s="86"/>
      <c r="D190" s="186"/>
      <c r="E190" s="189"/>
      <c r="F190" s="160">
        <f t="shared" si="9"/>
        <v>0</v>
      </c>
      <c r="G190" s="186"/>
      <c r="H190" s="168"/>
      <c r="I190" s="168"/>
    </row>
    <row r="191" spans="1:9" ht="15.75" customHeight="1">
      <c r="B191" s="173"/>
      <c r="C191" s="86"/>
      <c r="D191" s="186"/>
      <c r="E191" s="189"/>
      <c r="F191" s="160">
        <f t="shared" si="9"/>
        <v>0</v>
      </c>
      <c r="G191" s="186"/>
      <c r="H191" s="168"/>
      <c r="I191" s="168"/>
    </row>
    <row r="192" spans="1:9" ht="15.75" customHeight="1">
      <c r="B192" s="173"/>
      <c r="C192" s="86"/>
      <c r="D192" s="186"/>
      <c r="E192" s="189"/>
      <c r="F192" s="160">
        <f t="shared" si="9"/>
        <v>0</v>
      </c>
      <c r="G192" s="186"/>
      <c r="H192" s="168"/>
      <c r="I192" s="168"/>
    </row>
    <row r="193" spans="1:9" ht="15.75" customHeight="1">
      <c r="B193" s="173"/>
      <c r="C193" s="86"/>
      <c r="D193" s="86"/>
      <c r="E193" s="164"/>
      <c r="F193" s="160">
        <f t="shared" si="9"/>
        <v>0</v>
      </c>
      <c r="G193" s="86"/>
      <c r="H193" s="168"/>
      <c r="I193" s="168"/>
    </row>
    <row r="194" spans="1:9" ht="15.75" customHeight="1">
      <c r="B194" s="173"/>
      <c r="C194" s="86"/>
      <c r="D194" s="86"/>
      <c r="E194" s="164"/>
      <c r="F194" s="160">
        <f t="shared" si="9"/>
        <v>0</v>
      </c>
      <c r="G194" s="86"/>
      <c r="H194" s="168"/>
      <c r="I194" s="168"/>
    </row>
    <row r="195" spans="1:9" ht="15.75" customHeight="1">
      <c r="B195" s="173"/>
      <c r="C195" s="86"/>
      <c r="D195" s="86"/>
      <c r="E195" s="164"/>
      <c r="F195" s="160">
        <f t="shared" si="9"/>
        <v>0</v>
      </c>
      <c r="G195" s="86"/>
      <c r="H195" s="168"/>
      <c r="I195" s="168"/>
    </row>
    <row r="196" spans="1:9" ht="15.75" customHeight="1">
      <c r="B196" s="173"/>
      <c r="C196" s="86"/>
      <c r="D196" s="86"/>
      <c r="E196" s="164"/>
      <c r="F196" s="160">
        <f t="shared" si="9"/>
        <v>0</v>
      </c>
      <c r="G196" s="86"/>
      <c r="H196" s="168"/>
      <c r="I196" s="168"/>
    </row>
    <row r="197" spans="1:9" ht="15.75" customHeight="1">
      <c r="B197" s="173"/>
      <c r="C197" s="86"/>
      <c r="D197" s="86"/>
      <c r="E197" s="164"/>
      <c r="F197" s="160">
        <f t="shared" si="9"/>
        <v>0</v>
      </c>
      <c r="G197" s="86"/>
      <c r="H197" s="168"/>
      <c r="I197" s="168"/>
    </row>
    <row r="198" spans="1:9" ht="15.75" customHeight="1">
      <c r="B198" s="173"/>
      <c r="C198" s="86"/>
      <c r="D198" s="86"/>
      <c r="E198" s="164"/>
      <c r="F198" s="160">
        <f t="shared" si="9"/>
        <v>0</v>
      </c>
      <c r="G198" s="86"/>
      <c r="H198" s="168"/>
      <c r="I198" s="168"/>
    </row>
    <row r="199" spans="1:9" ht="15.75" customHeight="1">
      <c r="B199" s="173"/>
      <c r="C199" s="86"/>
      <c r="D199" s="86"/>
      <c r="E199" s="164"/>
      <c r="F199" s="160">
        <f t="shared" si="9"/>
        <v>0</v>
      </c>
      <c r="G199" s="86"/>
      <c r="H199" s="168"/>
      <c r="I199" s="168"/>
    </row>
    <row r="200" spans="1:9" ht="15.75" customHeight="1">
      <c r="B200" s="173"/>
      <c r="C200" s="86"/>
      <c r="D200" s="86"/>
      <c r="E200" s="164"/>
      <c r="F200" s="160">
        <f t="shared" si="9"/>
        <v>0</v>
      </c>
      <c r="G200" s="86"/>
      <c r="H200" s="168"/>
      <c r="I200" s="168"/>
    </row>
    <row r="201" spans="1:9" ht="15.75" customHeight="1">
      <c r="B201" s="173"/>
      <c r="C201" s="86"/>
      <c r="D201" s="86"/>
      <c r="E201" s="164"/>
      <c r="F201" s="160">
        <f t="shared" si="9"/>
        <v>0</v>
      </c>
      <c r="G201" s="86"/>
      <c r="H201" s="168"/>
      <c r="I201" s="168"/>
    </row>
    <row r="202" spans="1:9" ht="15.75" customHeight="1" thickBot="1">
      <c r="B202" s="73"/>
      <c r="C202" s="74"/>
      <c r="D202" s="74"/>
      <c r="E202" s="117"/>
      <c r="F202" s="131">
        <f t="shared" si="9"/>
        <v>0</v>
      </c>
      <c r="G202" s="74"/>
      <c r="H202" s="168"/>
      <c r="I202" s="168"/>
    </row>
    <row r="203" spans="1:9" ht="16.5" thickTop="1">
      <c r="B203" s="174" t="s">
        <v>92</v>
      </c>
      <c r="C203" s="174"/>
      <c r="D203" s="174"/>
      <c r="E203" s="175"/>
      <c r="F203" s="137">
        <f>SUM(F187:F202)</f>
        <v>0</v>
      </c>
      <c r="G203" s="174"/>
      <c r="H203" s="174"/>
      <c r="I203" s="174"/>
    </row>
    <row r="204" spans="1:9">
      <c r="B204" s="1"/>
      <c r="C204" s="1"/>
      <c r="D204" s="1"/>
      <c r="E204" s="1"/>
      <c r="F204" s="7"/>
      <c r="G204" s="8"/>
      <c r="H204"/>
    </row>
    <row r="205" spans="1:9">
      <c r="B205" s="1"/>
      <c r="C205" s="1"/>
      <c r="D205" s="1"/>
      <c r="E205" s="1"/>
      <c r="F205" s="7"/>
      <c r="G205" s="8"/>
      <c r="H205"/>
    </row>
    <row r="206" spans="1:9" ht="21">
      <c r="A206" s="119" t="str">
        <f>IF($A$16=0,"",IF(COUNTIFS($A$17:$A$26,B206)=1,1,"nvt"))</f>
        <v/>
      </c>
      <c r="B206" s="129" t="str">
        <f>B26</f>
        <v>Forfait 40% voor overige kosten</v>
      </c>
      <c r="C206" s="37"/>
      <c r="D206" s="37"/>
      <c r="E206" s="1"/>
      <c r="F206" s="7"/>
      <c r="G206" s="8"/>
      <c r="H206"/>
    </row>
    <row r="207" spans="1:9" ht="14.25" customHeight="1">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c r="B208" s="1"/>
      <c r="C208" s="1"/>
      <c r="D208" s="1"/>
      <c r="E208" s="1"/>
      <c r="F208" s="7"/>
      <c r="G208" s="8"/>
      <c r="H208"/>
    </row>
    <row r="209" spans="2:9" ht="16.5" thickBot="1">
      <c r="B209" s="158" t="s">
        <v>58</v>
      </c>
      <c r="C209" s="157" t="s">
        <v>81</v>
      </c>
      <c r="D209"/>
      <c r="E209"/>
      <c r="F209"/>
      <c r="G209"/>
      <c r="H209"/>
    </row>
    <row r="210" spans="2:9" ht="15.75" customHeight="1" thickTop="1">
      <c r="B210" s="226" t="str">
        <f>Hulpblad!V2</f>
        <v xml:space="preserve"> </v>
      </c>
      <c r="C210" s="159">
        <f>IF(AND($A$206=1,B210&lt;&gt;"",B210&lt;&gt;" "),(SUMIFS($G$59:$G$73,$B$59:$B$73,$B210)+SUMIFS($E$115:$E$124,$B$115:$B$124,$B210))*0.4,0)</f>
        <v>0</v>
      </c>
      <c r="D210"/>
      <c r="E210"/>
      <c r="F210"/>
      <c r="G210"/>
      <c r="H210"/>
    </row>
    <row r="211" spans="2:9" ht="15.75" customHeight="1">
      <c r="B211" s="227" t="str">
        <f>Hulpblad!V3</f>
        <v xml:space="preserve"> </v>
      </c>
      <c r="C211" s="160">
        <f t="shared" ref="C211:C219" si="10">IF(AND($A$206=1,B211&lt;&gt;"",B211&lt;&gt;" "),(SUMIFS($G$59:$G$73,$B$59:$B$73,$B211)+SUMIFS($E$115:$E$124,$B$115:$B$124,$B211))*0.4,0)</f>
        <v>0</v>
      </c>
      <c r="D211"/>
      <c r="E211"/>
      <c r="F211"/>
      <c r="G211"/>
      <c r="H211"/>
    </row>
    <row r="212" spans="2:9" ht="15.75" customHeight="1">
      <c r="B212" s="227" t="str">
        <f>Hulpblad!V4</f>
        <v xml:space="preserve"> </v>
      </c>
      <c r="C212" s="160">
        <f t="shared" si="10"/>
        <v>0</v>
      </c>
      <c r="D212"/>
      <c r="E212"/>
      <c r="F212"/>
      <c r="G212"/>
      <c r="H212"/>
    </row>
    <row r="213" spans="2:9" ht="15.75" customHeight="1">
      <c r="B213" s="227" t="str">
        <f>Hulpblad!V5</f>
        <v xml:space="preserve"> </v>
      </c>
      <c r="C213" s="160">
        <f t="shared" si="10"/>
        <v>0</v>
      </c>
      <c r="D213"/>
      <c r="E213"/>
      <c r="F213"/>
      <c r="G213"/>
      <c r="H213"/>
    </row>
    <row r="214" spans="2:9" ht="15.75" customHeight="1">
      <c r="B214" s="227" t="str">
        <f>Hulpblad!V6</f>
        <v xml:space="preserve"> </v>
      </c>
      <c r="C214" s="160">
        <f t="shared" si="10"/>
        <v>0</v>
      </c>
      <c r="D214"/>
      <c r="E214"/>
      <c r="F214"/>
      <c r="G214"/>
      <c r="H214"/>
    </row>
    <row r="215" spans="2:9" ht="15.75" customHeight="1">
      <c r="B215" s="227" t="str">
        <f>Hulpblad!V7</f>
        <v xml:space="preserve"> </v>
      </c>
      <c r="C215" s="160">
        <f t="shared" si="10"/>
        <v>0</v>
      </c>
      <c r="D215"/>
      <c r="E215"/>
      <c r="F215"/>
      <c r="G215"/>
      <c r="H215"/>
    </row>
    <row r="216" spans="2:9" ht="15.75" customHeight="1">
      <c r="B216" s="227" t="str">
        <f>Hulpblad!V8</f>
        <v xml:space="preserve"> </v>
      </c>
      <c r="C216" s="160">
        <f t="shared" si="10"/>
        <v>0</v>
      </c>
      <c r="D216"/>
      <c r="E216"/>
      <c r="F216"/>
      <c r="G216"/>
      <c r="H216"/>
    </row>
    <row r="217" spans="2:9" ht="15.75" customHeight="1">
      <c r="B217" s="227" t="str">
        <f>Hulpblad!V9</f>
        <v xml:space="preserve"> </v>
      </c>
      <c r="C217" s="160">
        <f t="shared" si="10"/>
        <v>0</v>
      </c>
      <c r="D217"/>
      <c r="E217"/>
      <c r="F217"/>
      <c r="G217"/>
      <c r="H217"/>
    </row>
    <row r="218" spans="2:9" ht="15.75" customHeight="1">
      <c r="B218" s="227" t="str">
        <f>Hulpblad!V10</f>
        <v xml:space="preserve"> </v>
      </c>
      <c r="C218" s="160">
        <f t="shared" si="10"/>
        <v>0</v>
      </c>
      <c r="D218"/>
      <c r="E218"/>
      <c r="F218"/>
      <c r="G218"/>
      <c r="H218"/>
    </row>
    <row r="219" spans="2:9" ht="15.75" customHeight="1" thickBot="1">
      <c r="B219" s="227" t="str">
        <f>Hulpblad!V11</f>
        <v xml:space="preserve"> </v>
      </c>
      <c r="C219" s="160">
        <f t="shared" si="10"/>
        <v>0</v>
      </c>
      <c r="D219"/>
      <c r="E219"/>
      <c r="F219"/>
      <c r="G219"/>
      <c r="H219"/>
    </row>
    <row r="220" spans="2:9" ht="16.5" thickTop="1">
      <c r="B220" s="228" t="s">
        <v>92</v>
      </c>
      <c r="C220" s="137">
        <f>SUM(C210:C219)</f>
        <v>0</v>
      </c>
      <c r="D220"/>
      <c r="E220"/>
      <c r="F220"/>
      <c r="G220"/>
      <c r="H220"/>
    </row>
    <row r="221" spans="2:9">
      <c r="B221" s="3"/>
      <c r="C221" s="1"/>
      <c r="D221" s="1"/>
      <c r="E221" s="1"/>
      <c r="F221" s="9"/>
      <c r="G221" s="10"/>
      <c r="H221"/>
    </row>
    <row r="222" spans="2:9" ht="16.5" thickBot="1">
      <c r="B222" s="33"/>
      <c r="C222" s="34"/>
      <c r="D222" s="34"/>
      <c r="E222" s="34"/>
      <c r="F222" s="35"/>
      <c r="G222" s="36"/>
      <c r="H222" s="36"/>
      <c r="I222" s="36"/>
    </row>
    <row r="223" spans="2:9" ht="7.5" customHeight="1" thickTop="1">
      <c r="B223" s="3"/>
      <c r="C223" s="1"/>
      <c r="D223" s="1"/>
      <c r="E223" s="1"/>
      <c r="F223" s="9"/>
      <c r="G223" s="10"/>
      <c r="H223"/>
    </row>
    <row r="224" spans="2:9" ht="23.25">
      <c r="B224" s="251" t="s">
        <v>112</v>
      </c>
      <c r="C224" s="251"/>
      <c r="D224" s="251"/>
      <c r="E224" s="251"/>
      <c r="F224" s="251"/>
      <c r="G224" s="251"/>
      <c r="H224" s="251"/>
    </row>
    <row r="225" spans="2:9">
      <c r="B225" s="3"/>
      <c r="C225" s="1"/>
      <c r="D225" s="1"/>
      <c r="E225" s="1"/>
      <c r="F225" s="9"/>
      <c r="G225" s="10"/>
      <c r="H225"/>
    </row>
    <row r="226" spans="2:9" ht="21">
      <c r="B226" s="37" t="s">
        <v>113</v>
      </c>
      <c r="C226" s="10"/>
      <c r="D226" s="10"/>
      <c r="E226" s="10"/>
      <c r="F226" s="9"/>
      <c r="G226" s="10"/>
      <c r="H226"/>
    </row>
    <row r="227" spans="2:9" ht="158.25" customHeight="1">
      <c r="B227" s="250" t="s">
        <v>120</v>
      </c>
      <c r="C227" s="250"/>
      <c r="D227" s="250"/>
      <c r="E227" s="250"/>
      <c r="F227" s="250"/>
      <c r="G227" s="250"/>
      <c r="H227" s="250"/>
      <c r="I227" s="250"/>
    </row>
    <row r="228" spans="2:9">
      <c r="B228" s="3"/>
      <c r="C228" s="10"/>
      <c r="D228" s="10"/>
      <c r="E228" s="10"/>
      <c r="F228" s="9"/>
      <c r="G228" s="10"/>
      <c r="H228"/>
    </row>
    <row r="229" spans="2:9" ht="15.6" customHeight="1" thickBot="1">
      <c r="B229" s="38" t="s">
        <v>74</v>
      </c>
      <c r="C229" s="39" t="s">
        <v>102</v>
      </c>
      <c r="D229" s="39" t="s">
        <v>60</v>
      </c>
      <c r="E229" s="115" t="s">
        <v>115</v>
      </c>
      <c r="F229" s="114"/>
      <c r="G229" s="114"/>
      <c r="H229" s="114"/>
      <c r="I229" s="114"/>
    </row>
    <row r="230" spans="2:9" ht="15.75" customHeight="1" thickTop="1">
      <c r="B230" s="44" t="s">
        <v>75</v>
      </c>
      <c r="C230" s="81"/>
      <c r="D230" s="132">
        <f>IFERROR(C230/$C$238,0)</f>
        <v>0</v>
      </c>
      <c r="E230" s="83"/>
      <c r="F230" s="84"/>
      <c r="G230" s="84"/>
      <c r="H230" s="84"/>
      <c r="I230" s="85"/>
    </row>
    <row r="231" spans="2:9" ht="31.5" customHeight="1">
      <c r="B231" s="206" t="s">
        <v>76</v>
      </c>
      <c r="C231" s="81"/>
      <c r="D231" s="132">
        <f>IFERROR(C231/$C$238,0)</f>
        <v>0</v>
      </c>
      <c r="E231" s="186"/>
      <c r="F231" s="188"/>
      <c r="G231" s="188"/>
      <c r="H231" s="188"/>
      <c r="I231" s="205"/>
    </row>
    <row r="232" spans="2:9" ht="15.75" customHeight="1">
      <c r="B232" s="44" t="s">
        <v>77</v>
      </c>
      <c r="C232" s="81"/>
      <c r="D232" s="132">
        <f t="shared" ref="D232:D236" si="11">IFERROR(C232/$C$238,0)</f>
        <v>0</v>
      </c>
      <c r="E232" s="86"/>
      <c r="F232" s="87"/>
      <c r="G232" s="87"/>
      <c r="H232" s="87"/>
      <c r="I232" s="88"/>
    </row>
    <row r="233" spans="2:9" ht="15.75" customHeight="1">
      <c r="B233" s="44" t="s">
        <v>78</v>
      </c>
      <c r="C233" s="81"/>
      <c r="D233" s="132">
        <f t="shared" si="11"/>
        <v>0</v>
      </c>
      <c r="E233" s="86"/>
      <c r="F233" s="87"/>
      <c r="G233" s="87"/>
      <c r="H233" s="87"/>
      <c r="I233" s="88"/>
    </row>
    <row r="234" spans="2:9" ht="15.75" customHeight="1">
      <c r="B234" s="44" t="s">
        <v>79</v>
      </c>
      <c r="C234" s="81"/>
      <c r="D234" s="132">
        <f t="shared" si="11"/>
        <v>0</v>
      </c>
      <c r="E234" s="86"/>
      <c r="F234" s="87"/>
      <c r="G234" s="87"/>
      <c r="H234" s="87"/>
      <c r="I234" s="88"/>
    </row>
    <row r="235" spans="2:9" ht="15.75" customHeight="1" thickBot="1">
      <c r="B235" s="45" t="s">
        <v>80</v>
      </c>
      <c r="C235" s="82"/>
      <c r="D235" s="133">
        <f t="shared" si="11"/>
        <v>0</v>
      </c>
      <c r="E235" s="89"/>
      <c r="F235" s="90"/>
      <c r="G235" s="90"/>
      <c r="H235" s="90"/>
      <c r="I235" s="91"/>
    </row>
    <row r="236" spans="2:9" ht="17.25" thickTop="1" thickBot="1">
      <c r="B236" s="59" t="s">
        <v>59</v>
      </c>
      <c r="C236" s="134">
        <f>SUM(C230:C235)</f>
        <v>0</v>
      </c>
      <c r="D236" s="135">
        <f t="shared" si="11"/>
        <v>0</v>
      </c>
      <c r="E236" s="60"/>
      <c r="F236" s="60"/>
      <c r="G236" s="60"/>
      <c r="H236" s="59"/>
      <c r="I236" s="61"/>
    </row>
    <row r="237" spans="2:9" ht="13.5" customHeight="1" thickTop="1">
      <c r="B237" s="10"/>
      <c r="C237" s="10"/>
      <c r="D237" s="10"/>
      <c r="E237" s="10"/>
      <c r="F237" s="9"/>
      <c r="G237" s="10"/>
      <c r="H237"/>
    </row>
    <row r="238" spans="2:9" ht="16.5" thickBot="1">
      <c r="B238" s="38" t="s">
        <v>81</v>
      </c>
      <c r="C238" s="136">
        <f>D27</f>
        <v>0</v>
      </c>
      <c r="D238" s="10"/>
      <c r="E238" s="10"/>
      <c r="F238" s="9"/>
      <c r="G238" s="10"/>
      <c r="H238"/>
    </row>
    <row r="239" spans="2:9" ht="16.5" thickTop="1">
      <c r="B239" s="3"/>
      <c r="C239" s="1"/>
      <c r="D239" s="1"/>
      <c r="E239" s="1"/>
      <c r="F239" s="9"/>
      <c r="G239" s="10"/>
      <c r="H239"/>
    </row>
    <row r="240" spans="2:9" ht="16.5" thickBot="1">
      <c r="B240" s="38" t="s">
        <v>116</v>
      </c>
      <c r="C240" s="136" t="str">
        <f>IF(ROUND(C236,2)-ROUND(C238,2)=0,"JA",C236-C238)</f>
        <v>JA</v>
      </c>
      <c r="D240" s="1"/>
      <c r="E240" s="1"/>
      <c r="F240" s="9"/>
      <c r="G240" s="10"/>
      <c r="H240"/>
    </row>
    <row r="241" spans="2:8" thickTop="1">
      <c r="B241" s="10"/>
      <c r="C241" s="10"/>
      <c r="D241" s="10"/>
      <c r="E241" s="10"/>
      <c r="F241" s="10"/>
      <c r="G241" s="10"/>
      <c r="H241" s="10"/>
    </row>
    <row r="242" spans="2:8" ht="15">
      <c r="B242" s="10"/>
      <c r="C242" s="10"/>
      <c r="D242" s="10"/>
      <c r="E242" s="10"/>
      <c r="F242" s="10"/>
      <c r="G242" s="10"/>
      <c r="H242" s="10"/>
    </row>
    <row r="243" spans="2:8" ht="15">
      <c r="B243" s="10"/>
      <c r="C243" s="10"/>
      <c r="D243" s="10"/>
      <c r="E243" s="10"/>
      <c r="F243" s="10"/>
      <c r="G243" s="10"/>
      <c r="H243" s="10"/>
    </row>
    <row r="244" spans="2:8" ht="15">
      <c r="B244" s="10"/>
      <c r="C244" s="10"/>
      <c r="D244" s="10"/>
      <c r="E244" s="10"/>
      <c r="F244" s="10"/>
      <c r="G244" s="10"/>
      <c r="H244" s="10"/>
    </row>
    <row r="245" spans="2:8" ht="15">
      <c r="B245" s="10"/>
      <c r="C245" s="10"/>
      <c r="D245" s="10"/>
      <c r="E245" s="10"/>
      <c r="F245" s="10"/>
      <c r="G245" s="10"/>
      <c r="H245" s="10"/>
    </row>
    <row r="246" spans="2:8" ht="15">
      <c r="B246" s="10"/>
      <c r="C246" s="10"/>
      <c r="D246" s="10"/>
      <c r="E246" s="10"/>
      <c r="F246" s="10"/>
      <c r="G246" s="10"/>
      <c r="H246" s="10"/>
    </row>
    <row r="247" spans="2:8" ht="15">
      <c r="B247" s="10"/>
      <c r="C247" s="10"/>
      <c r="D247" s="10"/>
      <c r="E247" s="10"/>
      <c r="F247" s="10"/>
      <c r="G247" s="10"/>
      <c r="H247" s="10"/>
    </row>
    <row r="248" spans="2:8" ht="15">
      <c r="B248" s="10"/>
      <c r="C248" s="10"/>
      <c r="D248" s="10"/>
      <c r="E248" s="10"/>
      <c r="F248" s="10"/>
      <c r="G248" s="10"/>
      <c r="H248" s="10"/>
    </row>
    <row r="249" spans="2:8" ht="15">
      <c r="B249" s="10"/>
      <c r="C249" s="10"/>
      <c r="D249" s="10"/>
      <c r="E249" s="10"/>
      <c r="F249" s="10"/>
      <c r="G249" s="10"/>
      <c r="H249" s="10"/>
    </row>
    <row r="250" spans="2:8" ht="15">
      <c r="B250" s="10"/>
      <c r="C250" s="10"/>
      <c r="D250" s="10"/>
      <c r="E250" s="10"/>
      <c r="F250" s="10"/>
      <c r="G250" s="10"/>
      <c r="H250" s="10"/>
    </row>
    <row r="251" spans="2:8" ht="15">
      <c r="B251" s="10"/>
      <c r="C251" s="10"/>
      <c r="D251" s="10"/>
      <c r="E251" s="10"/>
      <c r="F251" s="10"/>
      <c r="G251" s="10"/>
      <c r="H251" s="10"/>
    </row>
    <row r="252" spans="2:8" ht="15">
      <c r="B252" s="10"/>
      <c r="C252" s="10"/>
      <c r="D252" s="10"/>
      <c r="E252" s="10"/>
      <c r="F252" s="10"/>
      <c r="G252" s="10"/>
      <c r="H252" s="10"/>
    </row>
    <row r="253" spans="2:8" ht="15">
      <c r="B253" s="10"/>
      <c r="C253" s="10"/>
      <c r="D253" s="10"/>
      <c r="E253" s="10"/>
      <c r="F253" s="10"/>
      <c r="G253" s="10"/>
      <c r="H253" s="10"/>
    </row>
    <row r="254" spans="2:8" ht="15">
      <c r="B254" s="10"/>
      <c r="C254" s="10"/>
      <c r="D254" s="10"/>
      <c r="E254" s="10"/>
      <c r="F254" s="10"/>
      <c r="G254" s="10"/>
      <c r="H254" s="10"/>
    </row>
    <row r="255" spans="2:8" ht="15">
      <c r="B255" s="10"/>
      <c r="C255" s="10"/>
      <c r="D255" s="10"/>
      <c r="E255" s="10"/>
      <c r="F255" s="10"/>
      <c r="G255" s="10"/>
      <c r="H255" s="10"/>
    </row>
    <row r="256" spans="2:8" ht="15">
      <c r="B256" s="10"/>
      <c r="C256" s="10"/>
      <c r="D256" s="10"/>
      <c r="E256" s="10"/>
      <c r="F256" s="10"/>
      <c r="G256" s="10"/>
      <c r="H256" s="10"/>
    </row>
    <row r="257" spans="2:8" ht="15">
      <c r="B257" s="10"/>
      <c r="C257" s="10"/>
      <c r="D257" s="10"/>
      <c r="E257" s="10"/>
      <c r="F257" s="10"/>
      <c r="G257" s="10"/>
      <c r="H257" s="10"/>
    </row>
    <row r="258" spans="2:8" ht="15">
      <c r="B258" s="10"/>
      <c r="C258" s="10"/>
      <c r="D258" s="10"/>
      <c r="E258" s="10"/>
      <c r="F258" s="10"/>
      <c r="G258" s="10"/>
      <c r="H258" s="10"/>
    </row>
    <row r="259" spans="2:8" ht="15">
      <c r="B259" s="10"/>
      <c r="C259" s="10"/>
      <c r="D259" s="10"/>
      <c r="E259" s="10"/>
      <c r="F259" s="10"/>
      <c r="G259" s="10"/>
      <c r="H259" s="10"/>
    </row>
    <row r="260" spans="2:8" ht="15">
      <c r="B260" s="10"/>
      <c r="C260" s="10"/>
      <c r="D260" s="10"/>
      <c r="E260" s="10"/>
      <c r="F260" s="10"/>
      <c r="G260" s="10"/>
      <c r="H260" s="10"/>
    </row>
    <row r="261" spans="2:8" ht="15">
      <c r="B261" s="10"/>
      <c r="C261" s="10"/>
      <c r="D261" s="10"/>
      <c r="E261" s="10"/>
      <c r="F261" s="10"/>
      <c r="G261" s="10"/>
      <c r="H261" s="10"/>
    </row>
    <row r="262" spans="2:8" ht="15">
      <c r="B262" s="10"/>
      <c r="C262" s="10"/>
      <c r="D262" s="10"/>
      <c r="E262" s="10"/>
      <c r="F262" s="10"/>
      <c r="G262" s="10"/>
      <c r="H262" s="10"/>
    </row>
    <row r="263" spans="2:8" ht="15">
      <c r="B263" s="10"/>
      <c r="C263" s="10"/>
      <c r="D263" s="10"/>
      <c r="E263" s="10"/>
      <c r="F263" s="10"/>
      <c r="G263" s="10"/>
      <c r="H263" s="10"/>
    </row>
    <row r="264" spans="2:8" ht="15">
      <c r="B264" s="10"/>
      <c r="C264" s="10"/>
      <c r="D264" s="10"/>
      <c r="E264" s="10"/>
      <c r="F264" s="10"/>
      <c r="G264" s="10"/>
      <c r="H264" s="10"/>
    </row>
    <row r="265" spans="2:8" ht="15">
      <c r="B265" s="10"/>
      <c r="C265" s="10"/>
      <c r="D265" s="10"/>
      <c r="E265" s="10"/>
      <c r="F265" s="10"/>
      <c r="G265" s="10"/>
      <c r="H265" s="10"/>
    </row>
    <row r="266" spans="2:8" ht="15">
      <c r="B266" s="10"/>
      <c r="C266" s="10"/>
      <c r="D266" s="10"/>
      <c r="E266" s="10"/>
      <c r="F266" s="10"/>
      <c r="G266" s="10"/>
      <c r="H266" s="10"/>
    </row>
    <row r="267" spans="2:8" ht="15">
      <c r="B267" s="10"/>
      <c r="C267" s="10"/>
      <c r="D267" s="10"/>
      <c r="E267" s="10"/>
      <c r="F267" s="10"/>
      <c r="G267" s="10"/>
      <c r="H267" s="10"/>
    </row>
    <row r="268" spans="2:8" ht="15">
      <c r="B268" s="10"/>
      <c r="C268" s="10"/>
      <c r="D268" s="10"/>
      <c r="E268" s="10"/>
      <c r="F268" s="10"/>
      <c r="G268" s="10"/>
      <c r="H268" s="10"/>
    </row>
    <row r="269" spans="2:8" ht="15">
      <c r="B269" s="10"/>
      <c r="C269" s="10"/>
      <c r="D269" s="10"/>
      <c r="E269" s="10"/>
      <c r="F269" s="10"/>
      <c r="G269" s="10"/>
      <c r="H269" s="10"/>
    </row>
    <row r="270" spans="2:8" ht="15">
      <c r="B270" s="10"/>
      <c r="C270" s="10"/>
      <c r="D270" s="10"/>
      <c r="E270" s="10"/>
      <c r="F270" s="10"/>
      <c r="G270" s="10"/>
      <c r="H270" s="10"/>
    </row>
    <row r="271" spans="2:8" ht="15">
      <c r="B271" s="10"/>
      <c r="C271" s="10"/>
      <c r="D271" s="10"/>
      <c r="E271" s="10"/>
      <c r="F271" s="10"/>
      <c r="G271" s="10"/>
      <c r="H271" s="10"/>
    </row>
    <row r="272" spans="2:8" ht="15">
      <c r="B272" s="10"/>
      <c r="C272" s="10"/>
      <c r="D272" s="10"/>
      <c r="E272" s="10"/>
      <c r="F272" s="10"/>
      <c r="G272" s="10"/>
      <c r="H272" s="10"/>
    </row>
    <row r="273" spans="2:8" ht="15">
      <c r="B273" s="10"/>
      <c r="C273" s="10"/>
      <c r="D273" s="10"/>
      <c r="E273" s="10"/>
      <c r="F273" s="10"/>
      <c r="G273" s="10"/>
      <c r="H273" s="10"/>
    </row>
    <row r="274" spans="2:8" ht="15">
      <c r="B274" s="10"/>
      <c r="C274" s="10"/>
      <c r="D274" s="10"/>
      <c r="E274" s="10"/>
      <c r="F274" s="10"/>
      <c r="G274" s="10"/>
      <c r="H274" s="10"/>
    </row>
    <row r="275" spans="2:8" ht="15">
      <c r="B275" s="10"/>
      <c r="C275" s="10"/>
      <c r="D275" s="10"/>
      <c r="E275" s="10"/>
      <c r="F275" s="10"/>
      <c r="G275" s="10"/>
      <c r="H275" s="10"/>
    </row>
    <row r="276" spans="2:8" ht="15">
      <c r="B276" s="10"/>
      <c r="C276" s="10"/>
      <c r="D276" s="10"/>
      <c r="E276" s="10"/>
      <c r="F276" s="10"/>
      <c r="G276" s="10"/>
      <c r="H276" s="10"/>
    </row>
    <row r="277" spans="2:8" ht="15">
      <c r="B277" s="10"/>
      <c r="C277" s="10"/>
      <c r="D277" s="10"/>
      <c r="E277" s="10"/>
      <c r="F277" s="10"/>
      <c r="G277" s="10"/>
      <c r="H277" s="10"/>
    </row>
    <row r="278" spans="2:8" ht="15">
      <c r="B278" s="10"/>
      <c r="C278" s="10"/>
      <c r="D278" s="10"/>
      <c r="E278" s="10"/>
      <c r="F278" s="10"/>
      <c r="G278" s="10"/>
      <c r="H278" s="10"/>
    </row>
    <row r="279" spans="2:8" ht="15">
      <c r="B279" s="10"/>
      <c r="C279" s="10"/>
      <c r="D279" s="10"/>
      <c r="E279" s="10"/>
      <c r="F279" s="10"/>
      <c r="G279" s="10"/>
      <c r="H279" s="10"/>
    </row>
    <row r="280" spans="2:8" ht="15">
      <c r="B280" s="10"/>
      <c r="C280" s="10"/>
      <c r="D280" s="10"/>
      <c r="E280" s="10"/>
      <c r="F280" s="10"/>
      <c r="G280" s="10"/>
      <c r="H280" s="10"/>
    </row>
    <row r="281" spans="2:8" ht="15">
      <c r="B281" s="10"/>
      <c r="C281" s="10"/>
      <c r="D281" s="10"/>
      <c r="E281" s="10"/>
      <c r="F281" s="10"/>
      <c r="G281" s="10"/>
      <c r="H281" s="10"/>
    </row>
    <row r="282" spans="2:8" ht="15">
      <c r="B282" s="10"/>
      <c r="C282" s="10"/>
      <c r="D282" s="10"/>
      <c r="E282" s="10"/>
      <c r="F282" s="10"/>
      <c r="G282" s="10"/>
      <c r="H282" s="10"/>
    </row>
    <row r="283" spans="2:8" ht="15">
      <c r="B283" s="10"/>
      <c r="C283" s="10"/>
      <c r="D283" s="10"/>
      <c r="E283" s="10"/>
      <c r="F283" s="10"/>
      <c r="G283" s="10"/>
      <c r="H283" s="10"/>
    </row>
    <row r="284" spans="2:8" ht="15">
      <c r="B284" s="10"/>
      <c r="C284" s="10"/>
      <c r="D284" s="10"/>
      <c r="E284" s="10"/>
      <c r="F284" s="10"/>
      <c r="G284" s="10"/>
      <c r="H284" s="10"/>
    </row>
    <row r="285" spans="2:8" ht="15">
      <c r="B285" s="10"/>
      <c r="C285" s="10"/>
      <c r="D285" s="10"/>
      <c r="E285" s="10"/>
      <c r="F285" s="10"/>
      <c r="G285" s="10"/>
      <c r="H285" s="10"/>
    </row>
    <row r="286" spans="2:8" ht="15">
      <c r="B286" s="10"/>
      <c r="C286" s="10"/>
      <c r="D286" s="10"/>
      <c r="E286" s="10"/>
      <c r="F286" s="10"/>
      <c r="G286" s="10"/>
      <c r="H286" s="10"/>
    </row>
    <row r="287" spans="2:8" ht="15">
      <c r="B287" s="10"/>
      <c r="C287" s="10"/>
      <c r="D287" s="10"/>
      <c r="E287" s="10"/>
      <c r="F287" s="10"/>
      <c r="G287" s="10"/>
      <c r="H287" s="10"/>
    </row>
    <row r="288" spans="2:8" ht="15">
      <c r="B288" s="10"/>
      <c r="C288" s="10"/>
      <c r="D288" s="10"/>
      <c r="E288" s="10"/>
      <c r="F288" s="10"/>
      <c r="G288" s="10"/>
      <c r="H288" s="10"/>
    </row>
    <row r="289" spans="2:8" ht="15">
      <c r="B289" s="10"/>
      <c r="C289" s="10"/>
      <c r="D289" s="10"/>
      <c r="E289" s="10"/>
      <c r="F289" s="10"/>
      <c r="G289" s="10"/>
      <c r="H289" s="10"/>
    </row>
    <row r="290" spans="2:8" ht="15">
      <c r="B290" s="10"/>
      <c r="C290" s="10"/>
      <c r="D290" s="10"/>
      <c r="E290" s="10"/>
      <c r="F290" s="10"/>
      <c r="G290" s="10"/>
      <c r="H290" s="10"/>
    </row>
    <row r="291" spans="2:8" ht="15">
      <c r="B291" s="10"/>
      <c r="C291" s="10"/>
      <c r="D291" s="10"/>
      <c r="E291" s="10"/>
      <c r="F291" s="10"/>
      <c r="G291" s="10"/>
      <c r="H291" s="10"/>
    </row>
    <row r="292" spans="2:8" ht="15">
      <c r="B292" s="10"/>
      <c r="C292" s="10"/>
      <c r="D292" s="10"/>
      <c r="E292" s="10"/>
      <c r="F292" s="10"/>
      <c r="G292" s="10"/>
      <c r="H292" s="10"/>
    </row>
    <row r="293" spans="2:8" ht="15">
      <c r="B293" s="10"/>
      <c r="C293" s="10"/>
      <c r="D293" s="10"/>
      <c r="E293" s="10"/>
      <c r="F293" s="10"/>
      <c r="G293" s="10"/>
      <c r="H293" s="10"/>
    </row>
    <row r="294" spans="2:8" ht="15">
      <c r="B294" s="10"/>
      <c r="C294" s="10"/>
      <c r="D294" s="10"/>
      <c r="E294" s="10"/>
      <c r="F294" s="10"/>
      <c r="G294" s="10"/>
      <c r="H294" s="10"/>
    </row>
    <row r="295" spans="2:8" ht="15">
      <c r="B295" s="10"/>
      <c r="C295" s="10"/>
      <c r="D295" s="10"/>
      <c r="E295" s="10"/>
      <c r="F295" s="10"/>
      <c r="G295" s="10"/>
      <c r="H295" s="10"/>
    </row>
    <row r="296" spans="2:8" ht="15">
      <c r="B296" s="10"/>
      <c r="C296" s="10"/>
      <c r="D296" s="10"/>
      <c r="E296" s="10"/>
      <c r="F296" s="10"/>
      <c r="G296" s="10"/>
      <c r="H296" s="10"/>
    </row>
    <row r="297" spans="2:8" ht="15">
      <c r="B297" s="10"/>
      <c r="C297" s="10"/>
      <c r="D297" s="10"/>
      <c r="E297" s="10"/>
      <c r="F297" s="10"/>
      <c r="G297" s="10"/>
      <c r="H297" s="10"/>
    </row>
    <row r="298" spans="2:8" ht="15">
      <c r="B298" s="10"/>
      <c r="C298" s="10"/>
      <c r="D298" s="10"/>
      <c r="E298" s="10"/>
      <c r="F298" s="10"/>
      <c r="G298" s="10"/>
      <c r="H298" s="10"/>
    </row>
    <row r="299" spans="2:8" ht="15">
      <c r="B299" s="10"/>
      <c r="C299" s="10"/>
      <c r="D299" s="10"/>
      <c r="E299" s="10"/>
      <c r="F299" s="10"/>
      <c r="G299" s="10"/>
      <c r="H299" s="10"/>
    </row>
    <row r="300" spans="2:8" ht="15">
      <c r="B300" s="10"/>
      <c r="C300" s="10"/>
      <c r="D300" s="10"/>
      <c r="E300" s="10"/>
      <c r="F300" s="10"/>
      <c r="G300" s="10"/>
      <c r="H300" s="10"/>
    </row>
    <row r="301" spans="2:8" ht="15">
      <c r="B301" s="10"/>
      <c r="C301" s="10"/>
      <c r="D301" s="10"/>
      <c r="E301" s="10"/>
      <c r="F301" s="10"/>
      <c r="G301" s="10"/>
      <c r="H301" s="10"/>
    </row>
    <row r="302" spans="2:8" ht="15">
      <c r="B302" s="10"/>
      <c r="C302" s="10"/>
      <c r="D302" s="10"/>
      <c r="E302" s="10"/>
      <c r="F302" s="10"/>
      <c r="G302" s="10"/>
      <c r="H302" s="10"/>
    </row>
    <row r="303" spans="2:8" ht="15">
      <c r="B303" s="10"/>
      <c r="C303" s="10"/>
      <c r="D303" s="10"/>
      <c r="E303" s="10"/>
      <c r="F303" s="10"/>
      <c r="G303" s="10"/>
      <c r="H303" s="10"/>
    </row>
    <row r="304" spans="2:8" ht="15">
      <c r="B304" s="10"/>
      <c r="C304" s="10"/>
      <c r="D304" s="10"/>
      <c r="E304" s="10"/>
      <c r="F304" s="10"/>
      <c r="G304" s="10"/>
      <c r="H304" s="10"/>
    </row>
    <row r="305" spans="2:8" ht="15">
      <c r="B305" s="10"/>
      <c r="C305" s="10"/>
      <c r="D305" s="10"/>
      <c r="E305" s="10"/>
      <c r="F305" s="10"/>
      <c r="G305" s="10"/>
      <c r="H305" s="10"/>
    </row>
    <row r="306" spans="2:8" ht="15">
      <c r="B306" s="10"/>
      <c r="C306" s="10"/>
      <c r="D306" s="10"/>
      <c r="E306" s="10"/>
      <c r="F306" s="10"/>
      <c r="G306" s="10"/>
      <c r="H306" s="10"/>
    </row>
    <row r="307" spans="2:8" ht="15">
      <c r="B307" s="10"/>
      <c r="C307" s="10"/>
      <c r="D307" s="10"/>
      <c r="E307" s="10"/>
      <c r="F307" s="10"/>
      <c r="G307" s="10"/>
      <c r="H307" s="10"/>
    </row>
    <row r="308" spans="2:8" ht="15">
      <c r="B308" s="10"/>
      <c r="C308" s="10"/>
      <c r="D308" s="10"/>
      <c r="E308" s="10"/>
      <c r="F308" s="10"/>
      <c r="G308" s="10"/>
      <c r="H308" s="10"/>
    </row>
    <row r="309" spans="2:8" ht="15">
      <c r="B309" s="10"/>
      <c r="C309" s="10"/>
      <c r="D309" s="10"/>
      <c r="E309" s="10"/>
      <c r="F309" s="10"/>
      <c r="G309" s="10"/>
      <c r="H309" s="10"/>
    </row>
    <row r="310" spans="2:8" ht="15">
      <c r="B310" s="10"/>
      <c r="C310" s="10"/>
      <c r="D310" s="10"/>
      <c r="E310" s="10"/>
      <c r="F310" s="10"/>
      <c r="G310" s="10"/>
      <c r="H310" s="10"/>
    </row>
    <row r="311" spans="2:8" ht="15">
      <c r="B311" s="10"/>
      <c r="C311" s="10"/>
      <c r="D311" s="10"/>
      <c r="E311" s="10"/>
      <c r="F311" s="10"/>
      <c r="G311" s="10"/>
      <c r="H311" s="10"/>
    </row>
    <row r="312" spans="2:8" ht="15">
      <c r="B312" s="10"/>
      <c r="C312" s="10"/>
      <c r="D312" s="10"/>
      <c r="E312" s="10"/>
      <c r="F312" s="10"/>
      <c r="G312" s="10"/>
      <c r="H312" s="10"/>
    </row>
    <row r="313" spans="2:8" ht="15">
      <c r="B313" s="10"/>
      <c r="C313" s="10"/>
      <c r="D313" s="10"/>
      <c r="E313" s="10"/>
      <c r="F313" s="10"/>
      <c r="G313" s="10"/>
      <c r="H313" s="10"/>
    </row>
    <row r="314" spans="2:8" ht="15">
      <c r="B314" s="10"/>
      <c r="C314" s="10"/>
      <c r="D314" s="10"/>
      <c r="E314" s="10"/>
      <c r="F314" s="10"/>
      <c r="G314" s="10"/>
      <c r="H314" s="10"/>
    </row>
    <row r="315" spans="2:8" ht="15">
      <c r="B315" s="10"/>
      <c r="C315" s="10"/>
      <c r="D315" s="10"/>
      <c r="E315" s="10"/>
      <c r="F315" s="10"/>
      <c r="G315" s="10"/>
      <c r="H315" s="10"/>
    </row>
    <row r="316" spans="2:8" ht="15">
      <c r="B316" s="10"/>
      <c r="C316" s="10"/>
      <c r="D316" s="10"/>
      <c r="E316" s="10"/>
      <c r="F316" s="10"/>
      <c r="G316" s="10"/>
      <c r="H316" s="10"/>
    </row>
    <row r="317" spans="2:8" ht="15">
      <c r="B317" s="10"/>
      <c r="C317" s="10"/>
      <c r="D317" s="10"/>
      <c r="E317" s="10"/>
      <c r="F317" s="10"/>
      <c r="G317" s="10"/>
      <c r="H317" s="10"/>
    </row>
    <row r="318" spans="2:8" ht="15">
      <c r="B318" s="10"/>
      <c r="C318" s="10"/>
      <c r="D318" s="10"/>
      <c r="E318" s="10"/>
      <c r="F318" s="10"/>
      <c r="G318" s="10"/>
      <c r="H318" s="10"/>
    </row>
    <row r="319" spans="2:8" ht="15">
      <c r="B319" s="10"/>
      <c r="C319" s="10"/>
      <c r="D319" s="10"/>
      <c r="E319" s="10"/>
      <c r="F319" s="10"/>
      <c r="G319" s="10"/>
      <c r="H319" s="10"/>
    </row>
    <row r="320" spans="2:8" ht="15">
      <c r="B320" s="10"/>
      <c r="C320" s="10"/>
      <c r="D320" s="10"/>
      <c r="E320" s="10"/>
      <c r="F320" s="10"/>
      <c r="G320" s="10"/>
      <c r="H320" s="10"/>
    </row>
    <row r="321" spans="2:8" ht="15">
      <c r="B321" s="10"/>
      <c r="C321" s="10"/>
      <c r="D321" s="10"/>
      <c r="E321" s="10"/>
      <c r="F321" s="10"/>
      <c r="G321" s="10"/>
      <c r="H321" s="10"/>
    </row>
    <row r="322" spans="2:8" ht="15">
      <c r="B322" s="10"/>
      <c r="C322" s="10"/>
      <c r="D322" s="10"/>
      <c r="E322" s="10"/>
      <c r="F322" s="10"/>
      <c r="G322" s="10"/>
      <c r="H322" s="10"/>
    </row>
    <row r="323" spans="2:8" ht="15">
      <c r="B323" s="10"/>
      <c r="C323" s="10"/>
      <c r="D323" s="10"/>
      <c r="E323" s="10"/>
      <c r="F323" s="10"/>
      <c r="G323" s="10"/>
      <c r="H323" s="10"/>
    </row>
    <row r="324" spans="2:8" ht="15">
      <c r="B324" s="10"/>
      <c r="C324" s="10"/>
      <c r="D324" s="10"/>
      <c r="E324" s="10"/>
      <c r="F324" s="10"/>
      <c r="G324" s="10"/>
      <c r="H324" s="10"/>
    </row>
    <row r="325" spans="2:8" ht="15">
      <c r="B325" s="10"/>
      <c r="C325" s="10"/>
      <c r="D325" s="10"/>
      <c r="E325" s="10"/>
      <c r="F325" s="10"/>
      <c r="G325" s="10"/>
      <c r="H325" s="10"/>
    </row>
    <row r="326" spans="2:8" ht="15">
      <c r="B326" s="10"/>
      <c r="C326" s="10"/>
      <c r="D326" s="10"/>
      <c r="E326" s="10"/>
      <c r="F326" s="10"/>
      <c r="G326" s="10"/>
      <c r="H326" s="10"/>
    </row>
    <row r="327" spans="2:8" ht="15">
      <c r="B327" s="10"/>
      <c r="C327" s="10"/>
      <c r="D327" s="10"/>
      <c r="E327" s="10"/>
      <c r="F327" s="10"/>
      <c r="G327" s="10"/>
      <c r="H327" s="10"/>
    </row>
    <row r="328" spans="2:8" ht="15">
      <c r="B328" s="10"/>
      <c r="C328" s="10"/>
      <c r="D328" s="10"/>
      <c r="E328" s="10"/>
      <c r="F328" s="10"/>
      <c r="G328" s="10"/>
      <c r="H328" s="10"/>
    </row>
    <row r="329" spans="2:8" ht="15">
      <c r="B329" s="10"/>
      <c r="C329" s="10"/>
      <c r="D329" s="10"/>
      <c r="E329" s="10"/>
      <c r="F329" s="10"/>
      <c r="G329" s="10"/>
      <c r="H329" s="10"/>
    </row>
    <row r="330" spans="2:8" ht="15">
      <c r="B330" s="10"/>
      <c r="C330" s="10"/>
      <c r="D330" s="10"/>
      <c r="E330" s="10"/>
      <c r="F330" s="10"/>
      <c r="G330" s="10"/>
      <c r="H330" s="10"/>
    </row>
    <row r="331" spans="2:8" ht="15">
      <c r="B331" s="10"/>
      <c r="C331" s="10"/>
      <c r="D331" s="10"/>
      <c r="E331" s="10"/>
      <c r="F331" s="10"/>
      <c r="G331" s="10"/>
      <c r="H331" s="10"/>
    </row>
    <row r="332" spans="2:8" ht="15">
      <c r="B332" s="10"/>
      <c r="C332" s="10"/>
      <c r="D332" s="10"/>
      <c r="E332" s="10"/>
      <c r="F332" s="10"/>
      <c r="G332" s="10"/>
      <c r="H332" s="10"/>
    </row>
    <row r="333" spans="2:8" ht="15">
      <c r="B333" s="10"/>
      <c r="C333" s="10"/>
      <c r="D333" s="10"/>
      <c r="E333" s="10"/>
      <c r="F333" s="10"/>
      <c r="G333" s="10"/>
      <c r="H333" s="10"/>
    </row>
    <row r="334" spans="2:8" ht="15">
      <c r="B334" s="10"/>
      <c r="C334" s="10"/>
      <c r="D334" s="10"/>
      <c r="E334" s="10"/>
      <c r="F334" s="10"/>
      <c r="G334" s="10"/>
      <c r="H334" s="10"/>
    </row>
    <row r="335" spans="2:8" ht="15">
      <c r="B335" s="10"/>
      <c r="C335" s="10"/>
      <c r="D335" s="10"/>
      <c r="E335" s="10"/>
      <c r="F335" s="10"/>
      <c r="G335" s="10"/>
      <c r="H335" s="10"/>
    </row>
    <row r="336" spans="2:8" ht="15">
      <c r="B336" s="10"/>
      <c r="C336" s="10"/>
      <c r="D336" s="10"/>
      <c r="E336" s="10"/>
      <c r="F336" s="10"/>
      <c r="G336" s="10"/>
      <c r="H336" s="10"/>
    </row>
    <row r="337" spans="2:8" ht="15">
      <c r="B337" s="10"/>
      <c r="C337" s="10"/>
      <c r="D337" s="10"/>
      <c r="E337" s="10"/>
      <c r="F337" s="10"/>
      <c r="G337" s="10"/>
      <c r="H337" s="10"/>
    </row>
    <row r="338" spans="2:8" ht="15">
      <c r="B338" s="10"/>
      <c r="C338" s="10"/>
      <c r="D338" s="10"/>
      <c r="E338" s="10"/>
      <c r="F338" s="10"/>
      <c r="G338" s="10"/>
      <c r="H338" s="10"/>
    </row>
    <row r="339" spans="2:8" ht="15">
      <c r="B339" s="10"/>
      <c r="C339" s="10"/>
      <c r="D339" s="10"/>
      <c r="E339" s="10"/>
      <c r="F339" s="10"/>
      <c r="G339" s="10"/>
      <c r="H339" s="10"/>
    </row>
    <row r="340" spans="2:8" ht="15">
      <c r="B340" s="10"/>
      <c r="C340" s="10"/>
      <c r="D340" s="10"/>
      <c r="E340" s="10"/>
      <c r="F340" s="10"/>
      <c r="G340" s="10"/>
      <c r="H340" s="10"/>
    </row>
    <row r="341" spans="2:8" ht="15">
      <c r="B341" s="10"/>
      <c r="C341" s="10"/>
      <c r="D341" s="10"/>
      <c r="E341" s="10"/>
      <c r="F341" s="10"/>
      <c r="G341" s="10"/>
      <c r="H341" s="10"/>
    </row>
    <row r="342" spans="2:8" ht="15">
      <c r="B342" s="10"/>
      <c r="C342" s="10"/>
      <c r="D342" s="10"/>
      <c r="E342" s="10"/>
      <c r="F342" s="10"/>
      <c r="G342" s="10"/>
      <c r="H342" s="10"/>
    </row>
    <row r="343" spans="2:8" ht="15">
      <c r="B343" s="10"/>
      <c r="C343" s="10"/>
      <c r="D343" s="10"/>
      <c r="E343" s="10"/>
      <c r="F343" s="10"/>
      <c r="G343" s="10"/>
      <c r="H343" s="10"/>
    </row>
    <row r="344" spans="2:8" ht="15">
      <c r="B344" s="10"/>
      <c r="C344" s="10"/>
      <c r="D344" s="10"/>
      <c r="E344" s="10"/>
      <c r="F344" s="10"/>
      <c r="G344" s="10"/>
      <c r="H344" s="10"/>
    </row>
    <row r="345" spans="2:8" ht="15">
      <c r="B345" s="10"/>
      <c r="C345" s="10"/>
      <c r="D345" s="10"/>
      <c r="E345" s="10"/>
      <c r="F345" s="10"/>
      <c r="G345" s="10"/>
      <c r="H345" s="10"/>
    </row>
    <row r="346" spans="2:8" ht="15">
      <c r="B346" s="10"/>
      <c r="C346" s="10"/>
      <c r="D346" s="10"/>
      <c r="E346" s="10"/>
      <c r="F346" s="10"/>
      <c r="G346" s="10"/>
      <c r="H346" s="10"/>
    </row>
    <row r="347" spans="2:8" ht="15">
      <c r="B347" s="10"/>
      <c r="C347" s="10"/>
      <c r="D347" s="10"/>
      <c r="E347" s="10"/>
      <c r="F347" s="10"/>
      <c r="G347" s="10"/>
      <c r="H347" s="10"/>
    </row>
    <row r="348" spans="2:8" ht="15">
      <c r="B348" s="10"/>
      <c r="C348" s="10"/>
      <c r="D348" s="10"/>
      <c r="E348" s="10"/>
      <c r="F348" s="10"/>
      <c r="G348" s="10"/>
      <c r="H348" s="10"/>
    </row>
    <row r="349" spans="2:8" ht="15">
      <c r="B349" s="10"/>
      <c r="C349" s="10"/>
      <c r="D349" s="10"/>
      <c r="E349" s="10"/>
      <c r="F349" s="10"/>
      <c r="G349" s="10"/>
      <c r="H349" s="10"/>
    </row>
    <row r="350" spans="2:8" ht="15">
      <c r="B350" s="10"/>
      <c r="C350" s="10"/>
      <c r="D350" s="10"/>
      <c r="E350" s="10"/>
      <c r="F350" s="10"/>
      <c r="G350" s="10"/>
      <c r="H350" s="10"/>
    </row>
    <row r="351" spans="2:8" ht="15">
      <c r="B351" s="10"/>
      <c r="C351" s="10"/>
      <c r="D351" s="10"/>
      <c r="E351" s="10"/>
      <c r="F351" s="10"/>
      <c r="G351" s="10"/>
      <c r="H351" s="10"/>
    </row>
    <row r="352" spans="2:8" ht="15">
      <c r="B352" s="10"/>
      <c r="C352" s="10"/>
      <c r="D352" s="10"/>
      <c r="E352" s="10"/>
      <c r="F352" s="10"/>
      <c r="G352" s="10"/>
      <c r="H352" s="10"/>
    </row>
    <row r="353" spans="2:8" ht="15">
      <c r="B353" s="10"/>
      <c r="C353" s="10"/>
      <c r="D353" s="10"/>
      <c r="E353" s="10"/>
      <c r="F353" s="10"/>
      <c r="G353" s="10"/>
      <c r="H353" s="10"/>
    </row>
    <row r="354" spans="2:8" ht="15">
      <c r="B354" s="10"/>
      <c r="C354" s="10"/>
      <c r="D354" s="10"/>
      <c r="E354" s="10"/>
      <c r="F354" s="10"/>
      <c r="G354" s="10"/>
      <c r="H354" s="10"/>
    </row>
    <row r="355" spans="2:8" ht="15">
      <c r="B355" s="10"/>
      <c r="C355" s="10"/>
      <c r="D355" s="10"/>
      <c r="E355" s="10"/>
      <c r="F355" s="10"/>
      <c r="G355" s="10"/>
      <c r="H355" s="10"/>
    </row>
    <row r="356" spans="2:8" ht="15">
      <c r="B356" s="10"/>
      <c r="C356" s="10"/>
      <c r="D356" s="10"/>
      <c r="E356" s="10"/>
      <c r="F356" s="10"/>
      <c r="G356" s="10"/>
      <c r="H356" s="10"/>
    </row>
    <row r="357" spans="2:8" ht="15">
      <c r="B357" s="10"/>
      <c r="C357" s="10"/>
      <c r="D357" s="10"/>
      <c r="E357" s="10"/>
      <c r="F357" s="10"/>
      <c r="G357" s="10"/>
      <c r="H357" s="10"/>
    </row>
    <row r="358" spans="2:8" ht="15">
      <c r="B358" s="10"/>
      <c r="C358" s="10"/>
      <c r="D358" s="10"/>
      <c r="E358" s="10"/>
      <c r="F358" s="10"/>
      <c r="G358" s="10"/>
      <c r="H358" s="10"/>
    </row>
    <row r="359" spans="2:8" ht="15">
      <c r="B359" s="10"/>
      <c r="C359" s="10"/>
      <c r="D359" s="10"/>
      <c r="E359" s="10"/>
      <c r="F359" s="10"/>
      <c r="G359" s="10"/>
      <c r="H359" s="10"/>
    </row>
    <row r="360" spans="2:8" ht="15">
      <c r="B360" s="10"/>
      <c r="C360" s="10"/>
      <c r="D360" s="10"/>
      <c r="E360" s="10"/>
      <c r="F360" s="10"/>
      <c r="G360" s="10"/>
      <c r="H360" s="10"/>
    </row>
    <row r="361" spans="2:8" ht="15">
      <c r="B361" s="10"/>
      <c r="C361" s="10"/>
      <c r="D361" s="10"/>
      <c r="E361" s="10"/>
      <c r="F361" s="10"/>
      <c r="G361" s="10"/>
      <c r="H361" s="10"/>
    </row>
    <row r="362" spans="2:8" ht="15">
      <c r="B362" s="10"/>
      <c r="C362" s="10"/>
      <c r="D362" s="10"/>
      <c r="E362" s="10"/>
      <c r="F362" s="10"/>
      <c r="G362" s="10"/>
      <c r="H362" s="10"/>
    </row>
    <row r="363" spans="2:8" ht="15">
      <c r="B363" s="10"/>
      <c r="C363" s="10"/>
      <c r="D363" s="10"/>
      <c r="E363" s="10"/>
      <c r="F363" s="10"/>
      <c r="G363" s="10"/>
      <c r="H363" s="10"/>
    </row>
    <row r="364" spans="2:8" ht="15">
      <c r="B364" s="10"/>
      <c r="C364" s="10"/>
      <c r="D364" s="10"/>
      <c r="E364" s="10"/>
      <c r="F364" s="10"/>
      <c r="G364" s="10"/>
      <c r="H364" s="10"/>
    </row>
    <row r="365" spans="2:8" ht="15">
      <c r="B365" s="10"/>
      <c r="C365" s="10"/>
      <c r="D365" s="10"/>
      <c r="E365" s="10"/>
      <c r="F365" s="10"/>
      <c r="G365" s="10"/>
      <c r="H365" s="10"/>
    </row>
    <row r="366" spans="2:8" ht="15">
      <c r="B366" s="10"/>
      <c r="C366" s="10"/>
      <c r="D366" s="10"/>
      <c r="E366" s="10"/>
      <c r="F366" s="10"/>
      <c r="G366" s="10"/>
      <c r="H366" s="10"/>
    </row>
    <row r="367" spans="2:8" ht="15">
      <c r="B367" s="10"/>
      <c r="C367" s="10"/>
      <c r="D367" s="10"/>
      <c r="E367" s="10"/>
      <c r="F367" s="10"/>
      <c r="G367" s="10"/>
      <c r="H367" s="10"/>
    </row>
    <row r="368" spans="2:8" ht="15">
      <c r="B368" s="10"/>
      <c r="C368" s="10"/>
      <c r="D368" s="10"/>
      <c r="E368" s="10"/>
      <c r="F368" s="10"/>
      <c r="G368" s="10"/>
      <c r="H368" s="10"/>
    </row>
    <row r="369" spans="2:8" ht="15">
      <c r="B369" s="10"/>
      <c r="C369" s="10"/>
      <c r="D369" s="10"/>
      <c r="E369" s="10"/>
      <c r="F369" s="10"/>
      <c r="G369" s="10"/>
      <c r="H369" s="10"/>
    </row>
    <row r="370" spans="2:8" ht="15">
      <c r="B370" s="10"/>
      <c r="C370" s="10"/>
      <c r="D370" s="10"/>
      <c r="E370" s="10"/>
      <c r="F370" s="10"/>
      <c r="G370" s="10"/>
      <c r="H370" s="10"/>
    </row>
    <row r="371" spans="2:8" ht="15">
      <c r="B371" s="10"/>
      <c r="C371" s="10"/>
      <c r="D371" s="10"/>
      <c r="E371" s="10"/>
      <c r="F371" s="10"/>
      <c r="G371" s="10"/>
      <c r="H371" s="10"/>
    </row>
    <row r="372" spans="2:8" ht="15">
      <c r="B372" s="10"/>
      <c r="C372" s="10"/>
      <c r="D372" s="10"/>
      <c r="E372" s="10"/>
      <c r="F372" s="10"/>
      <c r="G372" s="10"/>
      <c r="H372" s="10"/>
    </row>
    <row r="373" spans="2:8" ht="15">
      <c r="B373" s="10"/>
      <c r="C373" s="10"/>
      <c r="D373" s="10"/>
      <c r="E373" s="10"/>
      <c r="F373" s="10"/>
      <c r="G373" s="10"/>
      <c r="H373" s="10"/>
    </row>
    <row r="374" spans="2:8" ht="15">
      <c r="B374" s="10"/>
      <c r="C374" s="10"/>
      <c r="D374" s="10"/>
      <c r="E374" s="10"/>
      <c r="F374" s="10"/>
      <c r="G374" s="10"/>
      <c r="H374" s="10"/>
    </row>
    <row r="375" spans="2:8" ht="15">
      <c r="B375" s="10"/>
      <c r="C375" s="10"/>
      <c r="D375" s="10"/>
      <c r="E375" s="10"/>
      <c r="F375" s="10"/>
      <c r="G375" s="10"/>
      <c r="H375" s="10"/>
    </row>
    <row r="376" spans="2:8" ht="15">
      <c r="B376" s="10"/>
      <c r="C376" s="10"/>
      <c r="D376" s="10"/>
      <c r="E376" s="10"/>
      <c r="F376" s="10"/>
      <c r="G376" s="10"/>
      <c r="H376" s="10"/>
    </row>
    <row r="377" spans="2:8" ht="15">
      <c r="B377" s="10"/>
      <c r="C377" s="10"/>
      <c r="D377" s="10"/>
      <c r="E377" s="10"/>
      <c r="F377" s="10"/>
      <c r="G377" s="10"/>
      <c r="H377" s="10"/>
    </row>
    <row r="378" spans="2:8" ht="15">
      <c r="B378" s="10"/>
      <c r="C378" s="10"/>
      <c r="D378" s="10"/>
      <c r="E378" s="10"/>
      <c r="F378" s="10"/>
      <c r="G378" s="10"/>
      <c r="H378" s="10"/>
    </row>
    <row r="379" spans="2:8" ht="15">
      <c r="B379" s="10"/>
      <c r="C379" s="10"/>
      <c r="D379" s="10"/>
      <c r="E379" s="10"/>
      <c r="F379" s="10"/>
      <c r="G379" s="10"/>
      <c r="H379" s="10"/>
    </row>
    <row r="380" spans="2:8" ht="15">
      <c r="B380" s="10"/>
      <c r="C380" s="10"/>
      <c r="D380" s="10"/>
      <c r="E380" s="10"/>
      <c r="F380" s="10"/>
      <c r="G380" s="10"/>
      <c r="H380" s="10"/>
    </row>
    <row r="381" spans="2:8" ht="15">
      <c r="B381" s="10"/>
      <c r="C381" s="10"/>
      <c r="D381" s="10"/>
      <c r="E381" s="10"/>
      <c r="F381" s="10"/>
      <c r="G381" s="10"/>
      <c r="H381" s="10"/>
    </row>
    <row r="382" spans="2:8" ht="15">
      <c r="B382" s="10"/>
      <c r="C382" s="10"/>
      <c r="D382" s="10"/>
      <c r="E382" s="10"/>
      <c r="F382" s="10"/>
      <c r="G382" s="10"/>
      <c r="H382" s="10"/>
    </row>
    <row r="383" spans="2:8" ht="15">
      <c r="B383" s="10"/>
      <c r="C383" s="10"/>
      <c r="D383" s="10"/>
      <c r="E383" s="10"/>
      <c r="F383" s="10"/>
      <c r="G383" s="10"/>
      <c r="H383" s="10"/>
    </row>
    <row r="384" spans="2:8" ht="15">
      <c r="B384" s="10"/>
      <c r="C384" s="10"/>
      <c r="D384" s="10"/>
      <c r="E384" s="10"/>
      <c r="F384" s="10"/>
      <c r="G384" s="10"/>
      <c r="H384" s="10"/>
    </row>
    <row r="385" spans="2:8" ht="15">
      <c r="B385" s="10"/>
      <c r="C385" s="10"/>
      <c r="D385" s="10"/>
      <c r="E385" s="10"/>
      <c r="F385" s="10"/>
      <c r="G385" s="10"/>
      <c r="H385" s="10"/>
    </row>
    <row r="386" spans="2:8" ht="15">
      <c r="B386" s="10"/>
      <c r="C386" s="10"/>
      <c r="D386" s="10"/>
      <c r="E386" s="10"/>
      <c r="F386" s="10"/>
      <c r="G386" s="10"/>
      <c r="H386" s="10"/>
    </row>
    <row r="387" spans="2:8" ht="15">
      <c r="B387" s="10"/>
      <c r="C387" s="10"/>
      <c r="D387" s="10"/>
      <c r="E387" s="10"/>
      <c r="F387" s="10"/>
      <c r="G387" s="10"/>
      <c r="H387" s="10"/>
    </row>
    <row r="388" spans="2:8" ht="15">
      <c r="B388" s="10"/>
      <c r="C388" s="10"/>
      <c r="D388" s="10"/>
      <c r="E388" s="10"/>
      <c r="F388" s="10"/>
      <c r="G388" s="10"/>
      <c r="H388" s="10"/>
    </row>
    <row r="389" spans="2:8" ht="15">
      <c r="B389" s="10"/>
      <c r="C389" s="10"/>
      <c r="D389" s="10"/>
      <c r="E389" s="10"/>
      <c r="F389" s="10"/>
      <c r="G389" s="10"/>
      <c r="H389" s="10"/>
    </row>
    <row r="390" spans="2:8" ht="15">
      <c r="B390" s="10"/>
      <c r="C390" s="10"/>
      <c r="D390" s="10"/>
      <c r="E390" s="10"/>
      <c r="F390" s="10"/>
      <c r="G390" s="10"/>
      <c r="H390" s="10"/>
    </row>
    <row r="391" spans="2:8" ht="15">
      <c r="B391" s="10"/>
      <c r="C391" s="10"/>
      <c r="D391" s="10"/>
      <c r="E391" s="10"/>
      <c r="F391" s="10"/>
      <c r="G391" s="10"/>
      <c r="H391" s="10"/>
    </row>
    <row r="392" spans="2:8" ht="15">
      <c r="B392" s="10"/>
      <c r="C392" s="10"/>
      <c r="D392" s="10"/>
      <c r="E392" s="10"/>
      <c r="F392" s="10"/>
      <c r="G392" s="10"/>
      <c r="H392" s="10"/>
    </row>
    <row r="393" spans="2:8" ht="15">
      <c r="B393" s="10"/>
      <c r="C393" s="10"/>
      <c r="D393" s="10"/>
      <c r="E393" s="10"/>
      <c r="F393" s="10"/>
      <c r="G393" s="10"/>
      <c r="H393" s="10"/>
    </row>
    <row r="394" spans="2:8" ht="15">
      <c r="B394" s="10"/>
      <c r="C394" s="10"/>
      <c r="D394" s="10"/>
      <c r="E394" s="10"/>
      <c r="F394" s="10"/>
      <c r="G394" s="10"/>
      <c r="H394" s="10"/>
    </row>
    <row r="395" spans="2:8" ht="15">
      <c r="B395" s="10"/>
      <c r="C395" s="10"/>
      <c r="D395" s="10"/>
      <c r="E395" s="10"/>
      <c r="F395" s="10"/>
      <c r="G395" s="10"/>
      <c r="H395" s="10"/>
    </row>
    <row r="396" spans="2:8" ht="15">
      <c r="B396" s="10"/>
      <c r="C396" s="10"/>
      <c r="D396" s="10"/>
      <c r="E396" s="10"/>
      <c r="F396" s="10"/>
      <c r="G396" s="10"/>
      <c r="H396" s="10"/>
    </row>
    <row r="397" spans="2:8" ht="15">
      <c r="B397" s="10"/>
      <c r="C397" s="10"/>
      <c r="D397" s="10"/>
      <c r="E397" s="10"/>
      <c r="F397" s="10"/>
      <c r="G397" s="10"/>
      <c r="H397" s="10"/>
    </row>
    <row r="398" spans="2:8" ht="15">
      <c r="B398" s="10"/>
      <c r="C398" s="10"/>
      <c r="D398" s="10"/>
      <c r="E398" s="10"/>
      <c r="F398" s="10"/>
      <c r="G398" s="10"/>
      <c r="H398" s="10"/>
    </row>
    <row r="399" spans="2:8" ht="15">
      <c r="B399" s="10"/>
      <c r="C399" s="10"/>
      <c r="D399" s="10"/>
      <c r="E399" s="10"/>
      <c r="F399" s="10"/>
      <c r="G399" s="10"/>
      <c r="H399" s="10"/>
    </row>
    <row r="400" spans="2:8" ht="15">
      <c r="B400" s="10"/>
      <c r="C400" s="10"/>
      <c r="D400" s="10"/>
      <c r="E400" s="10"/>
      <c r="F400" s="10"/>
      <c r="G400" s="10"/>
      <c r="H400" s="10"/>
    </row>
    <row r="401" spans="2:8" ht="15">
      <c r="B401" s="10"/>
      <c r="C401" s="10"/>
      <c r="D401" s="10"/>
      <c r="E401" s="10"/>
      <c r="F401" s="10"/>
      <c r="G401" s="10"/>
      <c r="H401" s="10"/>
    </row>
    <row r="402" spans="2:8" ht="15">
      <c r="B402" s="10"/>
      <c r="C402" s="10"/>
      <c r="D402" s="10"/>
      <c r="E402" s="10"/>
      <c r="F402" s="10"/>
      <c r="G402" s="10"/>
      <c r="H402" s="10"/>
    </row>
    <row r="403" spans="2:8" ht="15">
      <c r="B403" s="10"/>
      <c r="C403" s="10"/>
      <c r="D403" s="10"/>
      <c r="E403" s="10"/>
      <c r="F403" s="10"/>
      <c r="G403" s="10"/>
      <c r="H403" s="10"/>
    </row>
    <row r="404" spans="2:8" ht="15">
      <c r="B404" s="10"/>
      <c r="C404" s="10"/>
      <c r="D404" s="10"/>
      <c r="E404" s="10"/>
      <c r="F404" s="10"/>
      <c r="G404" s="10"/>
      <c r="H404" s="10"/>
    </row>
    <row r="405" spans="2:8" ht="15">
      <c r="B405" s="10"/>
      <c r="C405" s="10"/>
      <c r="D405" s="10"/>
      <c r="E405" s="10"/>
      <c r="F405" s="10"/>
      <c r="G405" s="10"/>
      <c r="H405" s="10"/>
    </row>
    <row r="406" spans="2:8" ht="15">
      <c r="B406" s="10"/>
      <c r="C406" s="10"/>
      <c r="D406" s="10"/>
      <c r="E406" s="10"/>
      <c r="F406" s="10"/>
      <c r="G406" s="10"/>
      <c r="H406" s="10"/>
    </row>
    <row r="407" spans="2:8" ht="15">
      <c r="B407" s="10"/>
      <c r="C407" s="10"/>
      <c r="D407" s="10"/>
      <c r="E407" s="10"/>
      <c r="F407" s="10"/>
      <c r="G407" s="10"/>
      <c r="H407" s="10"/>
    </row>
    <row r="408" spans="2:8" ht="15">
      <c r="B408" s="10"/>
      <c r="C408" s="10"/>
      <c r="D408" s="10"/>
      <c r="E408" s="10"/>
      <c r="F408" s="10"/>
      <c r="G408" s="10"/>
      <c r="H408" s="10"/>
    </row>
    <row r="409" spans="2:8" ht="15">
      <c r="B409" s="10"/>
      <c r="C409" s="10"/>
      <c r="D409" s="10"/>
      <c r="E409" s="10"/>
      <c r="F409" s="10"/>
      <c r="G409" s="10"/>
      <c r="H409" s="10"/>
    </row>
    <row r="410" spans="2:8" ht="15">
      <c r="B410" s="10"/>
      <c r="C410" s="10"/>
      <c r="D410" s="10"/>
      <c r="E410" s="10"/>
      <c r="F410" s="10"/>
      <c r="G410" s="10"/>
      <c r="H410" s="10"/>
    </row>
    <row r="411" spans="2:8" ht="15">
      <c r="B411" s="10"/>
      <c r="C411" s="10"/>
      <c r="D411" s="10"/>
      <c r="E411" s="10"/>
      <c r="F411" s="10"/>
      <c r="G411" s="10"/>
      <c r="H411" s="10"/>
    </row>
    <row r="412" spans="2:8" ht="15">
      <c r="B412" s="10"/>
      <c r="C412" s="10"/>
      <c r="D412" s="10"/>
      <c r="E412" s="10"/>
      <c r="F412" s="10"/>
      <c r="G412" s="10"/>
      <c r="H412" s="10"/>
    </row>
    <row r="413" spans="2:8" ht="15">
      <c r="B413" s="10"/>
      <c r="C413" s="10"/>
      <c r="D413" s="10"/>
      <c r="E413" s="10"/>
      <c r="F413" s="10"/>
      <c r="G413" s="10"/>
      <c r="H413" s="10"/>
    </row>
    <row r="414" spans="2:8" ht="15">
      <c r="B414" s="10"/>
      <c r="C414" s="10"/>
      <c r="D414" s="10"/>
      <c r="E414" s="10"/>
      <c r="F414" s="10"/>
      <c r="G414" s="10"/>
      <c r="H414" s="10"/>
    </row>
    <row r="415" spans="2:8" ht="15">
      <c r="B415" s="10"/>
      <c r="C415" s="10"/>
      <c r="D415" s="10"/>
      <c r="E415" s="10"/>
      <c r="F415" s="10"/>
      <c r="G415" s="10"/>
      <c r="H415" s="10"/>
    </row>
    <row r="416" spans="2:8" ht="15">
      <c r="B416" s="10"/>
      <c r="C416" s="10"/>
      <c r="D416" s="10"/>
      <c r="E416" s="10"/>
      <c r="F416" s="10"/>
      <c r="G416" s="10"/>
      <c r="H416" s="10"/>
    </row>
    <row r="417" spans="2:8" ht="15">
      <c r="B417" s="10"/>
      <c r="C417" s="10"/>
      <c r="D417" s="10"/>
      <c r="E417" s="10"/>
      <c r="F417" s="10"/>
      <c r="G417" s="10"/>
      <c r="H417" s="10"/>
    </row>
    <row r="418" spans="2:8" ht="15">
      <c r="B418" s="10"/>
      <c r="C418" s="10"/>
      <c r="D418" s="10"/>
      <c r="E418" s="10"/>
      <c r="F418" s="10"/>
      <c r="G418" s="10"/>
      <c r="H418" s="10"/>
    </row>
    <row r="419" spans="2:8" ht="15">
      <c r="B419" s="10"/>
      <c r="C419" s="10"/>
      <c r="D419" s="10"/>
      <c r="E419" s="10"/>
      <c r="F419" s="10"/>
      <c r="G419" s="10"/>
      <c r="H419" s="10"/>
    </row>
    <row r="420" spans="2:8" ht="15">
      <c r="B420" s="10"/>
      <c r="C420" s="10"/>
      <c r="D420" s="10"/>
      <c r="E420" s="10"/>
      <c r="F420" s="10"/>
      <c r="G420" s="10"/>
      <c r="H420" s="10"/>
    </row>
    <row r="421" spans="2:8" ht="15">
      <c r="B421" s="10"/>
      <c r="C421" s="10"/>
      <c r="D421" s="10"/>
      <c r="E421" s="10"/>
      <c r="F421" s="10"/>
      <c r="G421" s="10"/>
      <c r="H421" s="10"/>
    </row>
    <row r="422" spans="2:8" ht="15">
      <c r="B422" s="10"/>
      <c r="C422" s="10"/>
      <c r="D422" s="10"/>
      <c r="E422" s="10"/>
      <c r="F422" s="10"/>
      <c r="G422" s="10"/>
      <c r="H422" s="10"/>
    </row>
    <row r="423" spans="2:8" ht="15">
      <c r="B423" s="10"/>
      <c r="C423" s="10"/>
      <c r="D423" s="10"/>
      <c r="E423" s="10"/>
      <c r="F423" s="10"/>
      <c r="G423" s="10"/>
      <c r="H423" s="10"/>
    </row>
    <row r="424" spans="2:8" ht="15">
      <c r="B424" s="10"/>
      <c r="C424" s="10"/>
      <c r="D424" s="10"/>
      <c r="E424" s="10"/>
      <c r="F424" s="10"/>
      <c r="G424" s="10"/>
      <c r="H424" s="10"/>
    </row>
    <row r="425" spans="2:8" ht="15">
      <c r="B425" s="10"/>
      <c r="C425" s="10"/>
      <c r="D425" s="10"/>
      <c r="E425" s="10"/>
      <c r="F425" s="10"/>
      <c r="G425" s="10"/>
      <c r="H425" s="10"/>
    </row>
    <row r="426" spans="2:8" ht="15">
      <c r="B426" s="10"/>
      <c r="C426" s="10"/>
      <c r="D426" s="10"/>
      <c r="E426" s="10"/>
      <c r="F426" s="10"/>
      <c r="G426" s="10"/>
      <c r="H426" s="10"/>
    </row>
    <row r="427" spans="2:8" ht="15">
      <c r="B427" s="10"/>
      <c r="C427" s="10"/>
      <c r="D427" s="10"/>
      <c r="E427" s="10"/>
      <c r="F427" s="10"/>
      <c r="G427" s="10"/>
      <c r="H427" s="10"/>
    </row>
    <row r="428" spans="2:8">
      <c r="B428" s="10"/>
      <c r="C428" s="10"/>
      <c r="D428" s="10"/>
      <c r="E428" s="10"/>
      <c r="F428" s="10"/>
      <c r="G428" s="10"/>
      <c r="H428" s="1"/>
    </row>
    <row r="429" spans="2:8">
      <c r="B429" s="1"/>
      <c r="C429" s="1"/>
      <c r="D429" s="1"/>
      <c r="E429" s="1"/>
      <c r="F429" s="1"/>
      <c r="G429" s="1"/>
      <c r="H429" s="1"/>
    </row>
    <row r="430" spans="2:8">
      <c r="B430" s="1"/>
      <c r="C430" s="1"/>
      <c r="D430" s="1"/>
      <c r="E430" s="1"/>
      <c r="F430" s="1"/>
      <c r="G430" s="1"/>
      <c r="H430" s="1"/>
    </row>
    <row r="431" spans="2:8">
      <c r="B431" s="1"/>
      <c r="C431" s="1"/>
      <c r="D431" s="1"/>
      <c r="E431" s="1"/>
      <c r="F431" s="1"/>
      <c r="G431" s="1"/>
      <c r="H431" s="1"/>
    </row>
    <row r="432" spans="2:8">
      <c r="B432" s="1"/>
      <c r="C432" s="1"/>
      <c r="D432" s="1"/>
      <c r="E432" s="1"/>
      <c r="F432" s="1"/>
      <c r="G432" s="1"/>
      <c r="H432" s="1"/>
    </row>
    <row r="433" spans="2:8">
      <c r="B433" s="1"/>
      <c r="C433" s="1"/>
      <c r="D433" s="1"/>
      <c r="E433" s="1"/>
      <c r="F433" s="1"/>
      <c r="G433" s="1"/>
      <c r="H433" s="1"/>
    </row>
    <row r="434" spans="2:8">
      <c r="B434" s="1"/>
      <c r="C434" s="1"/>
      <c r="D434" s="1"/>
      <c r="E434" s="1"/>
      <c r="F434" s="1"/>
      <c r="G434" s="1"/>
      <c r="H434" s="1"/>
    </row>
    <row r="435" spans="2:8">
      <c r="B435" s="1"/>
      <c r="C435" s="1"/>
      <c r="D435" s="1"/>
      <c r="E435" s="1"/>
      <c r="F435" s="1"/>
      <c r="G435" s="1"/>
      <c r="H435" s="1"/>
    </row>
    <row r="436" spans="2:8">
      <c r="B436" s="1"/>
      <c r="C436" s="1"/>
      <c r="D436" s="1"/>
      <c r="E436" s="1"/>
      <c r="F436" s="1"/>
      <c r="G436" s="1"/>
      <c r="H436" s="1"/>
    </row>
    <row r="437" spans="2:8">
      <c r="B437" s="1"/>
      <c r="C437" s="1"/>
      <c r="D437" s="1"/>
      <c r="E437" s="1"/>
      <c r="F437" s="1"/>
      <c r="G437" s="1"/>
      <c r="H437" s="1"/>
    </row>
    <row r="438" spans="2:8">
      <c r="B438" s="1"/>
      <c r="C438" s="1"/>
      <c r="D438" s="1"/>
      <c r="E438" s="1"/>
      <c r="F438" s="1"/>
      <c r="G438" s="1"/>
      <c r="H438" s="1"/>
    </row>
    <row r="439" spans="2:8">
      <c r="B439" s="1"/>
      <c r="C439" s="1"/>
      <c r="D439" s="1"/>
      <c r="E439" s="1"/>
      <c r="F439" s="1"/>
      <c r="G439" s="1"/>
      <c r="H439" s="1"/>
    </row>
    <row r="440" spans="2:8">
      <c r="B440" s="1"/>
      <c r="C440" s="1"/>
      <c r="D440" s="1"/>
      <c r="E440" s="1"/>
      <c r="F440" s="1"/>
      <c r="G440" s="1"/>
      <c r="H440" s="1"/>
    </row>
    <row r="441" spans="2:8">
      <c r="B441" s="1"/>
      <c r="C441" s="1"/>
      <c r="D441" s="1"/>
      <c r="E441" s="1"/>
      <c r="F441" s="1"/>
      <c r="G441" s="1"/>
      <c r="H441" s="1"/>
    </row>
    <row r="442" spans="2:8">
      <c r="B442" s="1"/>
      <c r="C442" s="1"/>
      <c r="D442" s="1"/>
      <c r="E442" s="1"/>
      <c r="F442" s="1"/>
      <c r="G442" s="1"/>
      <c r="H442" s="1"/>
    </row>
    <row r="443" spans="2:8">
      <c r="B443" s="1"/>
      <c r="C443" s="1"/>
      <c r="D443" s="1"/>
      <c r="E443" s="1"/>
      <c r="F443" s="1"/>
      <c r="G443" s="1"/>
      <c r="H443" s="1"/>
    </row>
    <row r="444" spans="2:8">
      <c r="B444" s="1"/>
      <c r="C444" s="1"/>
      <c r="D444" s="1"/>
      <c r="E444" s="1"/>
      <c r="F444" s="1"/>
      <c r="G444" s="1"/>
      <c r="H444" s="1"/>
    </row>
    <row r="445" spans="2:8">
      <c r="B445" s="1"/>
      <c r="C445" s="1"/>
      <c r="D445" s="1"/>
      <c r="E445" s="1"/>
      <c r="F445" s="1"/>
      <c r="G445" s="1"/>
      <c r="H445" s="1"/>
    </row>
    <row r="446" spans="2:8">
      <c r="B446" s="1"/>
      <c r="C446" s="1"/>
      <c r="D446" s="1"/>
      <c r="E446" s="1"/>
      <c r="F446" s="1"/>
      <c r="G446" s="1"/>
      <c r="H446" s="1"/>
    </row>
    <row r="447" spans="2:8">
      <c r="B447" s="1"/>
      <c r="C447" s="1"/>
      <c r="D447" s="1"/>
      <c r="E447" s="1"/>
      <c r="F447" s="1"/>
      <c r="G447" s="1"/>
      <c r="H447" s="1"/>
    </row>
    <row r="448" spans="2:8">
      <c r="B448" s="1"/>
      <c r="C448" s="1"/>
      <c r="D448" s="1"/>
      <c r="E448" s="1"/>
      <c r="F448" s="1"/>
      <c r="G448" s="1"/>
      <c r="H448" s="1"/>
    </row>
    <row r="449" spans="2:8">
      <c r="B449" s="1"/>
      <c r="C449" s="1"/>
      <c r="D449" s="1"/>
      <c r="E449" s="1"/>
      <c r="F449" s="1"/>
      <c r="G449" s="1"/>
      <c r="H449" s="1"/>
    </row>
    <row r="450" spans="2:8">
      <c r="B450" s="1"/>
      <c r="C450" s="1"/>
      <c r="D450" s="1"/>
      <c r="E450" s="1"/>
      <c r="F450" s="1"/>
      <c r="G450" s="1"/>
      <c r="H450" s="1"/>
    </row>
    <row r="451" spans="2:8">
      <c r="B451" s="1"/>
      <c r="C451" s="1"/>
      <c r="D451" s="1"/>
      <c r="E451" s="1"/>
      <c r="F451" s="1"/>
      <c r="G451" s="1"/>
      <c r="H451" s="1"/>
    </row>
    <row r="452" spans="2:8">
      <c r="B452" s="1"/>
      <c r="C452" s="1"/>
      <c r="D452" s="1"/>
      <c r="E452" s="1"/>
      <c r="F452" s="1"/>
      <c r="G452" s="1"/>
      <c r="H452" s="1"/>
    </row>
    <row r="453" spans="2:8">
      <c r="B453" s="1"/>
      <c r="C453" s="1"/>
      <c r="D453" s="1"/>
      <c r="E453" s="1"/>
      <c r="F453" s="1"/>
      <c r="G453" s="1"/>
      <c r="H453" s="1"/>
    </row>
    <row r="454" spans="2:8">
      <c r="B454" s="1"/>
      <c r="C454" s="1"/>
      <c r="D454" s="1"/>
      <c r="E454" s="1"/>
      <c r="F454" s="1"/>
      <c r="G454" s="1"/>
      <c r="H454" s="1"/>
    </row>
    <row r="455" spans="2:8">
      <c r="B455" s="1"/>
      <c r="C455" s="1"/>
      <c r="D455" s="1"/>
      <c r="E455" s="1"/>
      <c r="F455" s="1"/>
      <c r="G455" s="1"/>
      <c r="H455" s="1"/>
    </row>
    <row r="456" spans="2:8">
      <c r="B456" s="1"/>
      <c r="C456" s="1"/>
      <c r="D456" s="1"/>
      <c r="E456" s="1"/>
      <c r="F456" s="1"/>
      <c r="G456" s="1"/>
      <c r="H456" s="1"/>
    </row>
    <row r="457" spans="2:8">
      <c r="B457" s="1"/>
      <c r="C457" s="1"/>
      <c r="D457" s="1"/>
      <c r="E457" s="1"/>
      <c r="F457" s="1"/>
      <c r="G457" s="1"/>
      <c r="H457" s="1"/>
    </row>
    <row r="458" spans="2:8">
      <c r="B458" s="1"/>
      <c r="C458" s="1"/>
      <c r="D458" s="1"/>
      <c r="E458" s="1"/>
      <c r="F458" s="1"/>
      <c r="G458" s="1"/>
      <c r="H458" s="1"/>
    </row>
    <row r="459" spans="2:8">
      <c r="B459" s="1"/>
      <c r="C459" s="1"/>
      <c r="D459" s="1"/>
      <c r="E459" s="1"/>
      <c r="F459" s="1"/>
      <c r="G459" s="1"/>
      <c r="H459" s="1"/>
    </row>
    <row r="460" spans="2:8">
      <c r="B460" s="1"/>
      <c r="C460" s="1"/>
      <c r="D460" s="1"/>
      <c r="E460" s="1"/>
      <c r="F460" s="1"/>
      <c r="G460" s="1"/>
      <c r="H460" s="1"/>
    </row>
    <row r="461" spans="2:8">
      <c r="B461" s="1"/>
      <c r="C461" s="1"/>
      <c r="D461" s="1"/>
      <c r="E461" s="1"/>
      <c r="F461" s="1"/>
      <c r="G461" s="1"/>
      <c r="H461" s="1"/>
    </row>
    <row r="462" spans="2:8">
      <c r="B462" s="1"/>
      <c r="C462" s="1"/>
      <c r="D462" s="1"/>
      <c r="E462" s="1"/>
      <c r="F462" s="1"/>
      <c r="G462" s="1"/>
      <c r="H462" s="1"/>
    </row>
    <row r="463" spans="2:8">
      <c r="B463" s="1"/>
      <c r="C463" s="1"/>
      <c r="D463" s="1"/>
      <c r="E463" s="1"/>
      <c r="F463" s="1"/>
      <c r="G463" s="1"/>
      <c r="H463" s="1"/>
    </row>
    <row r="464" spans="2:8">
      <c r="B464" s="1"/>
      <c r="C464" s="1"/>
      <c r="D464" s="1"/>
      <c r="E464" s="1"/>
      <c r="F464" s="1"/>
      <c r="G464" s="1"/>
      <c r="H464" s="1"/>
    </row>
    <row r="465" spans="2:8">
      <c r="B465" s="1"/>
      <c r="C465" s="1"/>
      <c r="D465" s="1"/>
      <c r="E465" s="1"/>
      <c r="F465" s="1"/>
      <c r="G465" s="1"/>
      <c r="H465" s="1"/>
    </row>
    <row r="466" spans="2:8">
      <c r="B466" s="1"/>
      <c r="C466" s="1"/>
      <c r="D466" s="1"/>
      <c r="E466" s="1"/>
      <c r="F466" s="1"/>
      <c r="G466" s="1"/>
      <c r="H466" s="1"/>
    </row>
    <row r="467" spans="2:8">
      <c r="B467" s="1"/>
      <c r="C467" s="1"/>
      <c r="D467" s="1"/>
      <c r="E467" s="1"/>
      <c r="F467" s="1"/>
      <c r="G467" s="1"/>
      <c r="H467" s="1"/>
    </row>
    <row r="468" spans="2:8">
      <c r="B468" s="1"/>
      <c r="C468" s="1"/>
      <c r="D468" s="1"/>
      <c r="E468" s="1"/>
      <c r="F468" s="1"/>
      <c r="G468" s="1"/>
      <c r="H468" s="1"/>
    </row>
    <row r="469" spans="2:8">
      <c r="B469" s="1"/>
      <c r="C469" s="1"/>
      <c r="D469" s="1"/>
      <c r="E469" s="1"/>
      <c r="F469" s="1"/>
      <c r="G469" s="1"/>
      <c r="H469" s="1"/>
    </row>
    <row r="470" spans="2:8">
      <c r="B470" s="1"/>
      <c r="C470" s="1"/>
      <c r="D470" s="1"/>
      <c r="E470" s="1"/>
      <c r="F470" s="1"/>
      <c r="G470" s="1"/>
      <c r="H470" s="1"/>
    </row>
    <row r="471" spans="2:8">
      <c r="B471" s="1"/>
      <c r="C471" s="1"/>
      <c r="D471" s="1"/>
      <c r="E471" s="1"/>
      <c r="F471" s="1"/>
      <c r="G471" s="1"/>
      <c r="H471" s="1"/>
    </row>
    <row r="472" spans="2:8">
      <c r="B472" s="1"/>
      <c r="C472" s="1"/>
      <c r="D472" s="1"/>
      <c r="E472" s="1"/>
      <c r="F472" s="1"/>
      <c r="G472" s="1"/>
      <c r="H472" s="1"/>
    </row>
    <row r="473" spans="2:8">
      <c r="B473" s="1"/>
      <c r="C473" s="1"/>
      <c r="D473" s="1"/>
      <c r="E473" s="1"/>
      <c r="F473" s="1"/>
      <c r="G473" s="1"/>
      <c r="H473" s="1"/>
    </row>
    <row r="474" spans="2:8">
      <c r="B474" s="1"/>
      <c r="C474" s="1"/>
      <c r="D474" s="1"/>
      <c r="E474" s="1"/>
      <c r="F474" s="1"/>
      <c r="G474" s="1"/>
      <c r="H474" s="1"/>
    </row>
    <row r="475" spans="2:8">
      <c r="B475" s="1"/>
      <c r="C475" s="1"/>
      <c r="D475" s="1"/>
      <c r="E475" s="1"/>
      <c r="F475" s="1"/>
      <c r="G475" s="1"/>
      <c r="H475" s="1"/>
    </row>
    <row r="476" spans="2:8">
      <c r="B476" s="1"/>
      <c r="C476" s="1"/>
      <c r="D476" s="1"/>
      <c r="E476" s="1"/>
      <c r="F476" s="1"/>
      <c r="G476" s="1"/>
      <c r="H476" s="1"/>
    </row>
    <row r="477" spans="2:8">
      <c r="B477" s="1"/>
      <c r="C477" s="1"/>
      <c r="D477" s="1"/>
      <c r="E477" s="1"/>
      <c r="F477" s="1"/>
      <c r="G477" s="1"/>
      <c r="H477" s="1"/>
    </row>
    <row r="478" spans="2:8">
      <c r="B478" s="1"/>
      <c r="C478" s="1"/>
      <c r="D478" s="1"/>
      <c r="E478" s="1"/>
      <c r="F478" s="1"/>
      <c r="G478" s="1"/>
      <c r="H478" s="1"/>
    </row>
    <row r="479" spans="2:8">
      <c r="B479" s="1"/>
      <c r="C479" s="1"/>
      <c r="D479" s="1"/>
      <c r="E479" s="1"/>
      <c r="F479" s="1"/>
      <c r="G479" s="1"/>
      <c r="H479" s="1"/>
    </row>
    <row r="480" spans="2:8">
      <c r="B480" s="1"/>
      <c r="C480" s="1"/>
      <c r="D480" s="1"/>
      <c r="E480" s="1"/>
      <c r="F480" s="1"/>
      <c r="G480" s="1"/>
      <c r="H480" s="1"/>
    </row>
    <row r="481" spans="2:8">
      <c r="B481" s="1"/>
      <c r="C481" s="1"/>
      <c r="D481" s="1"/>
      <c r="E481" s="1"/>
      <c r="F481" s="1"/>
      <c r="G481" s="1"/>
      <c r="H481" s="1"/>
    </row>
    <row r="482" spans="2:8">
      <c r="B482" s="1"/>
      <c r="C482" s="1"/>
      <c r="D482" s="1"/>
      <c r="E482" s="1"/>
      <c r="F482" s="1"/>
      <c r="G482" s="1"/>
      <c r="H482" s="1"/>
    </row>
    <row r="483" spans="2:8">
      <c r="B483" s="1"/>
      <c r="C483" s="1"/>
      <c r="D483" s="1"/>
      <c r="E483" s="1"/>
      <c r="F483" s="1"/>
      <c r="G483" s="1"/>
      <c r="H483" s="1"/>
    </row>
    <row r="484" spans="2:8">
      <c r="B484" s="1"/>
      <c r="C484" s="1"/>
      <c r="D484" s="1"/>
      <c r="E484" s="1"/>
      <c r="F484" s="1"/>
      <c r="G484" s="1"/>
      <c r="H484" s="1"/>
    </row>
    <row r="485" spans="2:8">
      <c r="B485" s="1"/>
      <c r="C485" s="1"/>
      <c r="D485" s="1"/>
      <c r="E485" s="1"/>
      <c r="F485" s="1"/>
      <c r="G485" s="1"/>
      <c r="H485" s="1"/>
    </row>
    <row r="486" spans="2:8">
      <c r="B486" s="1"/>
      <c r="C486" s="1"/>
      <c r="D486" s="1"/>
      <c r="E486" s="1"/>
      <c r="F486" s="1"/>
      <c r="G486" s="1"/>
      <c r="H486" s="1"/>
    </row>
    <row r="487" spans="2:8">
      <c r="B487" s="1"/>
      <c r="C487" s="1"/>
      <c r="D487" s="1"/>
      <c r="E487" s="1"/>
      <c r="F487" s="1"/>
      <c r="G487" s="1"/>
      <c r="H487" s="1"/>
    </row>
    <row r="488" spans="2:8">
      <c r="B488" s="1"/>
      <c r="C488" s="1"/>
      <c r="D488" s="1"/>
      <c r="E488" s="1"/>
      <c r="F488" s="1"/>
      <c r="G488" s="1"/>
      <c r="H488" s="1"/>
    </row>
    <row r="489" spans="2:8">
      <c r="B489" s="1"/>
      <c r="C489" s="1"/>
      <c r="D489" s="1"/>
      <c r="E489" s="1"/>
      <c r="F489" s="1"/>
      <c r="G489" s="1"/>
      <c r="H489" s="1"/>
    </row>
    <row r="490" spans="2:8">
      <c r="B490" s="1"/>
      <c r="C490" s="1"/>
      <c r="D490" s="1"/>
      <c r="E490" s="1"/>
      <c r="F490" s="1"/>
      <c r="G490" s="1"/>
      <c r="H490" s="1"/>
    </row>
    <row r="491" spans="2:8">
      <c r="B491" s="1"/>
      <c r="C491" s="1"/>
      <c r="D491" s="1"/>
      <c r="E491" s="1"/>
      <c r="F491" s="1"/>
      <c r="G491" s="1"/>
      <c r="H491" s="1"/>
    </row>
    <row r="492" spans="2:8">
      <c r="B492" s="1"/>
      <c r="C492" s="1"/>
      <c r="D492" s="1"/>
      <c r="E492" s="1"/>
      <c r="F492" s="1"/>
      <c r="G492" s="1"/>
      <c r="H492" s="1"/>
    </row>
    <row r="493" spans="2:8">
      <c r="B493" s="1"/>
      <c r="C493" s="1"/>
      <c r="D493" s="1"/>
      <c r="E493" s="1"/>
      <c r="F493" s="1"/>
      <c r="G493" s="1"/>
      <c r="H493" s="1"/>
    </row>
    <row r="494" spans="2:8">
      <c r="B494" s="1"/>
      <c r="C494" s="1"/>
      <c r="D494" s="1"/>
      <c r="E494" s="1"/>
      <c r="F494" s="1"/>
      <c r="G494" s="1"/>
      <c r="H494" s="1"/>
    </row>
    <row r="495" spans="2:8">
      <c r="B495" s="1"/>
      <c r="C495" s="1"/>
      <c r="D495" s="1"/>
      <c r="E495" s="1"/>
      <c r="F495" s="1"/>
      <c r="G495" s="1"/>
      <c r="H495" s="1"/>
    </row>
    <row r="496" spans="2:8">
      <c r="B496" s="1"/>
      <c r="C496" s="1"/>
      <c r="D496" s="1"/>
      <c r="E496" s="1"/>
      <c r="F496" s="1"/>
      <c r="G496" s="1"/>
      <c r="H496" s="1"/>
    </row>
    <row r="497" spans="2:8">
      <c r="B497" s="1"/>
      <c r="C497" s="1"/>
      <c r="D497" s="1"/>
      <c r="E497" s="1"/>
      <c r="F497" s="1"/>
      <c r="G497" s="1"/>
      <c r="H497" s="1"/>
    </row>
    <row r="498" spans="2:8">
      <c r="B498" s="1"/>
      <c r="C498" s="1"/>
      <c r="D498" s="1"/>
      <c r="E498" s="1"/>
      <c r="F498" s="1"/>
      <c r="G498" s="1"/>
      <c r="H498" s="1"/>
    </row>
    <row r="499" spans="2:8">
      <c r="B499" s="1"/>
      <c r="C499" s="1"/>
      <c r="D499" s="1"/>
      <c r="E499" s="1"/>
      <c r="F499" s="1"/>
      <c r="G499" s="1"/>
      <c r="H499" s="1"/>
    </row>
    <row r="500" spans="2:8">
      <c r="B500" s="1"/>
      <c r="C500" s="1"/>
      <c r="D500" s="1"/>
      <c r="E500" s="1"/>
      <c r="F500" s="1"/>
      <c r="G500" s="1"/>
      <c r="H500" s="1"/>
    </row>
    <row r="501" spans="2:8">
      <c r="B501" s="1"/>
      <c r="C501" s="1"/>
      <c r="D501" s="1"/>
      <c r="E501" s="1"/>
      <c r="F501" s="1"/>
      <c r="G501" s="1"/>
      <c r="H501" s="1"/>
    </row>
    <row r="502" spans="2:8">
      <c r="B502" s="1"/>
      <c r="C502" s="1"/>
      <c r="D502" s="1"/>
      <c r="E502" s="1"/>
      <c r="F502" s="1"/>
      <c r="G502" s="1"/>
      <c r="H502" s="1"/>
    </row>
    <row r="503" spans="2:8">
      <c r="B503" s="1"/>
      <c r="C503" s="1"/>
      <c r="D503" s="1"/>
      <c r="E503" s="1"/>
      <c r="F503" s="1"/>
      <c r="G503" s="1"/>
      <c r="H503" s="1"/>
    </row>
    <row r="504" spans="2:8">
      <c r="B504" s="1"/>
      <c r="C504" s="1"/>
      <c r="D504" s="1"/>
      <c r="E504" s="1"/>
      <c r="F504" s="1"/>
      <c r="G504" s="1"/>
      <c r="H504" s="1"/>
    </row>
    <row r="505" spans="2:8">
      <c r="B505" s="1"/>
      <c r="C505" s="1"/>
      <c r="D505" s="1"/>
      <c r="E505" s="1"/>
      <c r="F505" s="1"/>
      <c r="G505" s="1"/>
      <c r="H505" s="1"/>
    </row>
    <row r="506" spans="2:8">
      <c r="B506" s="1"/>
      <c r="C506" s="1"/>
      <c r="D506" s="1"/>
      <c r="E506" s="1"/>
      <c r="F506" s="1"/>
      <c r="G506" s="1"/>
      <c r="H506" s="1"/>
    </row>
    <row r="507" spans="2:8">
      <c r="B507" s="1"/>
      <c r="C507" s="1"/>
      <c r="D507" s="1"/>
      <c r="E507" s="1"/>
      <c r="F507" s="1"/>
      <c r="G507" s="1"/>
      <c r="H507" s="1"/>
    </row>
    <row r="508" spans="2:8">
      <c r="B508" s="1"/>
      <c r="C508" s="1"/>
      <c r="D508" s="1"/>
      <c r="E508" s="1"/>
      <c r="F508" s="1"/>
      <c r="G508" s="1"/>
      <c r="H508" s="1"/>
    </row>
    <row r="509" spans="2:8">
      <c r="B509" s="1"/>
      <c r="C509" s="1"/>
      <c r="D509" s="1"/>
      <c r="E509" s="1"/>
      <c r="F509" s="1"/>
      <c r="G509" s="1"/>
      <c r="H509" s="1"/>
    </row>
    <row r="510" spans="2:8">
      <c r="B510" s="1"/>
      <c r="C510" s="1"/>
      <c r="D510" s="1"/>
      <c r="E510" s="1"/>
      <c r="F510" s="1"/>
      <c r="G510" s="1"/>
      <c r="H510" s="1"/>
    </row>
    <row r="511" spans="2:8">
      <c r="B511" s="1"/>
      <c r="C511" s="1"/>
      <c r="D511" s="1"/>
      <c r="E511" s="1"/>
      <c r="F511" s="1"/>
      <c r="G511" s="1"/>
      <c r="H511" s="1"/>
    </row>
    <row r="512" spans="2:8">
      <c r="B512" s="1"/>
      <c r="C512" s="1"/>
      <c r="D512" s="1"/>
      <c r="E512" s="1"/>
      <c r="F512" s="1"/>
      <c r="G512" s="1"/>
      <c r="H512" s="1"/>
    </row>
    <row r="513" spans="2:8">
      <c r="B513" s="1"/>
      <c r="C513" s="1"/>
      <c r="D513" s="1"/>
      <c r="E513" s="1"/>
      <c r="F513" s="1"/>
      <c r="G513" s="1"/>
      <c r="H513" s="1"/>
    </row>
    <row r="514" spans="2:8">
      <c r="B514" s="1"/>
      <c r="C514" s="1"/>
      <c r="D514" s="1"/>
      <c r="E514" s="1"/>
      <c r="F514" s="1"/>
      <c r="G514" s="1"/>
      <c r="H514" s="1"/>
    </row>
    <row r="515" spans="2:8">
      <c r="B515" s="1"/>
      <c r="C515" s="1"/>
      <c r="D515" s="1"/>
      <c r="E515" s="1"/>
      <c r="F515" s="1"/>
      <c r="G515" s="1"/>
      <c r="H515" s="1"/>
    </row>
    <row r="516" spans="2:8">
      <c r="B516" s="1"/>
      <c r="C516" s="1"/>
      <c r="D516" s="1"/>
      <c r="E516" s="1"/>
      <c r="F516" s="1"/>
      <c r="G516" s="1"/>
      <c r="H516" s="1"/>
    </row>
    <row r="517" spans="2:8">
      <c r="B517" s="1"/>
      <c r="C517" s="1"/>
      <c r="D517" s="1"/>
      <c r="E517" s="1"/>
      <c r="F517" s="1"/>
      <c r="G517" s="1"/>
      <c r="H517" s="1"/>
    </row>
    <row r="518" spans="2:8">
      <c r="B518" s="1"/>
      <c r="C518" s="1"/>
      <c r="D518" s="1"/>
      <c r="E518" s="1"/>
      <c r="F518" s="1"/>
      <c r="G518" s="1"/>
      <c r="H518" s="1"/>
    </row>
    <row r="519" spans="2:8">
      <c r="B519" s="1"/>
      <c r="C519" s="1"/>
      <c r="D519" s="1"/>
      <c r="E519" s="1"/>
      <c r="F519" s="1"/>
      <c r="G519" s="1"/>
      <c r="H519" s="1"/>
    </row>
    <row r="520" spans="2:8">
      <c r="B520" s="1"/>
      <c r="C520" s="1"/>
      <c r="D520" s="1"/>
      <c r="E520" s="1"/>
      <c r="F520" s="1"/>
      <c r="G520" s="1"/>
      <c r="H520" s="1"/>
    </row>
    <row r="521" spans="2:8">
      <c r="B521" s="1"/>
      <c r="C521" s="1"/>
      <c r="D521" s="1"/>
      <c r="E521" s="1"/>
      <c r="F521" s="1"/>
      <c r="G521" s="1"/>
      <c r="H521" s="1"/>
    </row>
    <row r="522" spans="2:8">
      <c r="B522" s="1"/>
      <c r="C522" s="1"/>
      <c r="D522" s="1"/>
      <c r="E522" s="1"/>
      <c r="F522" s="1"/>
      <c r="G522" s="1"/>
      <c r="H522" s="1"/>
    </row>
    <row r="523" spans="2:8">
      <c r="B523" s="1"/>
      <c r="C523" s="1"/>
      <c r="D523" s="1"/>
      <c r="E523" s="1"/>
      <c r="F523" s="1"/>
      <c r="G523" s="1"/>
      <c r="H523" s="1"/>
    </row>
    <row r="524" spans="2:8">
      <c r="B524" s="1"/>
      <c r="C524" s="1"/>
      <c r="D524" s="1"/>
      <c r="E524" s="1"/>
      <c r="F524" s="1"/>
      <c r="G524" s="1"/>
      <c r="H524" s="1"/>
    </row>
    <row r="525" spans="2:8">
      <c r="B525" s="1"/>
      <c r="C525" s="1"/>
      <c r="D525" s="1"/>
      <c r="E525" s="1"/>
      <c r="F525" s="1"/>
      <c r="G525" s="1"/>
      <c r="H525" s="1"/>
    </row>
    <row r="526" spans="2:8">
      <c r="B526" s="1"/>
      <c r="C526" s="1"/>
      <c r="D526" s="1"/>
      <c r="E526" s="1"/>
      <c r="F526" s="1"/>
      <c r="G526" s="1"/>
      <c r="H526" s="1"/>
    </row>
    <row r="527" spans="2:8">
      <c r="B527" s="1"/>
      <c r="C527" s="1"/>
      <c r="D527" s="1"/>
      <c r="E527" s="1"/>
      <c r="F527" s="1"/>
      <c r="G527" s="1"/>
      <c r="H527" s="1"/>
    </row>
    <row r="528" spans="2:8">
      <c r="B528" s="1"/>
      <c r="C528" s="1"/>
      <c r="D528" s="1"/>
      <c r="E528" s="1"/>
      <c r="F528" s="1"/>
      <c r="G528" s="1"/>
      <c r="H528" s="1"/>
    </row>
    <row r="529" spans="2:8">
      <c r="B529" s="1"/>
      <c r="C529" s="1"/>
      <c r="D529" s="1"/>
      <c r="E529" s="1"/>
      <c r="F529" s="1"/>
      <c r="G529" s="1"/>
      <c r="H529" s="1"/>
    </row>
    <row r="530" spans="2:8">
      <c r="B530" s="1"/>
      <c r="C530" s="1"/>
      <c r="D530" s="1"/>
      <c r="E530" s="1"/>
      <c r="F530" s="1"/>
      <c r="G530" s="1"/>
      <c r="H530" s="1"/>
    </row>
    <row r="531" spans="2:8">
      <c r="B531" s="1"/>
      <c r="C531" s="1"/>
      <c r="D531" s="1"/>
      <c r="E531" s="1"/>
      <c r="F531" s="1"/>
      <c r="G531" s="1"/>
      <c r="H531" s="1"/>
    </row>
    <row r="532" spans="2:8">
      <c r="B532" s="1"/>
      <c r="C532" s="1"/>
      <c r="D532" s="1"/>
      <c r="E532" s="1"/>
      <c r="F532" s="1"/>
      <c r="G532" s="1"/>
      <c r="H532" s="1"/>
    </row>
    <row r="533" spans="2:8">
      <c r="B533" s="1"/>
      <c r="C533" s="1"/>
      <c r="D533" s="1"/>
      <c r="E533" s="1"/>
      <c r="F533" s="1"/>
      <c r="G533" s="1"/>
      <c r="H533" s="1"/>
    </row>
    <row r="534" spans="2:8">
      <c r="B534" s="1"/>
      <c r="C534" s="1"/>
      <c r="D534" s="1"/>
      <c r="E534" s="1"/>
      <c r="F534" s="1"/>
      <c r="G534" s="1"/>
      <c r="H534" s="1"/>
    </row>
    <row r="535" spans="2:8">
      <c r="B535" s="1"/>
      <c r="C535" s="1"/>
      <c r="D535" s="1"/>
      <c r="E535" s="1"/>
      <c r="F535" s="1"/>
      <c r="G535" s="1"/>
      <c r="H535" s="1"/>
    </row>
    <row r="536" spans="2:8">
      <c r="B536" s="1"/>
      <c r="C536" s="1"/>
      <c r="D536" s="1"/>
      <c r="E536" s="1"/>
      <c r="F536" s="1"/>
      <c r="G536" s="1"/>
      <c r="H536" s="1"/>
    </row>
    <row r="537" spans="2:8">
      <c r="B537" s="1"/>
      <c r="C537" s="1"/>
      <c r="D537" s="1"/>
      <c r="E537" s="1"/>
      <c r="F537" s="1"/>
      <c r="G537" s="1"/>
      <c r="H537" s="1"/>
    </row>
    <row r="538" spans="2:8">
      <c r="B538" s="1"/>
      <c r="C538" s="1"/>
      <c r="D538" s="1"/>
      <c r="E538" s="1"/>
      <c r="F538" s="1"/>
      <c r="G538" s="1"/>
      <c r="H538" s="1"/>
    </row>
    <row r="539" spans="2:8">
      <c r="B539" s="1"/>
      <c r="C539" s="1"/>
      <c r="D539" s="1"/>
      <c r="E539" s="1"/>
      <c r="F539" s="1"/>
      <c r="G539" s="1"/>
      <c r="H539" s="1"/>
    </row>
    <row r="540" spans="2:8">
      <c r="B540" s="1"/>
      <c r="C540" s="1"/>
      <c r="D540" s="1"/>
      <c r="E540" s="1"/>
      <c r="F540" s="1"/>
      <c r="G540" s="1"/>
      <c r="H540" s="1"/>
    </row>
    <row r="541" spans="2:8">
      <c r="B541" s="1"/>
      <c r="C541" s="1"/>
      <c r="D541" s="1"/>
      <c r="E541" s="1"/>
      <c r="F541" s="1"/>
      <c r="G541" s="1"/>
      <c r="H541" s="1"/>
    </row>
    <row r="542" spans="2:8">
      <c r="B542" s="1"/>
      <c r="C542" s="1"/>
      <c r="D542" s="1"/>
      <c r="E542" s="1"/>
      <c r="F542" s="1"/>
      <c r="G542" s="1"/>
      <c r="H542" s="1"/>
    </row>
    <row r="543" spans="2:8">
      <c r="B543" s="1"/>
      <c r="C543" s="1"/>
      <c r="D543" s="1"/>
      <c r="E543" s="1"/>
      <c r="F543" s="1"/>
      <c r="G543" s="1"/>
      <c r="H543" s="1"/>
    </row>
    <row r="544" spans="2:8">
      <c r="B544" s="1"/>
      <c r="C544" s="1"/>
      <c r="D544" s="1"/>
      <c r="E544" s="1"/>
      <c r="F544" s="1"/>
      <c r="G544" s="1"/>
      <c r="H544" s="1"/>
    </row>
    <row r="545" spans="2:8">
      <c r="B545" s="1"/>
      <c r="C545" s="1"/>
      <c r="D545" s="1"/>
      <c r="E545" s="1"/>
      <c r="F545" s="1"/>
      <c r="G545" s="1"/>
      <c r="H545" s="1"/>
    </row>
    <row r="546" spans="2:8">
      <c r="B546" s="1"/>
      <c r="C546" s="1"/>
      <c r="D546" s="1"/>
      <c r="E546" s="1"/>
      <c r="F546" s="1"/>
      <c r="G546" s="1"/>
      <c r="H546" s="1"/>
    </row>
    <row r="547" spans="2:8">
      <c r="B547" s="1"/>
      <c r="C547" s="1"/>
      <c r="D547" s="1"/>
      <c r="E547" s="1"/>
      <c r="F547" s="1"/>
      <c r="G547" s="1"/>
      <c r="H547" s="1"/>
    </row>
    <row r="548" spans="2:8">
      <c r="B548" s="1"/>
      <c r="C548" s="1"/>
      <c r="D548" s="1"/>
      <c r="E548" s="1"/>
      <c r="F548" s="1"/>
      <c r="G548" s="1"/>
      <c r="H548" s="1"/>
    </row>
    <row r="549" spans="2:8">
      <c r="B549" s="1"/>
      <c r="C549" s="1"/>
      <c r="D549" s="1"/>
      <c r="E549" s="1"/>
      <c r="F549" s="1"/>
      <c r="G549" s="1"/>
      <c r="H549" s="1"/>
    </row>
    <row r="550" spans="2:8">
      <c r="B550" s="1"/>
      <c r="C550" s="1"/>
      <c r="D550" s="1"/>
      <c r="E550" s="1"/>
      <c r="F550" s="1"/>
      <c r="G550" s="1"/>
      <c r="H550" s="1"/>
    </row>
    <row r="551" spans="2:8">
      <c r="B551" s="1"/>
      <c r="C551" s="1"/>
      <c r="D551" s="1"/>
      <c r="E551" s="1"/>
      <c r="F551" s="1"/>
      <c r="G551" s="1"/>
      <c r="H551" s="1"/>
    </row>
    <row r="552" spans="2:8">
      <c r="B552" s="1"/>
      <c r="C552" s="1"/>
      <c r="D552" s="1"/>
      <c r="E552" s="1"/>
      <c r="F552" s="1"/>
      <c r="G552" s="1"/>
      <c r="H552" s="1"/>
    </row>
    <row r="553" spans="2:8">
      <c r="B553" s="1"/>
      <c r="C553" s="1"/>
      <c r="D553" s="1"/>
      <c r="E553" s="1"/>
      <c r="F553" s="1"/>
      <c r="G553" s="1"/>
      <c r="H553" s="1"/>
    </row>
    <row r="554" spans="2:8">
      <c r="B554" s="1"/>
      <c r="C554" s="1"/>
      <c r="D554" s="1"/>
      <c r="E554" s="1"/>
      <c r="F554" s="1"/>
      <c r="G554" s="1"/>
      <c r="H554" s="1"/>
    </row>
    <row r="555" spans="2:8">
      <c r="B555" s="1"/>
      <c r="C555" s="1"/>
      <c r="D555" s="1"/>
      <c r="E555" s="1"/>
      <c r="F555" s="1"/>
      <c r="G555" s="1"/>
      <c r="H555" s="1"/>
    </row>
    <row r="556" spans="2:8">
      <c r="B556" s="1"/>
      <c r="C556" s="1"/>
      <c r="D556" s="1"/>
      <c r="E556" s="1"/>
      <c r="F556" s="1"/>
      <c r="G556" s="1"/>
      <c r="H556" s="1"/>
    </row>
    <row r="557" spans="2:8">
      <c r="B557" s="1"/>
      <c r="C557" s="1"/>
      <c r="D557" s="1"/>
      <c r="E557" s="1"/>
      <c r="F557" s="1"/>
      <c r="G557" s="1"/>
      <c r="H557" s="1"/>
    </row>
    <row r="558" spans="2:8">
      <c r="B558" s="1"/>
      <c r="C558" s="1"/>
      <c r="D558" s="1"/>
      <c r="E558" s="1"/>
      <c r="F558" s="1"/>
      <c r="G558" s="1"/>
      <c r="H558" s="1"/>
    </row>
    <row r="559" spans="2:8">
      <c r="B559" s="1"/>
      <c r="C559" s="1"/>
      <c r="D559" s="1"/>
      <c r="E559" s="1"/>
      <c r="F559" s="1"/>
      <c r="G559" s="1"/>
      <c r="H559" s="1"/>
    </row>
    <row r="560" spans="2:8">
      <c r="B560" s="1"/>
      <c r="C560" s="1"/>
      <c r="D560" s="1"/>
      <c r="E560" s="1"/>
      <c r="F560" s="1"/>
      <c r="G560" s="1"/>
      <c r="H560" s="1"/>
    </row>
    <row r="561" spans="2:8">
      <c r="B561" s="1"/>
      <c r="C561" s="1"/>
      <c r="D561" s="1"/>
      <c r="E561" s="1"/>
      <c r="F561" s="1"/>
      <c r="G561" s="1"/>
      <c r="H561" s="1"/>
    </row>
    <row r="562" spans="2:8">
      <c r="B562" s="1"/>
      <c r="C562" s="1"/>
      <c r="D562" s="1"/>
      <c r="E562" s="1"/>
      <c r="F562" s="1"/>
      <c r="G562" s="1"/>
      <c r="H562" s="1"/>
    </row>
    <row r="563" spans="2:8">
      <c r="B563" s="1"/>
      <c r="C563" s="1"/>
      <c r="D563" s="1"/>
      <c r="E563" s="1"/>
      <c r="F563" s="1"/>
      <c r="G563" s="1"/>
      <c r="H563" s="1"/>
    </row>
    <row r="564" spans="2:8">
      <c r="B564" s="1"/>
      <c r="C564" s="1"/>
      <c r="D564" s="1"/>
      <c r="E564" s="1"/>
      <c r="F564" s="1"/>
      <c r="G564" s="1"/>
      <c r="H564" s="1"/>
    </row>
    <row r="565" spans="2:8">
      <c r="B565" s="1"/>
      <c r="C565" s="1"/>
      <c r="D565" s="1"/>
      <c r="E565" s="1"/>
      <c r="F565" s="1"/>
      <c r="G565" s="1"/>
      <c r="H565" s="1"/>
    </row>
    <row r="566" spans="2:8">
      <c r="B566" s="1"/>
      <c r="C566" s="1"/>
      <c r="D566" s="1"/>
      <c r="E566" s="1"/>
      <c r="F566" s="1"/>
      <c r="G566" s="1"/>
      <c r="H566" s="1"/>
    </row>
    <row r="567" spans="2:8">
      <c r="B567" s="1"/>
      <c r="C567" s="1"/>
      <c r="D567" s="1"/>
      <c r="E567" s="1"/>
      <c r="F567" s="1"/>
      <c r="G567" s="1"/>
      <c r="H567" s="1"/>
    </row>
    <row r="568" spans="2:8">
      <c r="B568" s="1"/>
      <c r="C568" s="1"/>
      <c r="D568" s="1"/>
      <c r="E568" s="1"/>
      <c r="F568" s="1"/>
      <c r="G568" s="1"/>
      <c r="H568" s="1"/>
    </row>
    <row r="569" spans="2:8">
      <c r="B569" s="1"/>
      <c r="C569" s="1"/>
      <c r="D569" s="1"/>
      <c r="E569" s="1"/>
      <c r="F569" s="1"/>
      <c r="G569" s="1"/>
      <c r="H569" s="1"/>
    </row>
    <row r="570" spans="2:8">
      <c r="B570" s="1"/>
      <c r="C570" s="1"/>
      <c r="D570" s="1"/>
      <c r="E570" s="1"/>
      <c r="F570" s="1"/>
      <c r="G570" s="1"/>
      <c r="H570" s="1"/>
    </row>
    <row r="571" spans="2:8">
      <c r="B571" s="1"/>
      <c r="C571" s="1"/>
      <c r="D571" s="1"/>
      <c r="E571" s="1"/>
      <c r="F571" s="1"/>
      <c r="G571" s="1"/>
      <c r="H571" s="1"/>
    </row>
    <row r="572" spans="2:8">
      <c r="B572" s="1"/>
      <c r="C572" s="1"/>
      <c r="D572" s="1"/>
      <c r="E572" s="1"/>
      <c r="F572" s="1"/>
      <c r="G572" s="1"/>
      <c r="H572" s="1"/>
    </row>
    <row r="573" spans="2:8">
      <c r="B573" s="1"/>
      <c r="C573" s="1"/>
      <c r="D573" s="1"/>
      <c r="E573" s="1"/>
      <c r="F573" s="1"/>
      <c r="G573" s="1"/>
      <c r="H573" s="1"/>
    </row>
    <row r="574" spans="2:8">
      <c r="B574" s="1"/>
      <c r="C574" s="1"/>
      <c r="D574" s="1"/>
      <c r="E574" s="1"/>
      <c r="F574" s="1"/>
      <c r="G574" s="1"/>
      <c r="H574" s="1"/>
    </row>
    <row r="575" spans="2:8">
      <c r="B575" s="1"/>
      <c r="C575" s="1"/>
      <c r="D575" s="1"/>
      <c r="E575" s="1"/>
      <c r="F575" s="1"/>
      <c r="G575" s="1"/>
      <c r="H575" s="1"/>
    </row>
    <row r="576" spans="2:8">
      <c r="B576" s="1"/>
      <c r="C576" s="1"/>
      <c r="D576" s="1"/>
      <c r="E576" s="1"/>
      <c r="F576" s="1"/>
      <c r="G576" s="1"/>
      <c r="H576" s="1"/>
    </row>
    <row r="577" spans="2:8">
      <c r="B577" s="1"/>
      <c r="C577" s="1"/>
      <c r="D577" s="1"/>
      <c r="E577" s="1"/>
      <c r="F577" s="1"/>
      <c r="G577" s="1"/>
      <c r="H577" s="1"/>
    </row>
    <row r="578" spans="2:8">
      <c r="B578" s="1"/>
      <c r="C578" s="1"/>
      <c r="D578" s="1"/>
      <c r="E578" s="1"/>
      <c r="F578" s="1"/>
      <c r="G578" s="1"/>
      <c r="H578" s="1"/>
    </row>
    <row r="579" spans="2:8">
      <c r="B579" s="1"/>
      <c r="C579" s="1"/>
      <c r="D579" s="1"/>
      <c r="E579" s="1"/>
      <c r="F579" s="1"/>
      <c r="G579" s="1"/>
      <c r="H579" s="1"/>
    </row>
    <row r="580" spans="2:8">
      <c r="B580" s="1"/>
      <c r="C580" s="1"/>
      <c r="D580" s="1"/>
      <c r="E580" s="1"/>
      <c r="F580" s="1"/>
      <c r="G580" s="1"/>
      <c r="H580" s="1"/>
    </row>
    <row r="581" spans="2:8">
      <c r="B581" s="1"/>
      <c r="C581" s="1"/>
      <c r="D581" s="1"/>
      <c r="E581" s="1"/>
      <c r="F581" s="1"/>
      <c r="G581" s="1"/>
      <c r="H581" s="1"/>
    </row>
    <row r="582" spans="2:8">
      <c r="B582" s="1"/>
      <c r="C582" s="1"/>
      <c r="D582" s="1"/>
      <c r="E582" s="1"/>
      <c r="F582" s="1"/>
      <c r="G582" s="1"/>
      <c r="H582" s="1"/>
    </row>
    <row r="583" spans="2:8">
      <c r="B583" s="1"/>
      <c r="C583" s="1"/>
      <c r="D583" s="1"/>
      <c r="E583" s="1"/>
      <c r="F583" s="1"/>
      <c r="G583" s="1"/>
      <c r="H583" s="1"/>
    </row>
    <row r="584" spans="2:8">
      <c r="B584" s="1"/>
      <c r="C584" s="1"/>
      <c r="D584" s="1"/>
      <c r="E584" s="1"/>
      <c r="F584" s="1"/>
      <c r="G584" s="1"/>
      <c r="H584" s="1"/>
    </row>
    <row r="585" spans="2:8">
      <c r="B585" s="1"/>
      <c r="C585" s="1"/>
      <c r="D585" s="1"/>
      <c r="E585" s="1"/>
      <c r="F585" s="1"/>
      <c r="G585" s="1"/>
      <c r="H585" s="1"/>
    </row>
    <row r="586" spans="2:8">
      <c r="B586" s="1"/>
      <c r="C586" s="1"/>
      <c r="D586" s="1"/>
      <c r="E586" s="1"/>
      <c r="F586" s="1"/>
      <c r="G586" s="1"/>
      <c r="H586" s="1"/>
    </row>
    <row r="587" spans="2:8">
      <c r="B587" s="1"/>
      <c r="C587" s="1"/>
      <c r="D587" s="1"/>
      <c r="E587" s="1"/>
      <c r="F587" s="1"/>
      <c r="G587" s="1"/>
      <c r="H587" s="1"/>
    </row>
    <row r="588" spans="2:8">
      <c r="B588" s="1"/>
      <c r="C588" s="1"/>
      <c r="D588" s="1"/>
      <c r="E588" s="1"/>
      <c r="F588" s="1"/>
      <c r="G588" s="1"/>
      <c r="H588" s="1"/>
    </row>
    <row r="589" spans="2:8">
      <c r="B589" s="1"/>
      <c r="C589" s="1"/>
      <c r="D589" s="1"/>
      <c r="E589" s="1"/>
      <c r="F589" s="1"/>
      <c r="G589" s="1"/>
      <c r="H589" s="1"/>
    </row>
    <row r="590" spans="2:8">
      <c r="B590" s="1"/>
      <c r="C590" s="1"/>
      <c r="D590" s="1"/>
      <c r="E590" s="1"/>
      <c r="F590" s="1"/>
      <c r="G590" s="1"/>
      <c r="H590" s="1"/>
    </row>
    <row r="591" spans="2:8">
      <c r="B591" s="1"/>
      <c r="C591" s="1"/>
      <c r="D591" s="1"/>
      <c r="E591" s="1"/>
      <c r="F591" s="1"/>
      <c r="G591" s="1"/>
      <c r="H591" s="1"/>
    </row>
    <row r="592" spans="2:8">
      <c r="B592" s="1"/>
      <c r="C592" s="1"/>
      <c r="D592" s="1"/>
      <c r="E592" s="1"/>
      <c r="F592" s="1"/>
      <c r="G592" s="1"/>
      <c r="H592" s="1"/>
    </row>
    <row r="593" spans="2:8">
      <c r="B593" s="1"/>
      <c r="C593" s="1"/>
      <c r="D593" s="1"/>
      <c r="E593" s="1"/>
      <c r="F593" s="1"/>
      <c r="G593" s="1"/>
      <c r="H593" s="1"/>
    </row>
    <row r="594" spans="2:8">
      <c r="B594" s="1"/>
      <c r="C594" s="1"/>
      <c r="D594" s="1"/>
      <c r="E594" s="1"/>
      <c r="F594" s="1"/>
      <c r="G594" s="1"/>
      <c r="H594" s="1"/>
    </row>
    <row r="595" spans="2:8">
      <c r="B595" s="1"/>
      <c r="C595" s="1"/>
      <c r="D595" s="1"/>
      <c r="E595" s="1"/>
      <c r="F595" s="1"/>
      <c r="G595" s="1"/>
      <c r="H595" s="1"/>
    </row>
    <row r="596" spans="2:8">
      <c r="B596" s="1"/>
      <c r="C596" s="1"/>
      <c r="D596" s="1"/>
      <c r="E596" s="1"/>
      <c r="F596" s="1"/>
      <c r="G596" s="1"/>
      <c r="H596" s="1"/>
    </row>
    <row r="597" spans="2:8">
      <c r="B597" s="1"/>
      <c r="C597" s="1"/>
      <c r="D597" s="1"/>
      <c r="E597" s="1"/>
      <c r="F597" s="1"/>
      <c r="G597" s="1"/>
      <c r="H597" s="1"/>
    </row>
    <row r="598" spans="2:8">
      <c r="B598" s="1"/>
      <c r="C598" s="1"/>
      <c r="D598" s="1"/>
      <c r="E598" s="1"/>
      <c r="F598" s="1"/>
      <c r="G598" s="1"/>
      <c r="H598" s="1"/>
    </row>
    <row r="599" spans="2:8">
      <c r="B599" s="1"/>
      <c r="C599" s="1"/>
      <c r="D599" s="1"/>
      <c r="E599" s="1"/>
      <c r="F599" s="1"/>
      <c r="G599" s="1"/>
      <c r="H599" s="1"/>
    </row>
    <row r="600" spans="2:8">
      <c r="B600" s="1"/>
      <c r="C600" s="1"/>
      <c r="D600" s="1"/>
      <c r="E600" s="1"/>
      <c r="F600" s="1"/>
      <c r="G600" s="1"/>
      <c r="H600" s="1"/>
    </row>
    <row r="601" spans="2:8">
      <c r="B601" s="1"/>
      <c r="C601" s="1"/>
      <c r="D601" s="1"/>
      <c r="E601" s="1"/>
      <c r="F601" s="1"/>
      <c r="G601" s="1"/>
      <c r="H601" s="1"/>
    </row>
    <row r="602" spans="2:8">
      <c r="B602" s="1"/>
      <c r="C602" s="1"/>
      <c r="D602" s="1"/>
      <c r="E602" s="1"/>
      <c r="F602" s="1"/>
      <c r="G602" s="1"/>
      <c r="H602" s="1"/>
    </row>
    <row r="603" spans="2:8">
      <c r="B603" s="1"/>
      <c r="C603" s="1"/>
      <c r="D603" s="1"/>
      <c r="E603" s="1"/>
      <c r="F603" s="1"/>
      <c r="G603" s="1"/>
      <c r="H603" s="1"/>
    </row>
    <row r="604" spans="2:8">
      <c r="B604" s="1"/>
      <c r="C604" s="1"/>
      <c r="D604" s="1"/>
      <c r="E604" s="1"/>
      <c r="F604" s="1"/>
      <c r="G604" s="1"/>
      <c r="H604" s="1"/>
    </row>
    <row r="605" spans="2:8">
      <c r="B605" s="1"/>
      <c r="C605" s="1"/>
      <c r="D605" s="1"/>
      <c r="E605" s="1"/>
      <c r="F605" s="1"/>
      <c r="G605" s="1"/>
      <c r="H605" s="1"/>
    </row>
    <row r="606" spans="2:8">
      <c r="B606" s="1"/>
      <c r="C606" s="1"/>
      <c r="D606" s="1"/>
      <c r="E606" s="1"/>
      <c r="F606" s="1"/>
      <c r="G606" s="1"/>
      <c r="H606" s="1"/>
    </row>
    <row r="607" spans="2:8">
      <c r="B607" s="1"/>
      <c r="C607" s="1"/>
      <c r="D607" s="1"/>
      <c r="E607" s="1"/>
      <c r="F607" s="1"/>
      <c r="G607" s="1"/>
      <c r="H607" s="1"/>
    </row>
    <row r="608" spans="2:8">
      <c r="B608" s="1"/>
      <c r="C608" s="1"/>
      <c r="D608" s="1"/>
      <c r="E608" s="1"/>
      <c r="F608" s="1"/>
      <c r="G608" s="1"/>
      <c r="H608" s="1"/>
    </row>
    <row r="609" spans="2:8">
      <c r="B609" s="1"/>
      <c r="C609" s="1"/>
      <c r="D609" s="1"/>
      <c r="E609" s="1"/>
      <c r="F609" s="1"/>
      <c r="G609" s="1"/>
      <c r="H609" s="1"/>
    </row>
    <row r="610" spans="2:8">
      <c r="B610" s="1"/>
      <c r="C610" s="1"/>
      <c r="D610" s="1"/>
      <c r="E610" s="1"/>
      <c r="F610" s="1"/>
      <c r="G610" s="1"/>
      <c r="H610" s="1"/>
    </row>
    <row r="611" spans="2:8">
      <c r="B611" s="1"/>
      <c r="C611" s="1"/>
      <c r="D611" s="1"/>
      <c r="E611" s="1"/>
      <c r="F611" s="1"/>
      <c r="G611" s="1"/>
      <c r="H611" s="1"/>
    </row>
    <row r="612" spans="2:8">
      <c r="B612" s="1"/>
      <c r="C612" s="1"/>
      <c r="D612" s="1"/>
      <c r="E612" s="1"/>
      <c r="F612" s="1"/>
      <c r="G612" s="1"/>
      <c r="H612" s="1"/>
    </row>
    <row r="613" spans="2:8">
      <c r="B613" s="1"/>
      <c r="C613" s="1"/>
      <c r="D613" s="1"/>
      <c r="E613" s="1"/>
      <c r="F613" s="1"/>
      <c r="G613" s="1"/>
      <c r="H613" s="1"/>
    </row>
    <row r="614" spans="2:8">
      <c r="B614" s="1"/>
      <c r="C614" s="1"/>
      <c r="D614" s="1"/>
      <c r="E614" s="1"/>
      <c r="F614" s="1"/>
      <c r="G614" s="1"/>
      <c r="H614" s="1"/>
    </row>
    <row r="615" spans="2:8">
      <c r="B615" s="1"/>
      <c r="C615" s="1"/>
      <c r="D615" s="1"/>
      <c r="E615" s="1"/>
      <c r="F615" s="1"/>
      <c r="G615" s="1"/>
      <c r="H615" s="1"/>
    </row>
    <row r="616" spans="2:8">
      <c r="B616" s="1"/>
      <c r="C616" s="1"/>
      <c r="D616" s="1"/>
      <c r="E616" s="1"/>
      <c r="F616" s="1"/>
      <c r="G616" s="1"/>
      <c r="H616" s="1"/>
    </row>
    <row r="617" spans="2:8">
      <c r="B617" s="1"/>
      <c r="C617" s="1"/>
      <c r="D617" s="1"/>
      <c r="E617" s="1"/>
      <c r="F617" s="1"/>
      <c r="G617" s="1"/>
      <c r="H617" s="1"/>
    </row>
    <row r="618" spans="2:8">
      <c r="B618" s="1"/>
      <c r="C618" s="1"/>
      <c r="D618" s="1"/>
      <c r="E618" s="1"/>
      <c r="F618" s="1"/>
      <c r="G618" s="1"/>
      <c r="H618" s="1"/>
    </row>
    <row r="619" spans="2:8">
      <c r="B619" s="1"/>
      <c r="C619" s="1"/>
      <c r="D619" s="1"/>
      <c r="E619" s="1"/>
      <c r="F619" s="1"/>
      <c r="G619" s="1"/>
      <c r="H619" s="1"/>
    </row>
    <row r="620" spans="2:8">
      <c r="B620" s="1"/>
      <c r="C620" s="1"/>
      <c r="D620" s="1"/>
      <c r="E620" s="1"/>
      <c r="F620" s="1"/>
      <c r="G620" s="1"/>
      <c r="H620" s="1"/>
    </row>
    <row r="621" spans="2:8">
      <c r="B621" s="1"/>
      <c r="C621" s="1"/>
      <c r="D621" s="1"/>
      <c r="E621" s="1"/>
      <c r="F621" s="1"/>
      <c r="G621" s="1"/>
      <c r="H621" s="1"/>
    </row>
    <row r="622" spans="2:8">
      <c r="B622" s="1"/>
      <c r="C622" s="1"/>
      <c r="D622" s="1"/>
      <c r="E622" s="1"/>
      <c r="F622" s="1"/>
      <c r="G622" s="1"/>
      <c r="H622" s="1"/>
    </row>
    <row r="623" spans="2:8">
      <c r="B623" s="1"/>
      <c r="C623" s="1"/>
      <c r="D623" s="1"/>
      <c r="E623" s="1"/>
      <c r="F623" s="1"/>
      <c r="G623" s="1"/>
      <c r="H623" s="1"/>
    </row>
    <row r="624" spans="2:8">
      <c r="B624" s="1"/>
      <c r="C624" s="1"/>
      <c r="D624" s="1"/>
      <c r="E624" s="1"/>
      <c r="F624" s="1"/>
      <c r="G624" s="1"/>
      <c r="H624" s="1"/>
    </row>
    <row r="625" spans="2:8">
      <c r="B625" s="1"/>
      <c r="C625" s="1"/>
      <c r="D625" s="1"/>
      <c r="E625" s="1"/>
      <c r="F625" s="1"/>
      <c r="G625" s="1"/>
      <c r="H625" s="1"/>
    </row>
    <row r="626" spans="2:8">
      <c r="B626" s="1"/>
      <c r="C626" s="1"/>
      <c r="D626" s="1"/>
      <c r="E626" s="1"/>
      <c r="F626" s="1"/>
      <c r="G626" s="1"/>
      <c r="H626" s="1"/>
    </row>
    <row r="627" spans="2:8">
      <c r="B627" s="1"/>
      <c r="C627" s="1"/>
      <c r="D627" s="1"/>
      <c r="E627" s="1"/>
      <c r="F627" s="1"/>
      <c r="G627" s="1"/>
      <c r="H627" s="1"/>
    </row>
    <row r="628" spans="2:8">
      <c r="B628" s="1"/>
      <c r="C628" s="1"/>
      <c r="D628" s="1"/>
      <c r="E628" s="1"/>
      <c r="F628" s="1"/>
      <c r="G628" s="1"/>
      <c r="H628" s="1"/>
    </row>
    <row r="629" spans="2:8">
      <c r="B629" s="1"/>
      <c r="C629" s="1"/>
      <c r="D629" s="1"/>
      <c r="E629" s="1"/>
      <c r="F629" s="1"/>
      <c r="G629" s="1"/>
      <c r="H629" s="1"/>
    </row>
    <row r="630" spans="2:8">
      <c r="B630" s="1"/>
      <c r="C630" s="1"/>
      <c r="D630" s="1"/>
      <c r="E630" s="1"/>
      <c r="F630" s="1"/>
      <c r="G630" s="1"/>
      <c r="H630" s="1"/>
    </row>
    <row r="631" spans="2:8">
      <c r="B631" s="1"/>
      <c r="C631" s="1"/>
      <c r="D631" s="1"/>
      <c r="E631" s="1"/>
      <c r="F631" s="1"/>
      <c r="G631" s="1"/>
      <c r="H631" s="1"/>
    </row>
    <row r="632" spans="2:8">
      <c r="B632" s="1"/>
      <c r="C632" s="1"/>
      <c r="D632" s="1"/>
      <c r="E632" s="1"/>
      <c r="F632" s="1"/>
      <c r="G632" s="1"/>
      <c r="H632" s="1"/>
    </row>
    <row r="633" spans="2:8">
      <c r="B633" s="1"/>
      <c r="C633" s="1"/>
      <c r="D633" s="1"/>
      <c r="E633" s="1"/>
      <c r="F633" s="1"/>
      <c r="G633" s="1"/>
      <c r="H633" s="1"/>
    </row>
    <row r="634" spans="2:8">
      <c r="B634" s="1"/>
      <c r="C634" s="1"/>
      <c r="D634" s="1"/>
      <c r="E634" s="1"/>
      <c r="F634" s="1"/>
      <c r="G634" s="1"/>
      <c r="H634" s="1"/>
    </row>
    <row r="635" spans="2:8">
      <c r="B635" s="1"/>
      <c r="C635" s="1"/>
      <c r="D635" s="1"/>
      <c r="E635" s="1"/>
      <c r="F635" s="1"/>
      <c r="G635" s="1"/>
      <c r="H635" s="1"/>
    </row>
    <row r="636" spans="2:8">
      <c r="B636" s="1"/>
      <c r="C636" s="1"/>
      <c r="D636" s="1"/>
      <c r="E636" s="1"/>
      <c r="F636" s="1"/>
      <c r="G636" s="1"/>
      <c r="H636" s="1"/>
    </row>
    <row r="637" spans="2:8">
      <c r="B637" s="1"/>
      <c r="C637" s="1"/>
      <c r="D637" s="1"/>
      <c r="E637" s="1"/>
      <c r="F637" s="1"/>
      <c r="G637" s="1"/>
      <c r="H637" s="1"/>
    </row>
    <row r="638" spans="2:8">
      <c r="B638" s="1"/>
      <c r="C638" s="1"/>
      <c r="D638" s="1"/>
      <c r="E638" s="1"/>
      <c r="F638" s="1"/>
      <c r="G638" s="1"/>
      <c r="H638" s="1"/>
    </row>
    <row r="639" spans="2:8">
      <c r="B639" s="1"/>
      <c r="C639" s="1"/>
      <c r="D639" s="1"/>
      <c r="E639" s="1"/>
      <c r="F639" s="1"/>
      <c r="G639" s="1"/>
      <c r="H639" s="1"/>
    </row>
    <row r="640" spans="2:8">
      <c r="B640" s="1"/>
      <c r="C640" s="1"/>
      <c r="D640" s="1"/>
      <c r="E640" s="1"/>
      <c r="F640" s="1"/>
      <c r="G640" s="1"/>
      <c r="H640" s="1"/>
    </row>
    <row r="641" spans="2:8">
      <c r="B641" s="1"/>
      <c r="C641" s="1"/>
      <c r="D641" s="1"/>
      <c r="E641" s="1"/>
      <c r="F641" s="1"/>
      <c r="G641" s="1"/>
      <c r="H641" s="1"/>
    </row>
    <row r="642" spans="2:8">
      <c r="B642" s="1"/>
      <c r="C642" s="1"/>
      <c r="D642" s="1"/>
      <c r="E642" s="1"/>
      <c r="F642" s="1"/>
      <c r="G642" s="1"/>
      <c r="H642" s="1"/>
    </row>
    <row r="643" spans="2:8">
      <c r="B643" s="1"/>
      <c r="C643" s="1"/>
      <c r="D643" s="1"/>
      <c r="E643" s="1"/>
      <c r="F643" s="1"/>
      <c r="G643" s="1"/>
      <c r="H643" s="1"/>
    </row>
    <row r="644" spans="2:8">
      <c r="B644" s="1"/>
      <c r="C644" s="1"/>
      <c r="D644" s="1"/>
      <c r="E644" s="1"/>
      <c r="F644" s="1"/>
      <c r="G644" s="1"/>
      <c r="H644" s="1"/>
    </row>
    <row r="645" spans="2:8">
      <c r="B645" s="1"/>
      <c r="C645" s="1"/>
      <c r="D645" s="1"/>
      <c r="E645" s="1"/>
      <c r="F645" s="1"/>
      <c r="G645" s="1"/>
      <c r="H645" s="1"/>
    </row>
    <row r="646" spans="2:8">
      <c r="B646" s="1"/>
      <c r="C646" s="1"/>
      <c r="D646" s="1"/>
      <c r="E646" s="1"/>
      <c r="F646" s="1"/>
      <c r="G646" s="1"/>
      <c r="H646" s="1"/>
    </row>
    <row r="647" spans="2:8">
      <c r="B647" s="1"/>
      <c r="C647" s="1"/>
      <c r="D647" s="1"/>
      <c r="E647" s="1"/>
      <c r="F647" s="1"/>
      <c r="G647" s="1"/>
      <c r="H647" s="1"/>
    </row>
    <row r="648" spans="2:8">
      <c r="B648" s="1"/>
      <c r="C648" s="1"/>
      <c r="D648" s="1"/>
      <c r="E648" s="1"/>
      <c r="F648" s="1"/>
      <c r="G648" s="1"/>
      <c r="H648" s="1"/>
    </row>
    <row r="649" spans="2:8">
      <c r="B649" s="1"/>
      <c r="C649" s="1"/>
      <c r="D649" s="1"/>
      <c r="E649" s="1"/>
      <c r="F649" s="1"/>
      <c r="G649" s="1"/>
      <c r="H649" s="1"/>
    </row>
    <row r="650" spans="2:8">
      <c r="B650" s="1"/>
      <c r="C650" s="1"/>
      <c r="D650" s="1"/>
      <c r="E650" s="1"/>
      <c r="F650" s="1"/>
      <c r="G650" s="1"/>
      <c r="H650" s="1"/>
    </row>
    <row r="651" spans="2:8">
      <c r="B651" s="1"/>
      <c r="C651" s="1"/>
      <c r="D651" s="1"/>
      <c r="E651" s="1"/>
      <c r="F651" s="1"/>
      <c r="G651" s="1"/>
      <c r="H651" s="1"/>
    </row>
    <row r="652" spans="2:8">
      <c r="B652" s="1"/>
      <c r="C652" s="1"/>
      <c r="D652" s="1"/>
      <c r="E652" s="1"/>
      <c r="F652" s="1"/>
      <c r="G652" s="1"/>
      <c r="H652" s="1"/>
    </row>
    <row r="653" spans="2:8">
      <c r="B653" s="1"/>
      <c r="C653" s="1"/>
      <c r="D653" s="1"/>
      <c r="E653" s="1"/>
      <c r="F653" s="1"/>
      <c r="G653" s="1"/>
      <c r="H653" s="1"/>
    </row>
    <row r="654" spans="2:8">
      <c r="B654" s="1"/>
      <c r="C654" s="1"/>
      <c r="D654" s="1"/>
      <c r="E654" s="1"/>
      <c r="F654" s="1"/>
      <c r="G654" s="1"/>
      <c r="H654" s="1"/>
    </row>
    <row r="655" spans="2:8">
      <c r="B655" s="1"/>
      <c r="C655" s="1"/>
      <c r="D655" s="1"/>
      <c r="E655" s="1"/>
      <c r="F655" s="1"/>
      <c r="G655" s="1"/>
      <c r="H655" s="1"/>
    </row>
    <row r="656" spans="2:8">
      <c r="B656" s="1"/>
      <c r="C656" s="1"/>
      <c r="D656" s="1"/>
      <c r="E656" s="1"/>
      <c r="F656" s="1"/>
      <c r="G656" s="1"/>
      <c r="H656" s="1"/>
    </row>
    <row r="657" spans="2:8">
      <c r="B657" s="1"/>
      <c r="C657" s="1"/>
      <c r="D657" s="1"/>
      <c r="E657" s="1"/>
      <c r="F657" s="1"/>
      <c r="G657" s="1"/>
      <c r="H657" s="1"/>
    </row>
    <row r="658" spans="2:8">
      <c r="B658" s="1"/>
      <c r="C658" s="1"/>
      <c r="D658" s="1"/>
      <c r="E658" s="1"/>
      <c r="F658" s="1"/>
      <c r="G658" s="1"/>
      <c r="H658" s="1"/>
    </row>
    <row r="659" spans="2:8">
      <c r="B659" s="1"/>
      <c r="C659" s="1"/>
      <c r="D659" s="1"/>
      <c r="E659" s="1"/>
      <c r="F659" s="1"/>
      <c r="G659" s="1"/>
      <c r="H659" s="1"/>
    </row>
    <row r="660" spans="2:8">
      <c r="B660" s="1"/>
      <c r="C660" s="1"/>
      <c r="D660" s="1"/>
      <c r="E660" s="1"/>
      <c r="F660" s="1"/>
      <c r="G660" s="1"/>
      <c r="H660" s="1"/>
    </row>
    <row r="661" spans="2:8">
      <c r="B661" s="1"/>
      <c r="C661" s="1"/>
      <c r="D661" s="1"/>
      <c r="E661" s="1"/>
      <c r="F661" s="1"/>
      <c r="G661" s="1"/>
      <c r="H661" s="1"/>
    </row>
    <row r="662" spans="2:8">
      <c r="B662" s="1"/>
      <c r="C662" s="1"/>
      <c r="D662" s="1"/>
      <c r="E662" s="1"/>
      <c r="F662" s="1"/>
      <c r="G662" s="1"/>
      <c r="H662" s="1"/>
    </row>
    <row r="663" spans="2:8">
      <c r="B663" s="1"/>
      <c r="C663" s="1"/>
      <c r="D663" s="1"/>
      <c r="E663" s="1"/>
      <c r="F663" s="1"/>
      <c r="G663" s="1"/>
      <c r="H663" s="1"/>
    </row>
    <row r="664" spans="2:8">
      <c r="B664" s="1"/>
      <c r="C664" s="1"/>
      <c r="D664" s="1"/>
      <c r="E664" s="1"/>
      <c r="F664" s="1"/>
      <c r="G664" s="1"/>
      <c r="H664" s="1"/>
    </row>
    <row r="665" spans="2:8">
      <c r="B665" s="1"/>
      <c r="C665" s="1"/>
      <c r="D665" s="1"/>
      <c r="E665" s="1"/>
      <c r="F665" s="1"/>
      <c r="G665" s="1"/>
      <c r="H665" s="1"/>
    </row>
    <row r="666" spans="2:8">
      <c r="B666" s="1"/>
      <c r="C666" s="1"/>
      <c r="D666" s="1"/>
      <c r="E666" s="1"/>
      <c r="F666" s="1"/>
      <c r="G666" s="1"/>
      <c r="H666" s="1"/>
    </row>
    <row r="667" spans="2:8">
      <c r="B667" s="1"/>
      <c r="C667" s="1"/>
      <c r="D667" s="1"/>
      <c r="E667" s="1"/>
      <c r="F667" s="1"/>
      <c r="G667" s="1"/>
      <c r="H667" s="1"/>
    </row>
    <row r="668" spans="2:8">
      <c r="B668" s="1"/>
      <c r="C668" s="1"/>
      <c r="D668" s="1"/>
      <c r="E668" s="1"/>
      <c r="F668" s="1"/>
      <c r="G668" s="1"/>
      <c r="H668" s="1"/>
    </row>
    <row r="669" spans="2:8">
      <c r="B669" s="1"/>
      <c r="C669" s="1"/>
      <c r="D669" s="1"/>
      <c r="E669" s="1"/>
      <c r="F669" s="1"/>
      <c r="G669" s="1"/>
      <c r="H669" s="1"/>
    </row>
    <row r="670" spans="2:8">
      <c r="B670" s="1"/>
      <c r="C670" s="1"/>
      <c r="D670" s="1"/>
      <c r="E670" s="1"/>
      <c r="F670" s="1"/>
      <c r="G670" s="1"/>
      <c r="H670" s="1"/>
    </row>
    <row r="671" spans="2:8">
      <c r="B671" s="1"/>
      <c r="C671" s="1"/>
      <c r="D671" s="1"/>
      <c r="E671" s="1"/>
      <c r="F671" s="1"/>
      <c r="G671" s="1"/>
      <c r="H671" s="1"/>
    </row>
    <row r="672" spans="2:8">
      <c r="B672" s="1"/>
      <c r="C672" s="1"/>
      <c r="D672" s="1"/>
      <c r="E672" s="1"/>
      <c r="F672" s="1"/>
      <c r="G672" s="1"/>
      <c r="H672" s="1"/>
    </row>
    <row r="673" spans="2:8">
      <c r="B673" s="1"/>
      <c r="C673" s="1"/>
      <c r="D673" s="1"/>
      <c r="E673" s="1"/>
      <c r="F673" s="1"/>
      <c r="G673" s="1"/>
      <c r="H673" s="1"/>
    </row>
    <row r="674" spans="2:8">
      <c r="B674" s="1"/>
      <c r="C674" s="1"/>
      <c r="D674" s="1"/>
      <c r="E674" s="1"/>
      <c r="F674" s="1"/>
      <c r="G674" s="1"/>
      <c r="H674" s="1"/>
    </row>
    <row r="675" spans="2:8">
      <c r="B675" s="1"/>
      <c r="C675" s="1"/>
      <c r="D675" s="1"/>
      <c r="E675" s="1"/>
      <c r="F675" s="1"/>
      <c r="G675" s="1"/>
      <c r="H675" s="1"/>
    </row>
    <row r="676" spans="2:8">
      <c r="B676" s="1"/>
      <c r="C676" s="1"/>
      <c r="D676" s="1"/>
      <c r="E676" s="1"/>
      <c r="F676" s="1"/>
      <c r="G676" s="1"/>
      <c r="H676" s="1"/>
    </row>
    <row r="677" spans="2:8">
      <c r="B677" s="1"/>
      <c r="C677" s="1"/>
      <c r="D677" s="1"/>
      <c r="E677" s="1"/>
      <c r="F677" s="1"/>
      <c r="G677" s="1"/>
      <c r="H677" s="1"/>
    </row>
    <row r="678" spans="2:8">
      <c r="B678" s="1"/>
      <c r="C678" s="1"/>
      <c r="D678" s="1"/>
      <c r="E678" s="1"/>
      <c r="F678" s="1"/>
      <c r="G678" s="1"/>
      <c r="H678" s="1"/>
    </row>
    <row r="679" spans="2:8">
      <c r="B679" s="1"/>
      <c r="C679" s="1"/>
      <c r="D679" s="1"/>
      <c r="E679" s="1"/>
      <c r="F679" s="1"/>
      <c r="G679" s="1"/>
      <c r="H679" s="1"/>
    </row>
    <row r="680" spans="2:8">
      <c r="B680" s="1"/>
      <c r="C680" s="1"/>
      <c r="D680" s="1"/>
      <c r="E680" s="1"/>
      <c r="F680" s="1"/>
      <c r="G680" s="1"/>
      <c r="H680" s="1"/>
    </row>
    <row r="681" spans="2:8">
      <c r="B681" s="1"/>
      <c r="C681" s="1"/>
      <c r="D681" s="1"/>
      <c r="E681" s="1"/>
      <c r="F681" s="1"/>
      <c r="G681" s="1"/>
      <c r="H681" s="1"/>
    </row>
    <row r="682" spans="2:8">
      <c r="B682" s="1"/>
      <c r="C682" s="1"/>
      <c r="D682" s="1"/>
      <c r="E682" s="1"/>
      <c r="F682" s="1"/>
      <c r="G682" s="1"/>
      <c r="H682" s="1"/>
    </row>
    <row r="683" spans="2:8">
      <c r="B683" s="1"/>
      <c r="C683" s="1"/>
      <c r="D683" s="1"/>
      <c r="E683" s="1"/>
      <c r="F683" s="1"/>
      <c r="G683" s="1"/>
      <c r="H683" s="1"/>
    </row>
    <row r="684" spans="2:8">
      <c r="B684" s="1"/>
      <c r="C684" s="1"/>
      <c r="D684" s="1"/>
      <c r="E684" s="1"/>
      <c r="F684" s="1"/>
      <c r="G684" s="1"/>
      <c r="H684" s="1"/>
    </row>
    <row r="685" spans="2:8">
      <c r="B685" s="1"/>
      <c r="C685" s="1"/>
      <c r="D685" s="1"/>
      <c r="E685" s="1"/>
      <c r="F685" s="1"/>
      <c r="G685" s="1"/>
      <c r="H685" s="1"/>
    </row>
    <row r="686" spans="2:8">
      <c r="B686" s="1"/>
      <c r="C686" s="1"/>
      <c r="D686" s="1"/>
      <c r="E686" s="1"/>
      <c r="F686" s="1"/>
      <c r="G686" s="1"/>
      <c r="H686" s="1"/>
    </row>
    <row r="687" spans="2:8">
      <c r="B687" s="1"/>
      <c r="C687" s="1"/>
      <c r="D687" s="1"/>
      <c r="E687" s="1"/>
      <c r="F687" s="1"/>
      <c r="G687" s="1"/>
      <c r="H687" s="1"/>
    </row>
    <row r="688" spans="2:8">
      <c r="B688" s="1"/>
      <c r="C688" s="1"/>
      <c r="D688" s="1"/>
      <c r="E688" s="1"/>
      <c r="F688" s="1"/>
      <c r="G688" s="1"/>
      <c r="H688" s="1"/>
    </row>
    <row r="689" spans="2:8">
      <c r="B689" s="1"/>
      <c r="C689" s="1"/>
      <c r="D689" s="1"/>
      <c r="E689" s="1"/>
      <c r="F689" s="1"/>
      <c r="G689" s="1"/>
      <c r="H689" s="1"/>
    </row>
    <row r="690" spans="2:8">
      <c r="B690" s="1"/>
      <c r="C690" s="1"/>
      <c r="D690" s="1"/>
      <c r="E690" s="1"/>
      <c r="F690" s="1"/>
      <c r="G690" s="1"/>
      <c r="H690" s="1"/>
    </row>
    <row r="691" spans="2:8">
      <c r="B691" s="1"/>
      <c r="C691" s="1"/>
      <c r="D691" s="1"/>
      <c r="E691" s="1"/>
      <c r="F691" s="1"/>
      <c r="G691" s="1"/>
      <c r="H691" s="1"/>
    </row>
    <row r="692" spans="2:8">
      <c r="B692" s="1"/>
      <c r="C692" s="1"/>
      <c r="D692" s="1"/>
      <c r="E692" s="1"/>
      <c r="F692" s="1"/>
      <c r="G692" s="1"/>
      <c r="H692" s="1"/>
    </row>
    <row r="693" spans="2:8">
      <c r="B693" s="1"/>
      <c r="C693" s="1"/>
      <c r="D693" s="1"/>
      <c r="E693" s="1"/>
      <c r="F693" s="1"/>
      <c r="G693" s="1"/>
      <c r="H693" s="1"/>
    </row>
    <row r="694" spans="2:8">
      <c r="B694" s="1"/>
      <c r="C694" s="1"/>
      <c r="D694" s="1"/>
      <c r="E694" s="1"/>
      <c r="F694" s="1"/>
      <c r="G694" s="1"/>
      <c r="H694" s="1"/>
    </row>
    <row r="695" spans="2:8">
      <c r="B695" s="1"/>
      <c r="C695" s="1"/>
      <c r="D695" s="1"/>
      <c r="E695" s="1"/>
      <c r="F695" s="1"/>
      <c r="G695" s="1"/>
      <c r="H695" s="1"/>
    </row>
    <row r="696" spans="2:8">
      <c r="B696" s="1"/>
      <c r="C696" s="1"/>
      <c r="D696" s="1"/>
      <c r="E696" s="1"/>
      <c r="F696" s="1"/>
      <c r="G696" s="1"/>
      <c r="H696" s="1"/>
    </row>
    <row r="697" spans="2:8">
      <c r="B697" s="1"/>
      <c r="C697" s="1"/>
      <c r="D697" s="1"/>
      <c r="E697" s="1"/>
      <c r="F697" s="1"/>
      <c r="G697" s="1"/>
      <c r="H697" s="1"/>
    </row>
    <row r="698" spans="2:8">
      <c r="B698" s="1"/>
      <c r="C698" s="1"/>
      <c r="D698" s="1"/>
      <c r="E698" s="1"/>
      <c r="F698" s="1"/>
      <c r="G698" s="1"/>
      <c r="H698" s="1"/>
    </row>
    <row r="699" spans="2:8">
      <c r="B699" s="1"/>
      <c r="C699" s="1"/>
      <c r="D699" s="1"/>
      <c r="E699" s="1"/>
      <c r="F699" s="1"/>
      <c r="G699" s="1"/>
      <c r="H699" s="1"/>
    </row>
    <row r="700" spans="2:8">
      <c r="B700" s="1"/>
      <c r="C700" s="1"/>
      <c r="D700" s="1"/>
      <c r="E700" s="1"/>
      <c r="F700" s="1"/>
      <c r="G700" s="1"/>
      <c r="H700" s="1"/>
    </row>
    <row r="701" spans="2:8">
      <c r="B701" s="1"/>
      <c r="C701" s="1"/>
      <c r="D701" s="1"/>
      <c r="E701" s="1"/>
      <c r="F701" s="1"/>
      <c r="G701" s="1"/>
      <c r="H701" s="1"/>
    </row>
    <row r="702" spans="2:8">
      <c r="B702" s="1"/>
      <c r="C702" s="1"/>
      <c r="D702" s="1"/>
      <c r="E702" s="1"/>
      <c r="F702" s="1"/>
      <c r="G702" s="1"/>
      <c r="H702" s="1"/>
    </row>
    <row r="703" spans="2:8">
      <c r="B703" s="1"/>
      <c r="C703" s="1"/>
      <c r="D703" s="1"/>
      <c r="E703" s="1"/>
      <c r="F703" s="1"/>
      <c r="G703" s="1"/>
      <c r="H703" s="1"/>
    </row>
    <row r="704" spans="2:8">
      <c r="B704" s="1"/>
      <c r="C704" s="1"/>
      <c r="D704" s="1"/>
      <c r="E704" s="1"/>
      <c r="F704" s="1"/>
      <c r="G704" s="1"/>
      <c r="H704" s="1"/>
    </row>
    <row r="705" spans="2:8">
      <c r="B705" s="1"/>
      <c r="C705" s="1"/>
      <c r="D705" s="1"/>
      <c r="E705" s="1"/>
      <c r="F705" s="1"/>
      <c r="G705" s="1"/>
      <c r="H705" s="1"/>
    </row>
    <row r="706" spans="2:8">
      <c r="B706" s="1"/>
      <c r="C706" s="1"/>
      <c r="D706" s="1"/>
      <c r="E706" s="1"/>
      <c r="F706" s="1"/>
      <c r="G706" s="1"/>
      <c r="H706" s="1"/>
    </row>
    <row r="707" spans="2:8">
      <c r="B707" s="1"/>
      <c r="C707" s="1"/>
      <c r="D707" s="1"/>
      <c r="E707" s="1"/>
      <c r="F707" s="1"/>
      <c r="G707" s="1"/>
      <c r="H707" s="1"/>
    </row>
    <row r="708" spans="2:8">
      <c r="B708" s="1"/>
      <c r="C708" s="1"/>
      <c r="D708" s="1"/>
      <c r="E708" s="1"/>
      <c r="F708" s="1"/>
      <c r="G708" s="1"/>
      <c r="H708" s="1"/>
    </row>
    <row r="709" spans="2:8">
      <c r="B709" s="1"/>
      <c r="C709" s="1"/>
      <c r="D709" s="1"/>
      <c r="E709" s="1"/>
      <c r="F709" s="1"/>
      <c r="G709" s="1"/>
      <c r="H709" s="1"/>
    </row>
    <row r="710" spans="2:8">
      <c r="B710" s="1"/>
      <c r="C710" s="1"/>
      <c r="D710" s="1"/>
      <c r="E710" s="1"/>
      <c r="F710" s="1"/>
      <c r="G710" s="1"/>
      <c r="H710" s="1"/>
    </row>
    <row r="711" spans="2:8">
      <c r="B711" s="1"/>
      <c r="C711" s="1"/>
      <c r="D711" s="1"/>
      <c r="E711" s="1"/>
      <c r="F711" s="1"/>
      <c r="G711" s="1"/>
      <c r="H711" s="1"/>
    </row>
    <row r="712" spans="2:8">
      <c r="B712" s="1"/>
      <c r="C712" s="1"/>
      <c r="D712" s="1"/>
      <c r="E712" s="1"/>
      <c r="F712" s="1"/>
      <c r="G712" s="1"/>
      <c r="H712" s="1"/>
    </row>
    <row r="713" spans="2:8">
      <c r="B713" s="1"/>
      <c r="C713" s="1"/>
      <c r="D713" s="1"/>
      <c r="E713" s="1"/>
      <c r="F713" s="1"/>
      <c r="G713" s="1"/>
      <c r="H713" s="1"/>
    </row>
    <row r="714" spans="2:8">
      <c r="B714" s="1"/>
      <c r="C714" s="1"/>
      <c r="D714" s="1"/>
      <c r="E714" s="1"/>
      <c r="F714" s="1"/>
      <c r="G714" s="1"/>
      <c r="H714" s="1"/>
    </row>
    <row r="715" spans="2:8">
      <c r="B715" s="1"/>
      <c r="C715" s="1"/>
      <c r="D715" s="1"/>
      <c r="E715" s="1"/>
      <c r="F715" s="1"/>
      <c r="G715" s="1"/>
      <c r="H715" s="1"/>
    </row>
    <row r="716" spans="2:8">
      <c r="B716" s="1"/>
      <c r="C716" s="1"/>
      <c r="D716" s="1"/>
      <c r="E716" s="1"/>
      <c r="F716" s="1"/>
      <c r="G716" s="1"/>
      <c r="H716" s="1"/>
    </row>
    <row r="717" spans="2:8">
      <c r="B717" s="1"/>
      <c r="C717" s="1"/>
      <c r="D717" s="1"/>
      <c r="E717" s="1"/>
      <c r="F717" s="1"/>
      <c r="G717" s="1"/>
      <c r="H717" s="1"/>
    </row>
    <row r="718" spans="2:8">
      <c r="B718" s="1"/>
      <c r="C718" s="1"/>
      <c r="D718" s="1"/>
      <c r="E718" s="1"/>
      <c r="F718" s="1"/>
      <c r="G718" s="1"/>
      <c r="H718" s="1"/>
    </row>
    <row r="719" spans="2:8">
      <c r="B719" s="1"/>
      <c r="C719" s="1"/>
      <c r="D719" s="1"/>
      <c r="E719" s="1"/>
      <c r="F719" s="1"/>
      <c r="G719" s="1"/>
      <c r="H719" s="1"/>
    </row>
    <row r="720" spans="2:8">
      <c r="B720" s="1"/>
      <c r="C720" s="1"/>
      <c r="D720" s="1"/>
      <c r="E720" s="1"/>
      <c r="F720" s="1"/>
      <c r="G720" s="1"/>
      <c r="H720" s="1"/>
    </row>
    <row r="721" spans="2:8">
      <c r="B721" s="1"/>
      <c r="C721" s="1"/>
      <c r="D721" s="1"/>
      <c r="E721" s="1"/>
      <c r="F721" s="1"/>
      <c r="G721" s="1"/>
      <c r="H721" s="1"/>
    </row>
    <row r="722" spans="2:8">
      <c r="B722" s="1"/>
      <c r="C722" s="1"/>
      <c r="D722" s="1"/>
      <c r="E722" s="1"/>
      <c r="F722" s="1"/>
      <c r="G722" s="1"/>
      <c r="H722" s="1"/>
    </row>
    <row r="723" spans="2:8">
      <c r="B723" s="1"/>
      <c r="C723" s="1"/>
      <c r="D723" s="1"/>
      <c r="E723" s="1"/>
      <c r="F723" s="1"/>
      <c r="G723" s="1"/>
      <c r="H723" s="1"/>
    </row>
    <row r="724" spans="2:8">
      <c r="B724" s="1"/>
      <c r="C724" s="1"/>
      <c r="D724" s="1"/>
      <c r="E724" s="1"/>
      <c r="F724" s="1"/>
      <c r="G724" s="1"/>
      <c r="H724" s="1"/>
    </row>
    <row r="725" spans="2:8">
      <c r="B725" s="1"/>
      <c r="C725" s="1"/>
      <c r="D725" s="1"/>
      <c r="E725" s="1"/>
      <c r="F725" s="1"/>
      <c r="G725" s="1"/>
      <c r="H725" s="1"/>
    </row>
    <row r="726" spans="2:8">
      <c r="B726" s="1"/>
      <c r="C726" s="1"/>
      <c r="D726" s="1"/>
      <c r="E726" s="1"/>
      <c r="F726" s="1"/>
      <c r="G726" s="1"/>
      <c r="H726" s="1"/>
    </row>
    <row r="727" spans="2:8">
      <c r="B727" s="1"/>
      <c r="C727" s="1"/>
      <c r="D727" s="1"/>
      <c r="E727" s="1"/>
      <c r="F727" s="1"/>
      <c r="G727" s="1"/>
      <c r="H727" s="1"/>
    </row>
    <row r="728" spans="2:8">
      <c r="B728" s="1"/>
      <c r="C728" s="1"/>
      <c r="D728" s="1"/>
      <c r="E728" s="1"/>
      <c r="F728" s="1"/>
      <c r="G728" s="1"/>
      <c r="H728" s="1"/>
    </row>
    <row r="729" spans="2:8">
      <c r="B729" s="1"/>
      <c r="C729" s="1"/>
      <c r="D729" s="1"/>
      <c r="E729" s="1"/>
      <c r="F729" s="1"/>
      <c r="G729" s="1"/>
      <c r="H729" s="1"/>
    </row>
    <row r="730" spans="2:8">
      <c r="B730" s="1"/>
      <c r="C730" s="1"/>
      <c r="D730" s="1"/>
      <c r="E730" s="1"/>
      <c r="F730" s="1"/>
      <c r="G730" s="1"/>
      <c r="H730" s="1"/>
    </row>
    <row r="731" spans="2:8">
      <c r="B731" s="1"/>
      <c r="C731" s="1"/>
      <c r="D731" s="1"/>
      <c r="E731" s="1"/>
      <c r="F731" s="1"/>
      <c r="G731" s="1"/>
      <c r="H731" s="1"/>
    </row>
    <row r="732" spans="2:8">
      <c r="B732" s="1"/>
      <c r="C732" s="1"/>
      <c r="D732" s="1"/>
      <c r="E732" s="1"/>
      <c r="F732" s="1"/>
      <c r="G732" s="1"/>
      <c r="H732" s="1"/>
    </row>
    <row r="733" spans="2:8">
      <c r="B733" s="1"/>
      <c r="C733" s="1"/>
      <c r="D733" s="1"/>
      <c r="E733" s="1"/>
      <c r="F733" s="1"/>
      <c r="G733" s="1"/>
      <c r="H733" s="1"/>
    </row>
    <row r="734" spans="2:8">
      <c r="B734" s="1"/>
      <c r="C734" s="1"/>
      <c r="D734" s="1"/>
      <c r="E734" s="1"/>
      <c r="F734" s="1"/>
      <c r="G734" s="1"/>
      <c r="H734" s="1"/>
    </row>
    <row r="735" spans="2:8">
      <c r="B735" s="1"/>
      <c r="C735" s="1"/>
      <c r="D735" s="1"/>
      <c r="E735" s="1"/>
      <c r="F735" s="1"/>
      <c r="G735" s="1"/>
      <c r="H735" s="1"/>
    </row>
    <row r="736" spans="2:8">
      <c r="B736" s="1"/>
      <c r="C736" s="1"/>
      <c r="D736" s="1"/>
      <c r="E736" s="1"/>
      <c r="F736" s="1"/>
      <c r="G736" s="1"/>
      <c r="H736" s="1"/>
    </row>
    <row r="737" spans="2:8">
      <c r="B737" s="1"/>
      <c r="C737" s="1"/>
      <c r="D737" s="1"/>
      <c r="E737" s="1"/>
      <c r="F737" s="1"/>
      <c r="G737" s="1"/>
      <c r="H737" s="1"/>
    </row>
    <row r="738" spans="2:8">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32"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1" priority="9" stopIfTrue="1">
      <formula>$A$16=0</formula>
    </cfRule>
  </conditionalFormatting>
  <conditionalFormatting sqref="B29:C29">
    <cfRule type="expression" dxfId="30" priority="24">
      <formula>LEFT($C$29,3)="Let"</formula>
    </cfRule>
  </conditionalFormatting>
  <conditionalFormatting sqref="B33:C33 B36:G52">
    <cfRule type="expression" dxfId="29" priority="19">
      <formula>$A$33="nvt"</formula>
    </cfRule>
  </conditionalFormatting>
  <conditionalFormatting sqref="B55:C55 B58:G74">
    <cfRule type="expression" dxfId="28" priority="20">
      <formula>$A$55="nvt"</formula>
    </cfRule>
  </conditionalFormatting>
  <conditionalFormatting sqref="B94:C94 B97:E108">
    <cfRule type="expression" dxfId="27" priority="17">
      <formula>$A$94="nvt"</formula>
    </cfRule>
  </conditionalFormatting>
  <conditionalFormatting sqref="B111:C111 B114:E125">
    <cfRule type="expression" dxfId="26" priority="5">
      <formula>$A$111="nvt"</formula>
    </cfRule>
  </conditionalFormatting>
  <conditionalFormatting sqref="B128:C128">
    <cfRule type="expression" dxfId="25" priority="16">
      <formula>$A$128="nvt"</formula>
    </cfRule>
  </conditionalFormatting>
  <conditionalFormatting sqref="B144:C144">
    <cfRule type="expression" dxfId="24" priority="15">
      <formula>$A$144="nvt"</formula>
    </cfRule>
  </conditionalFormatting>
  <conditionalFormatting sqref="B168:C168">
    <cfRule type="expression" dxfId="23" priority="14">
      <formula>$A$168="nvt"</formula>
    </cfRule>
  </conditionalFormatting>
  <conditionalFormatting sqref="B17:D26">
    <cfRule type="expression" dxfId="22" priority="22">
      <formula>$A17=0</formula>
    </cfRule>
  </conditionalFormatting>
  <conditionalFormatting sqref="B77:D77 B80:C91">
    <cfRule type="expression" dxfId="21" priority="18">
      <formula>$A$77="nvt"</formula>
    </cfRule>
  </conditionalFormatting>
  <conditionalFormatting sqref="B206:D206 B209:C220">
    <cfRule type="expression" dxfId="20" priority="12">
      <formula>$A$206="nvt"</formula>
    </cfRule>
  </conditionalFormatting>
  <conditionalFormatting sqref="B186:F203 B183:C183">
    <cfRule type="expression" dxfId="19" priority="13">
      <formula>$A$183="nvt"</formula>
    </cfRule>
  </conditionalFormatting>
  <conditionalFormatting sqref="B131:I141">
    <cfRule type="expression" dxfId="18" priority="10">
      <formula>$A$128="nvt"</formula>
    </cfRule>
  </conditionalFormatting>
  <conditionalFormatting sqref="B147:I165">
    <cfRule type="expression" dxfId="17" priority="8">
      <formula>$A$144="nvt"</formula>
    </cfRule>
  </conditionalFormatting>
  <conditionalFormatting sqref="B171:I180">
    <cfRule type="expression" dxfId="16" priority="23">
      <formula>$A$168="nvt"</formula>
    </cfRule>
  </conditionalFormatting>
  <conditionalFormatting sqref="C240">
    <cfRule type="cellIs" dxfId="15" priority="21" operator="notEqual">
      <formula>"JA"</formula>
    </cfRule>
  </conditionalFormatting>
  <conditionalFormatting sqref="D236">
    <cfRule type="expression" dxfId="14" priority="11">
      <formula>C240&lt;&gt;"JA"</formula>
    </cfRule>
  </conditionalFormatting>
  <conditionalFormatting sqref="G186:G203">
    <cfRule type="expression" dxfId="13" priority="4">
      <formula>$A$183="nvt"</formula>
    </cfRule>
  </conditionalFormatting>
  <conditionalFormatting sqref="H186:I202">
    <cfRule type="expression" dxfId="12" priority="2">
      <formula>$A$144="nvt"</formula>
    </cfRule>
  </conditionalFormatting>
  <conditionalFormatting sqref="H203:I203">
    <cfRule type="expression" dxfId="11" priority="3">
      <formula>$A$183="nvt"</formula>
    </cfRule>
  </conditionalFormatting>
  <conditionalFormatting sqref="I186:J202">
    <cfRule type="expression" dxfId="10" priority="1" stopIfTrue="1">
      <formula>$A$16=0</formula>
    </cfRule>
  </conditionalFormatting>
  <dataValidations count="4">
    <dataValidation type="list" allowBlank="1" showInputMessage="1" showErrorMessage="1" sqref="C167" xr:uid="{A57231F2-2837-4288-BE99-7273E3D8265B}">
      <formula1>#REF!</formula1>
    </dataValidation>
    <dataValidation type="list" allowBlank="1" showInputMessage="1" showErrorMessage="1" sqref="C7" xr:uid="{8B828FF5-A84C-450C-90B2-3178B89D31C8}">
      <formula1>K_Omvang</formula1>
    </dataValidation>
    <dataValidation type="list" allowBlank="1" showInputMessage="1" showErrorMessage="1" sqref="C6" xr:uid="{29F4731C-93DF-4F83-9A11-CF2154043A8F}">
      <formula1>K_Type</formula1>
    </dataValidation>
    <dataValidation type="list" allowBlank="1" showInputMessage="1" showErrorMessage="1" sqref="B187:B202 B37:B51 B148:B164 B132:B140 B59:B73 B172:B179 B98:B107 B115:B124" xr:uid="{803F921C-5C0F-49DD-BA5F-6C61E6E1EE76}">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91695-4F89-4FB1-B3E8-5D97F0058143}">
  <sheetPr codeName="Sheet26">
    <tabColor rgb="FF002060"/>
  </sheetPr>
  <dimension ref="A1:V20"/>
  <sheetViews>
    <sheetView showGridLines="0" workbookViewId="0">
      <selection activeCell="H29" sqref="H29"/>
    </sheetView>
  </sheetViews>
  <sheetFormatPr defaultColWidth="8.85546875" defaultRowHeight="15"/>
  <cols>
    <col min="1" max="1" width="49.28515625" bestFit="1" customWidth="1"/>
    <col min="2" max="2" width="5.7109375" customWidth="1"/>
    <col min="3" max="3" width="20.7109375" customWidth="1"/>
    <col min="4" max="4" width="6.42578125" customWidth="1"/>
    <col min="5" max="5" width="28.42578125" bestFit="1" customWidth="1"/>
    <col min="7" max="7" width="46.28515625" bestFit="1" customWidth="1"/>
    <col min="8" max="8" width="52.140625" customWidth="1"/>
    <col min="9" max="10" width="7.42578125" customWidth="1"/>
    <col min="11" max="11" width="23.85546875" customWidth="1"/>
    <col min="12" max="12" width="24.42578125" customWidth="1"/>
    <col min="13" max="13" width="25.42578125" customWidth="1"/>
    <col min="14" max="14" width="21.42578125" customWidth="1"/>
    <col min="15" max="15" width="23.85546875" bestFit="1" customWidth="1"/>
    <col min="16" max="16" width="27.140625" customWidth="1"/>
    <col min="18" max="18" width="88.140625" bestFit="1" customWidth="1"/>
    <col min="19" max="19" width="46" customWidth="1"/>
    <col min="20" max="20" width="8.28515625" bestFit="1" customWidth="1"/>
    <col min="21" max="21" width="16.42578125" customWidth="1"/>
    <col min="22" max="22" width="30.42578125" bestFit="1" customWidth="1"/>
  </cols>
  <sheetData>
    <row r="1" spans="1:22">
      <c r="A1" t="s">
        <v>137</v>
      </c>
      <c r="C1" t="s">
        <v>138</v>
      </c>
      <c r="E1" t="s">
        <v>139</v>
      </c>
      <c r="G1" t="s">
        <v>91</v>
      </c>
      <c r="H1" t="s">
        <v>3</v>
      </c>
      <c r="I1" t="s">
        <v>140</v>
      </c>
      <c r="K1" t="s">
        <v>141</v>
      </c>
      <c r="L1" t="s">
        <v>142</v>
      </c>
      <c r="M1" t="s">
        <v>143</v>
      </c>
      <c r="N1" t="s">
        <v>144</v>
      </c>
      <c r="O1" t="s">
        <v>145</v>
      </c>
      <c r="P1" t="s">
        <v>146</v>
      </c>
      <c r="R1" t="s">
        <v>147</v>
      </c>
      <c r="S1" t="s">
        <v>148</v>
      </c>
      <c r="T1" t="s">
        <v>149</v>
      </c>
      <c r="V1" t="s">
        <v>150</v>
      </c>
    </row>
    <row r="2" spans="1:22" ht="15.75">
      <c r="A2" t="s">
        <v>151</v>
      </c>
      <c r="C2" t="s">
        <v>152</v>
      </c>
      <c r="E2" t="s">
        <v>153</v>
      </c>
      <c r="G2" s="223" t="s">
        <v>61</v>
      </c>
      <c r="H2" t="s">
        <v>154</v>
      </c>
      <c r="I2">
        <v>1</v>
      </c>
      <c r="K2" s="153" t="str">
        <f>Alle_Kostensoorten[[#This Row],[Kostensoorten]]</f>
        <v>Loonkosten plus vast % (44,2% + 15%)</v>
      </c>
      <c r="L2" s="153" t="str">
        <f>Alle_Kostensoorten[[#This Row],[Kostensoorten]]</f>
        <v>Loonkosten plus vast % (44,2% + 15%)</v>
      </c>
      <c r="M2" s="1"/>
      <c r="N2" s="1"/>
      <c r="O2" s="1"/>
      <c r="P2" s="1"/>
      <c r="R2" t="s">
        <v>34</v>
      </c>
      <c r="S2" s="154"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1: Subsidiabele kosten zonder vereenvoudigde kostenoptie'.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2" s="108" t="s">
        <v>141</v>
      </c>
      <c r="V2" s="156" t="str">
        <f>IF(AND(Projectinformatie!B10="",Projectinformatie!C10="")," ",CONCATENATE(Projectinformatie!B10," - ",Projectinformatie!C10))</f>
        <v xml:space="preserve"> </v>
      </c>
    </row>
    <row r="3" spans="1:22" ht="15.75">
      <c r="A3" t="s">
        <v>155</v>
      </c>
      <c r="C3" t="s">
        <v>156</v>
      </c>
      <c r="E3" t="s">
        <v>157</v>
      </c>
      <c r="G3" s="223" t="s">
        <v>62</v>
      </c>
      <c r="H3" t="s">
        <v>154</v>
      </c>
      <c r="I3">
        <v>2</v>
      </c>
      <c r="K3" s="153"/>
      <c r="L3" s="153"/>
      <c r="M3" s="153" t="str">
        <f>Alle_Kostensoorten[[#This Row],[Kostensoorten]]</f>
        <v>Loonkosten plus vast % (44,2%)</v>
      </c>
      <c r="N3" s="153" t="str">
        <f>Alle_Kostensoorten[[#This Row],[Kostensoorten]]</f>
        <v>Loonkosten plus vast % (44,2%)</v>
      </c>
      <c r="O3" s="1"/>
      <c r="P3" s="1"/>
      <c r="R3" t="s">
        <v>158</v>
      </c>
      <c r="S3" s="154"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2: Subsidiabele kosten met vereenvoudigde kostenoptie voor overige 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3" s="108" t="s">
        <v>143</v>
      </c>
      <c r="V3" s="156" t="str">
        <f>IF(AND(Projectinformatie!B11="",Projectinformatie!C11="")," ",CONCATENATE(Projectinformatie!B11," - ",Projectinformatie!C11))</f>
        <v xml:space="preserve"> </v>
      </c>
    </row>
    <row r="4" spans="1:22" ht="15.75">
      <c r="A4" t="s">
        <v>159</v>
      </c>
      <c r="C4" t="s">
        <v>160</v>
      </c>
      <c r="E4" t="s">
        <v>161</v>
      </c>
      <c r="G4" s="223" t="s">
        <v>63</v>
      </c>
      <c r="H4" t="s">
        <v>162</v>
      </c>
      <c r="I4">
        <v>3</v>
      </c>
      <c r="K4" s="1"/>
      <c r="L4" s="153"/>
      <c r="M4" s="1"/>
      <c r="N4" s="1"/>
      <c r="O4" s="153" t="str">
        <f>Alle_Kostensoorten[[#This Row],[Kostensoorten]]</f>
        <v>Forfait van 23% voor loonkosten en eigen arbeid</v>
      </c>
      <c r="P4" s="153" t="str">
        <f>Alle_Kostensoorten[[#This Row],[Kostensoorten]]</f>
        <v>Forfait van 23% voor loonkosten en eigen arbeid</v>
      </c>
      <c r="R4" t="s">
        <v>163</v>
      </c>
      <c r="S4" s="154"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3: Subsidiabele kosten met vereenvoudigde kostenoptie voor arbeidskosten'.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4" s="108" t="s">
        <v>145</v>
      </c>
      <c r="V4" s="156" t="str">
        <f>IF(AND(Projectinformatie!B12="",Projectinformatie!C12="")," ",CONCATENATE(Projectinformatie!B12," - ",Projectinformatie!C12))</f>
        <v xml:space="preserve"> </v>
      </c>
    </row>
    <row r="5" spans="1:22">
      <c r="A5" t="s">
        <v>164</v>
      </c>
      <c r="C5" t="s">
        <v>165</v>
      </c>
      <c r="E5" t="s">
        <v>166</v>
      </c>
      <c r="G5" t="s">
        <v>167</v>
      </c>
      <c r="H5" t="s">
        <v>154</v>
      </c>
      <c r="I5">
        <v>4</v>
      </c>
      <c r="K5" s="155" t="str">
        <f>Alle_Kostensoorten[[#This Row],[Kostensoorten]]</f>
        <v>Vast uurtarief eigen arbeid - € 50</v>
      </c>
      <c r="L5" s="155" t="str">
        <f>Alle_Kostensoorten[[#This Row],[Kostensoorten]]</f>
        <v>Vast uurtarief eigen arbeid - € 50</v>
      </c>
      <c r="M5" s="155"/>
      <c r="N5" s="155"/>
      <c r="V5" s="156" t="str">
        <f>IF(AND(Projectinformatie!B13="",Projectinformatie!C13="")," ",CONCATENATE(Projectinformatie!B13," - ",Projectinformatie!C13))</f>
        <v xml:space="preserve"> </v>
      </c>
    </row>
    <row r="6" spans="1:22">
      <c r="A6" t="s">
        <v>168</v>
      </c>
      <c r="C6" t="s">
        <v>89</v>
      </c>
      <c r="G6" t="s">
        <v>169</v>
      </c>
      <c r="H6" t="s">
        <v>154</v>
      </c>
      <c r="I6">
        <v>5</v>
      </c>
      <c r="K6" s="155"/>
      <c r="L6" s="155"/>
      <c r="M6" s="155" t="str">
        <f>Alle_Kostensoorten[[#This Row],[Kostensoorten]]</f>
        <v>Vast uurtarief eigen arbeid - € 43</v>
      </c>
      <c r="N6" s="155" t="str">
        <f>Alle_Kostensoorten[[#This Row],[Kostensoorten]]</f>
        <v>Vast uurtarief eigen arbeid - € 43</v>
      </c>
      <c r="V6" s="156" t="str">
        <f>IF(AND(Projectinformatie!B14="",Projectinformatie!C14="")," ",CONCATENATE(Projectinformatie!B14," - ",Projectinformatie!C14))</f>
        <v xml:space="preserve"> </v>
      </c>
    </row>
    <row r="7" spans="1:22">
      <c r="A7" t="s">
        <v>170</v>
      </c>
      <c r="G7" t="s">
        <v>7</v>
      </c>
      <c r="H7" t="s">
        <v>171</v>
      </c>
      <c r="I7">
        <v>6</v>
      </c>
      <c r="K7" s="155"/>
      <c r="L7" s="155" t="str">
        <f>Alle_Kostensoorten[[#This Row],[Kostensoorten]]</f>
        <v>IKS voor kennisinstellingen</v>
      </c>
      <c r="M7" s="155"/>
      <c r="N7" s="155" t="str">
        <f>Alle_Kostensoorten[[#This Row],[Kostensoorten]]</f>
        <v>IKS voor kennisinstellingen</v>
      </c>
      <c r="V7" s="156" t="str">
        <f>IF(AND(Projectinformatie!B15="",Projectinformatie!C15="")," ",CONCATENATE(Projectinformatie!B15," - ",Projectinformatie!C15))</f>
        <v xml:space="preserve"> </v>
      </c>
    </row>
    <row r="8" spans="1:22">
      <c r="A8" t="s">
        <v>172</v>
      </c>
      <c r="G8" t="s">
        <v>22</v>
      </c>
      <c r="H8" t="s">
        <v>154</v>
      </c>
      <c r="I8">
        <v>7</v>
      </c>
      <c r="K8" s="155" t="str">
        <f>Alle_Kostensoorten[[#This Row],[Kostensoorten]]</f>
        <v>Bijdragen in natura</v>
      </c>
      <c r="L8" s="155" t="str">
        <f>Alle_Kostensoorten[[#This Row],[Kostensoorten]]</f>
        <v>Bijdragen in natura</v>
      </c>
      <c r="M8" s="155"/>
      <c r="N8" s="155"/>
      <c r="O8" s="155" t="str">
        <f>Alle_Kostensoorten[[#This Row],[Kostensoorten]]</f>
        <v>Bijdragen in natura</v>
      </c>
      <c r="P8" s="155" t="str">
        <f>Alle_Kostensoorten[[#This Row],[Kostensoorten]]</f>
        <v>Bijdragen in natura</v>
      </c>
      <c r="V8" s="156" t="str">
        <f>IF(AND(Projectinformatie!B16="",Projectinformatie!C16="")," ",CONCATENATE(Projectinformatie!B16," - ",Projectinformatie!C16))</f>
        <v xml:space="preserve"> </v>
      </c>
    </row>
    <row r="9" spans="1:22">
      <c r="A9" t="s">
        <v>173</v>
      </c>
      <c r="G9" t="s">
        <v>20</v>
      </c>
      <c r="H9" t="s">
        <v>154</v>
      </c>
      <c r="I9">
        <v>8</v>
      </c>
      <c r="K9" s="155" t="str">
        <f>Alle_Kostensoorten[[#This Row],[Kostensoorten]]</f>
        <v>Afschrijvingskosten</v>
      </c>
      <c r="L9" s="155" t="str">
        <f>Alle_Kostensoorten[[#This Row],[Kostensoorten]]</f>
        <v>Afschrijvingskosten</v>
      </c>
      <c r="M9" s="155"/>
      <c r="N9" s="155"/>
      <c r="O9" s="155" t="str">
        <f>Alle_Kostensoorten[[#This Row],[Kostensoorten]]</f>
        <v>Afschrijvingskosten</v>
      </c>
      <c r="P9" s="155" t="str">
        <f>Alle_Kostensoorten[[#This Row],[Kostensoorten]]</f>
        <v>Afschrijvingskosten</v>
      </c>
      <c r="V9" s="156" t="str">
        <f>IF(AND(Projectinformatie!B17="",Projectinformatie!C17="")," ",CONCATENATE(Projectinformatie!B17," - ",Projectinformatie!C17))</f>
        <v xml:space="preserve"> </v>
      </c>
    </row>
    <row r="10" spans="1:22">
      <c r="A10" t="s">
        <v>174</v>
      </c>
      <c r="G10" t="s">
        <v>19</v>
      </c>
      <c r="H10" t="s">
        <v>154</v>
      </c>
      <c r="I10">
        <v>9</v>
      </c>
      <c r="K10" s="155" t="str">
        <f>Alle_Kostensoorten[[#This Row],[Kostensoorten]]</f>
        <v>Overige kosten</v>
      </c>
      <c r="L10" s="155" t="str">
        <f>Alle_Kostensoorten[[#This Row],[Kostensoorten]]</f>
        <v>Overige kosten</v>
      </c>
      <c r="O10" s="155" t="str">
        <f>Alle_Kostensoorten[[#This Row],[Kostensoorten]]</f>
        <v>Overige kosten</v>
      </c>
      <c r="P10" s="155" t="str">
        <f>Alle_Kostensoorten[[#This Row],[Kostensoorten]]</f>
        <v>Overige kosten</v>
      </c>
      <c r="V10" s="156" t="str">
        <f>IF(AND(Projectinformatie!B18="",Projectinformatie!C18="")," ",CONCATENATE(Projectinformatie!B18," - ",Projectinformatie!C18))</f>
        <v xml:space="preserve"> </v>
      </c>
    </row>
    <row r="11" spans="1:22">
      <c r="A11" t="s">
        <v>175</v>
      </c>
      <c r="G11" s="223" t="s">
        <v>176</v>
      </c>
      <c r="H11" t="s">
        <v>177</v>
      </c>
      <c r="I11">
        <v>10</v>
      </c>
      <c r="M11" s="155" t="str">
        <f>Alle_Kostensoorten[[#This Row],[Kostensoorten]]</f>
        <v>Forfait 40% voor overige kosten</v>
      </c>
      <c r="N11" s="155" t="str">
        <f>Alle_Kostensoorten[[#This Row],[Kostensoorten]]</f>
        <v>Forfait 40% voor overige kosten</v>
      </c>
      <c r="O11" s="155"/>
      <c r="P11" s="155"/>
      <c r="V11" s="156" t="str">
        <f>IF(AND(Projectinformatie!B19="",Projectinformatie!C19="")," ",CONCATENATE(Projectinformatie!B19," - ",Projectinformatie!C19))</f>
        <v xml:space="preserve"> </v>
      </c>
    </row>
    <row r="12" spans="1:22">
      <c r="A12" t="s">
        <v>178</v>
      </c>
      <c r="G12" t="s">
        <v>179</v>
      </c>
      <c r="H12" t="s">
        <v>180</v>
      </c>
      <c r="I12">
        <v>11</v>
      </c>
    </row>
    <row r="13" spans="1:22">
      <c r="A13" t="s">
        <v>181</v>
      </c>
    </row>
    <row r="14" spans="1:22">
      <c r="A14" t="s">
        <v>182</v>
      </c>
    </row>
    <row r="15" spans="1:22">
      <c r="A15" t="s">
        <v>183</v>
      </c>
    </row>
    <row r="16" spans="1:22">
      <c r="A16" t="s">
        <v>184</v>
      </c>
    </row>
    <row r="17" spans="1:1">
      <c r="A17" t="s">
        <v>185</v>
      </c>
    </row>
    <row r="18" spans="1:1">
      <c r="A18" t="s">
        <v>186</v>
      </c>
    </row>
    <row r="19" spans="1:1">
      <c r="A19" s="152" t="s">
        <v>187</v>
      </c>
    </row>
    <row r="20" spans="1:1">
      <c r="A20" t="s">
        <v>188</v>
      </c>
    </row>
  </sheetData>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D050-AABC-4EA6-89AE-83F1E1262145}">
  <sheetPr codeName="Sheet2">
    <tabColor rgb="FF0070C0"/>
    <pageSetUpPr fitToPage="1"/>
  </sheetPr>
  <dimension ref="A2:AD213"/>
  <sheetViews>
    <sheetView showGridLines="0" workbookViewId="0">
      <selection activeCell="D23" sqref="D23"/>
    </sheetView>
  </sheetViews>
  <sheetFormatPr defaultColWidth="9.140625" defaultRowHeight="15"/>
  <cols>
    <col min="1" max="1" width="2.7109375" style="5" customWidth="1"/>
    <col min="2" max="2" width="45.28515625" customWidth="1"/>
    <col min="3" max="4" width="17.85546875" customWidth="1"/>
    <col min="5" max="18" width="18.140625" hidden="1" customWidth="1"/>
    <col min="19" max="23" width="17.28515625" hidden="1" customWidth="1"/>
  </cols>
  <sheetData>
    <row r="2" spans="2:30" ht="46.5" customHeight="1" thickBot="1">
      <c r="B2" s="42" t="s">
        <v>35</v>
      </c>
      <c r="C2" s="3"/>
      <c r="D2" s="242" t="s">
        <v>36</v>
      </c>
      <c r="E2" s="242"/>
      <c r="F2" s="242"/>
      <c r="G2" s="242"/>
      <c r="H2" s="242"/>
      <c r="I2" s="243"/>
      <c r="J2" s="243"/>
      <c r="K2" s="243"/>
      <c r="L2" s="243"/>
      <c r="M2" s="243"/>
      <c r="N2" s="243"/>
      <c r="O2" s="243"/>
      <c r="P2" s="243"/>
      <c r="Q2" s="243"/>
      <c r="R2" s="243"/>
      <c r="S2" s="243"/>
      <c r="T2" s="243"/>
      <c r="U2" s="243"/>
      <c r="V2" s="243"/>
      <c r="W2" s="243"/>
      <c r="X2" s="243"/>
      <c r="Y2" s="243"/>
      <c r="Z2" s="243"/>
      <c r="AA2" s="243"/>
      <c r="AB2" s="243"/>
      <c r="AC2" s="243"/>
      <c r="AD2" s="243"/>
    </row>
    <row r="3" spans="2:30" ht="15.75" thickTop="1"/>
    <row r="4" spans="2:30" ht="16.5" thickBot="1">
      <c r="B4" s="209"/>
      <c r="C4" s="209" t="s">
        <v>37</v>
      </c>
      <c r="D4" s="151" t="s">
        <v>38</v>
      </c>
      <c r="E4" s="151" t="s">
        <v>39</v>
      </c>
      <c r="F4" s="151" t="s">
        <v>40</v>
      </c>
      <c r="G4" s="151" t="s">
        <v>41</v>
      </c>
      <c r="H4" s="151" t="s">
        <v>42</v>
      </c>
      <c r="I4" s="151" t="s">
        <v>43</v>
      </c>
      <c r="J4" s="151" t="s">
        <v>44</v>
      </c>
      <c r="K4" s="151" t="s">
        <v>45</v>
      </c>
      <c r="L4" s="151" t="s">
        <v>46</v>
      </c>
      <c r="M4" s="151" t="s">
        <v>47</v>
      </c>
      <c r="N4" s="151" t="s">
        <v>48</v>
      </c>
      <c r="O4" s="151" t="s">
        <v>49</v>
      </c>
      <c r="P4" s="151" t="s">
        <v>50</v>
      </c>
      <c r="Q4" s="151" t="s">
        <v>51</v>
      </c>
      <c r="R4" s="151" t="s">
        <v>52</v>
      </c>
      <c r="S4" s="151" t="s">
        <v>53</v>
      </c>
      <c r="T4" s="151" t="s">
        <v>54</v>
      </c>
      <c r="U4" s="151" t="s">
        <v>55</v>
      </c>
      <c r="V4" s="151" t="s">
        <v>56</v>
      </c>
      <c r="W4" s="151" t="s">
        <v>57</v>
      </c>
      <c r="X4" s="155"/>
      <c r="Y4" s="155"/>
    </row>
    <row r="5" spans="2:30" ht="17.25" thickTop="1" thickBot="1">
      <c r="B5" s="209" t="s">
        <v>58</v>
      </c>
      <c r="C5" s="209"/>
      <c r="D5" s="151" t="str">
        <f>IFERROR(IF(Penvoerder!$C$2="","",Penvoerder!$C$2),"")</f>
        <v/>
      </c>
      <c r="E5" s="151" t="str">
        <f>IFERROR(IF('PP2'!$C$2="","",'PP2'!$C$2),"")</f>
        <v/>
      </c>
      <c r="F5" s="151" t="str">
        <f>IFERROR(IF('PP3'!$C$2="","",'PP3'!$C$2),"")</f>
        <v/>
      </c>
      <c r="G5" s="151" t="str">
        <f>IFERROR(IF('PP4'!$C$2="","",'PP4'!$C$2),"")</f>
        <v/>
      </c>
      <c r="H5" s="151" t="str">
        <f>IFERROR(IF('PP5'!$C$2="","",'PP5'!$C$2),"")</f>
        <v/>
      </c>
      <c r="I5" s="151" t="str">
        <f>IFERROR(IF('PP6'!$C$2="","",'PP6'!$C$2),"")</f>
        <v/>
      </c>
      <c r="J5" s="151" t="str">
        <f>IFERROR(IF('PP7'!$C$2="","",'PP7'!$C$2),"")</f>
        <v/>
      </c>
      <c r="K5" s="151" t="str">
        <f>IFERROR(IF('PP8'!$C$2="","",'PP8'!$C$2),"")</f>
        <v/>
      </c>
      <c r="L5" s="151" t="str">
        <f>IFERROR(IF('PP9'!$C$2="","",'PP9'!$C$2),"")</f>
        <v/>
      </c>
      <c r="M5" s="151" t="str">
        <f>IFERROR(IF('PP10'!$C$2="","",'PP10'!$C$2),"")</f>
        <v/>
      </c>
      <c r="N5" s="151" t="str">
        <f>IFERROR(IF('PP11'!$C$2="","",'PP11'!$C$2),"")</f>
        <v/>
      </c>
      <c r="O5" s="151" t="str">
        <f>IFERROR(IF('PP12'!$C$2="","",'PP12'!$C$2),"")</f>
        <v/>
      </c>
      <c r="P5" s="151" t="str">
        <f>IFERROR(IF('PP13'!$C$2="","",'PP13'!$C$2),"")</f>
        <v/>
      </c>
      <c r="Q5" s="151" t="str">
        <f>IFERROR(IF('PP14'!$C$2="","",'PP14'!$C$2),"")</f>
        <v/>
      </c>
      <c r="R5" s="151" t="str">
        <f>IFERROR(IF('PP15'!$C$2="","",'PP15'!$C$2),"")</f>
        <v/>
      </c>
      <c r="S5" s="151" t="str">
        <f>IFERROR(IF('PP16'!$C$2="","",'PP16'!$C$2),"")</f>
        <v/>
      </c>
      <c r="T5" s="151" t="str">
        <f>IFERROR(IF('PP17'!$C$2="","",'PP17'!$C$2),"")</f>
        <v/>
      </c>
      <c r="U5" s="151" t="str">
        <f>IFERROR(IF('PP18'!$C$2="","",'PP18'!$C$2),"")</f>
        <v/>
      </c>
      <c r="V5" s="151" t="str">
        <f>IFERROR(IF('PP19'!$C$2="","",'PP19'!$C$2),"")</f>
        <v/>
      </c>
      <c r="W5" s="151" t="str">
        <f>IFERROR(IF('PP20'!$C$2="","",'PP20'!$C$2),"")</f>
        <v/>
      </c>
      <c r="X5" s="155"/>
      <c r="Y5" s="155"/>
    </row>
    <row r="6" spans="2:30" ht="16.5" thickTop="1">
      <c r="B6" s="139" t="str">
        <f>Hulpblad!V2</f>
        <v xml:space="preserve"> </v>
      </c>
      <c r="C6" s="140" t="str">
        <f>IF(OR($B6="",$B6=" "),"",SUM(D6:W6))</f>
        <v/>
      </c>
      <c r="D6" s="141" t="str">
        <f>IF(OR($B6="",$B6=" "),"",SUMIFS(Penvoerder!$H$17:$H$26,Penvoerder!$F$17:$F$26,$B6))</f>
        <v/>
      </c>
      <c r="E6" s="207" t="str">
        <f>IF(OR($B6="",$B6=" "),"",SUMIFS('PP2'!$H$17:$H$26,'PP2'!$F$17:$F$26,$B6))</f>
        <v/>
      </c>
      <c r="F6" s="207" t="str">
        <f>IF(OR($B6="",$B6=" "),"",SUMIFS('PP3'!$H$17:$H$26,'PP3'!$F$17:$F$26,$B6))</f>
        <v/>
      </c>
      <c r="G6" s="207" t="str">
        <f>IF(OR($B6="",$B6=" "),"",SUMIFS('PP4'!$H$17:$H$26,'PP4'!$F$17:$F$26,$B6))</f>
        <v/>
      </c>
      <c r="H6" s="207" t="str">
        <f>IF(OR($B6="",$B6=" "),"",SUMIFS('PP5'!$H$17:$H$26,'PP5'!$F$17:$F$26,$B6))</f>
        <v/>
      </c>
      <c r="I6" s="207" t="str">
        <f>IF(OR($B6="",$B6=" "),"",SUMIFS('PP6'!$H$17:$H$26,'PP6'!$F$17:$F$26,$B6))</f>
        <v/>
      </c>
      <c r="J6" s="207" t="str">
        <f>IF(OR($B6="",$B6=" "),"",SUMIFS('PP7'!$H$17:$H$26,'PP7'!$F$17:$F$26,$B6))</f>
        <v/>
      </c>
      <c r="K6" s="207" t="str">
        <f>IF(OR($B6="",$B6=" "),"",SUMIFS('PP8'!$H$17:$H$26,'PP8'!$F$17:$F$26,$B6))</f>
        <v/>
      </c>
      <c r="L6" s="207" t="str">
        <f>IF(OR($B6="",$B6=" "),"",SUMIFS('PP9'!$H$17:$H$26,'PP9'!$F$17:$F$26,$B6))</f>
        <v/>
      </c>
      <c r="M6" s="207" t="str">
        <f>IF(OR($B6="",$B6=" "),"",SUMIFS('PP10'!$H$17:$H$26,'PP10'!$F$17:$F$26,$B6))</f>
        <v/>
      </c>
      <c r="N6" s="207" t="str">
        <f>IF(OR($B6="",$B6=" "),"",SUMIFS('PP11'!$H$17:$H$26,'PP11'!$F$17:$F$26,$B6))</f>
        <v/>
      </c>
      <c r="O6" s="207" t="str">
        <f>IF(OR($B6="",$B6=" "),"",SUMIFS('PP12'!$H$17:$H$26,'PP12'!$F$17:$F$26,$B6))</f>
        <v/>
      </c>
      <c r="P6" s="207" t="str">
        <f>IF(OR($B6="",$B6=" "),"",SUMIFS('PP13'!$H$17:$H$26,'PP13'!$F$17:$F$26,$B6))</f>
        <v/>
      </c>
      <c r="Q6" s="207" t="str">
        <f>IF(OR($B6="",$B6=" "),"",SUMIFS('PP14'!$H$17:$H$26,'PP14'!$F$17:$F$26,$B6))</f>
        <v/>
      </c>
      <c r="R6" s="207" t="str">
        <f>IF(OR($B6="",$B6=" "),"",SUMIFS('PP15'!$H$17:$H$26,'PP15'!$F$17:$F$26,$B6))</f>
        <v/>
      </c>
      <c r="S6" s="207" t="str">
        <f>IF(OR($B6="",$B6=" "),"",SUMIFS('PP16'!$H$17:$H$26,'PP16'!$F$17:$F$26,$B6))</f>
        <v/>
      </c>
      <c r="T6" s="207" t="str">
        <f>IF(OR($B6="",$B6=" "),"",SUMIFS('PP17'!$H$17:$H$26,'PP17'!$F$17:$F$26,$B6))</f>
        <v/>
      </c>
      <c r="U6" s="207" t="str">
        <f>IF(OR($B6="",$B6=" "),"",SUMIFS('PP18'!$H$17:$H$26,'PP18'!$F$17:$F$26,$B6))</f>
        <v/>
      </c>
      <c r="V6" s="207" t="str">
        <f>IF(OR($B6="",$B6=" "),"",SUMIFS('PP19'!$H$17:$H$26,'PP19'!$F$17:$F$26,$B6))</f>
        <v/>
      </c>
      <c r="W6" s="207" t="str">
        <f>IF(OR($B6="",$B6=" "),"",SUMIFS('PP20'!$H$17:$H$26,'PP20'!$F$17:$F$26,$B6))</f>
        <v/>
      </c>
      <c r="X6" s="155"/>
      <c r="Y6" s="155"/>
    </row>
    <row r="7" spans="2:30" ht="15.75">
      <c r="B7" s="142" t="str">
        <f>Hulpblad!V3</f>
        <v xml:space="preserve"> </v>
      </c>
      <c r="C7" s="140" t="str">
        <f t="shared" ref="C7:C15" si="0">IF(OR($B7="",$B7=" "),"",SUM(D7:W7))</f>
        <v/>
      </c>
      <c r="D7" s="141" t="str">
        <f>IF(OR($B7="",$B7=" "),"",SUMIFS(Penvoerder!$H$17:$H$26,Penvoerder!$F$17:$F$26,$B7))</f>
        <v/>
      </c>
      <c r="E7" s="207" t="str">
        <f>IF(OR($B7="",$B7=" "),"",SUMIFS('PP2'!$H$17:$H$26,'PP2'!$F$17:$F$26,$B7))</f>
        <v/>
      </c>
      <c r="F7" s="207" t="str">
        <f>IF(OR($B7="",$B7=" "),"",SUMIFS('PP3'!$H$17:$H$26,'PP3'!$F$17:$F$26,$B7))</f>
        <v/>
      </c>
      <c r="G7" s="207" t="str">
        <f>IF(OR($B7="",$B7=" "),"",SUMIFS('PP4'!$H$17:$H$26,'PP4'!$F$17:$F$26,$B7))</f>
        <v/>
      </c>
      <c r="H7" s="207" t="str">
        <f>IF(OR($B7="",$B7=" "),"",SUMIFS('PP5'!$H$17:$H$26,'PP5'!$F$17:$F$26,$B7))</f>
        <v/>
      </c>
      <c r="I7" s="207" t="str">
        <f>IF(OR($B7="",$B7=" "),"",SUMIFS('PP6'!$H$17:$H$26,'PP6'!$F$17:$F$26,$B7))</f>
        <v/>
      </c>
      <c r="J7" s="207" t="str">
        <f>IF(OR($B7="",$B7=" "),"",SUMIFS('PP7'!$H$17:$H$26,'PP7'!$F$17:$F$26,$B7))</f>
        <v/>
      </c>
      <c r="K7" s="207" t="str">
        <f>IF(OR($B7="",$B7=" "),"",SUMIFS('PP8'!$H$17:$H$26,'PP8'!$F$17:$F$26,$B7))</f>
        <v/>
      </c>
      <c r="L7" s="207" t="str">
        <f>IF(OR($B7="",$B7=" "),"",SUMIFS('PP9'!$H$17:$H$26,'PP9'!$F$17:$F$26,$B7))</f>
        <v/>
      </c>
      <c r="M7" s="207" t="str">
        <f>IF(OR($B7="",$B7=" "),"",SUMIFS('PP10'!$H$17:$H$26,'PP10'!$F$17:$F$26,$B7))</f>
        <v/>
      </c>
      <c r="N7" s="207" t="str">
        <f>IF(OR($B7="",$B7=" "),"",SUMIFS('PP11'!$H$17:$H$26,'PP11'!$F$17:$F$26,$B7))</f>
        <v/>
      </c>
      <c r="O7" s="207" t="str">
        <f>IF(OR($B7="",$B7=" "),"",SUMIFS('PP12'!$H$17:$H$26,'PP12'!$F$17:$F$26,$B7))</f>
        <v/>
      </c>
      <c r="P7" s="207" t="str">
        <f>IF(OR($B7="",$B7=" "),"",SUMIFS('PP13'!$H$17:$H$26,'PP13'!$F$17:$F$26,$B7))</f>
        <v/>
      </c>
      <c r="Q7" s="207" t="str">
        <f>IF(OR($B7="",$B7=" "),"",SUMIFS('PP14'!$H$17:$H$26,'PP14'!$F$17:$F$26,$B7))</f>
        <v/>
      </c>
      <c r="R7" s="207" t="str">
        <f>IF(OR($B7="",$B7=" "),"",SUMIFS('PP15'!$H$17:$H$26,'PP15'!$F$17:$F$26,$B7))</f>
        <v/>
      </c>
      <c r="S7" s="207" t="str">
        <f>IF(OR($B7="",$B7=" "),"",SUMIFS('PP16'!$H$17:$H$26,'PP16'!$F$17:$F$26,$B7))</f>
        <v/>
      </c>
      <c r="T7" s="207" t="str">
        <f>IF(OR($B7="",$B7=" "),"",SUMIFS('PP17'!$H$17:$H$26,'PP17'!$F$17:$F$26,$B7))</f>
        <v/>
      </c>
      <c r="U7" s="207" t="str">
        <f>IF(OR($B7="",$B7=" "),"",SUMIFS('PP18'!$H$17:$H$26,'PP18'!$F$17:$F$26,$B7))</f>
        <v/>
      </c>
      <c r="V7" s="207" t="str">
        <f>IF(OR($B7="",$B7=" "),"",SUMIFS('PP19'!$H$17:$H$26,'PP19'!$F$17:$F$26,$B7))</f>
        <v/>
      </c>
      <c r="W7" s="207" t="str">
        <f>IF(OR($B7="",$B7=" "),"",SUMIFS('PP20'!$H$17:$H$26,'PP20'!$F$17:$F$26,$B7))</f>
        <v/>
      </c>
      <c r="X7" s="155"/>
      <c r="Y7" s="155"/>
    </row>
    <row r="8" spans="2:30" ht="15.75">
      <c r="B8" s="142" t="str">
        <f>Hulpblad!V4</f>
        <v xml:space="preserve"> </v>
      </c>
      <c r="C8" s="140" t="str">
        <f t="shared" si="0"/>
        <v/>
      </c>
      <c r="D8" s="141" t="str">
        <f>IF(OR($B8="",$B8=" "),"",SUMIFS(Penvoerder!$H$17:$H$26,Penvoerder!$F$17:$F$26,$B8))</f>
        <v/>
      </c>
      <c r="E8" s="207" t="str">
        <f>IF(OR($B8="",$B8=" "),"",SUMIFS('PP2'!$H$17:$H$26,'PP2'!$F$17:$F$26,$B8))</f>
        <v/>
      </c>
      <c r="F8" s="207" t="str">
        <f>IF(OR($B8="",$B8=" "),"",SUMIFS('PP3'!$H$17:$H$26,'PP3'!$F$17:$F$26,$B8))</f>
        <v/>
      </c>
      <c r="G8" s="207" t="str">
        <f>IF(OR($B8="",$B8=" "),"",SUMIFS('PP4'!$H$17:$H$26,'PP4'!$F$17:$F$26,$B8))</f>
        <v/>
      </c>
      <c r="H8" s="207" t="str">
        <f>IF(OR($B8="",$B8=" "),"",SUMIFS('PP5'!$H$17:$H$26,'PP5'!$F$17:$F$26,$B8))</f>
        <v/>
      </c>
      <c r="I8" s="207" t="str">
        <f>IF(OR($B8="",$B8=" "),"",SUMIFS('PP6'!$H$17:$H$26,'PP6'!$F$17:$F$26,$B8))</f>
        <v/>
      </c>
      <c r="J8" s="207" t="str">
        <f>IF(OR($B8="",$B8=" "),"",SUMIFS('PP7'!$H$17:$H$26,'PP7'!$F$17:$F$26,$B8))</f>
        <v/>
      </c>
      <c r="K8" s="207" t="str">
        <f>IF(OR($B8="",$B8=" "),"",SUMIFS('PP8'!$H$17:$H$26,'PP8'!$F$17:$F$26,$B8))</f>
        <v/>
      </c>
      <c r="L8" s="207" t="str">
        <f>IF(OR($B8="",$B8=" "),"",SUMIFS('PP9'!$H$17:$H$26,'PP9'!$F$17:$F$26,$B8))</f>
        <v/>
      </c>
      <c r="M8" s="207" t="str">
        <f>IF(OR($B8="",$B8=" "),"",SUMIFS('PP10'!$H$17:$H$26,'PP10'!$F$17:$F$26,$B8))</f>
        <v/>
      </c>
      <c r="N8" s="207" t="str">
        <f>IF(OR($B8="",$B8=" "),"",SUMIFS('PP11'!$H$17:$H$26,'PP11'!$F$17:$F$26,$B8))</f>
        <v/>
      </c>
      <c r="O8" s="207" t="str">
        <f>IF(OR($B8="",$B8=" "),"",SUMIFS('PP12'!$H$17:$H$26,'PP12'!$F$17:$F$26,$B8))</f>
        <v/>
      </c>
      <c r="P8" s="207" t="str">
        <f>IF(OR($B8="",$B8=" "),"",SUMIFS('PP13'!$H$17:$H$26,'PP13'!$F$17:$F$26,$B8))</f>
        <v/>
      </c>
      <c r="Q8" s="207" t="str">
        <f>IF(OR($B8="",$B8=" "),"",SUMIFS('PP14'!$H$17:$H$26,'PP14'!$F$17:$F$26,$B8))</f>
        <v/>
      </c>
      <c r="R8" s="207" t="str">
        <f>IF(OR($B8="",$B8=" "),"",SUMIFS('PP15'!$H$17:$H$26,'PP15'!$F$17:$F$26,$B8))</f>
        <v/>
      </c>
      <c r="S8" s="207" t="str">
        <f>IF(OR($B8="",$B8=" "),"",SUMIFS('PP16'!$H$17:$H$26,'PP16'!$F$17:$F$26,$B8))</f>
        <v/>
      </c>
      <c r="T8" s="207" t="str">
        <f>IF(OR($B8="",$B8=" "),"",SUMIFS('PP17'!$H$17:$H$26,'PP17'!$F$17:$F$26,$B8))</f>
        <v/>
      </c>
      <c r="U8" s="207" t="str">
        <f>IF(OR($B8="",$B8=" "),"",SUMIFS('PP18'!$H$17:$H$26,'PP18'!$F$17:$F$26,$B8))</f>
        <v/>
      </c>
      <c r="V8" s="207" t="str">
        <f>IF(OR($B8="",$B8=" "),"",SUMIFS('PP19'!$H$17:$H$26,'PP19'!$F$17:$F$26,$B8))</f>
        <v/>
      </c>
      <c r="W8" s="207" t="str">
        <f>IF(OR($B8="",$B8=" "),"",SUMIFS('PP20'!$H$17:$H$26,'PP20'!$F$17:$F$26,$B8))</f>
        <v/>
      </c>
      <c r="X8" s="155"/>
      <c r="Y8" s="155"/>
    </row>
    <row r="9" spans="2:30" ht="15.75">
      <c r="B9" s="142" t="str">
        <f>Hulpblad!V5</f>
        <v xml:space="preserve"> </v>
      </c>
      <c r="C9" s="140" t="str">
        <f t="shared" si="0"/>
        <v/>
      </c>
      <c r="D9" s="141" t="str">
        <f>IF(OR($B9="",$B9=" "),"",SUMIFS(Penvoerder!$H$17:$H$26,Penvoerder!$F$17:$F$26,$B9))</f>
        <v/>
      </c>
      <c r="E9" s="207" t="str">
        <f>IF(OR($B9="",$B9=" "),"",SUMIFS('PP2'!$H$17:$H$26,'PP2'!$F$17:$F$26,$B9))</f>
        <v/>
      </c>
      <c r="F9" s="207" t="str">
        <f>IF(OR($B9="",$B9=" "),"",SUMIFS('PP3'!$H$17:$H$26,'PP3'!$F$17:$F$26,$B9))</f>
        <v/>
      </c>
      <c r="G9" s="207" t="str">
        <f>IF(OR($B9="",$B9=" "),"",SUMIFS('PP4'!$H$17:$H$26,'PP4'!$F$17:$F$26,$B9))</f>
        <v/>
      </c>
      <c r="H9" s="207" t="str">
        <f>IF(OR($B9="",$B9=" "),"",SUMIFS('PP5'!$H$17:$H$26,'PP5'!$F$17:$F$26,$B9))</f>
        <v/>
      </c>
      <c r="I9" s="207" t="str">
        <f>IF(OR($B9="",$B9=" "),"",SUMIFS('PP6'!$H$17:$H$26,'PP6'!$F$17:$F$26,$B9))</f>
        <v/>
      </c>
      <c r="J9" s="207" t="str">
        <f>IF(OR($B9="",$B9=" "),"",SUMIFS('PP7'!$H$17:$H$26,'PP7'!$F$17:$F$26,$B9))</f>
        <v/>
      </c>
      <c r="K9" s="207" t="str">
        <f>IF(OR($B9="",$B9=" "),"",SUMIFS('PP8'!$H$17:$H$26,'PP8'!$F$17:$F$26,$B9))</f>
        <v/>
      </c>
      <c r="L9" s="207" t="str">
        <f>IF(OR($B9="",$B9=" "),"",SUMIFS('PP9'!$H$17:$H$26,'PP9'!$F$17:$F$26,$B9))</f>
        <v/>
      </c>
      <c r="M9" s="207" t="str">
        <f>IF(OR($B9="",$B9=" "),"",SUMIFS('PP10'!$H$17:$H$26,'PP10'!$F$17:$F$26,$B9))</f>
        <v/>
      </c>
      <c r="N9" s="207" t="str">
        <f>IF(OR($B9="",$B9=" "),"",SUMIFS('PP11'!$H$17:$H$26,'PP11'!$F$17:$F$26,$B9))</f>
        <v/>
      </c>
      <c r="O9" s="207" t="str">
        <f>IF(OR($B9="",$B9=" "),"",SUMIFS('PP12'!$H$17:$H$26,'PP12'!$F$17:$F$26,$B9))</f>
        <v/>
      </c>
      <c r="P9" s="207" t="str">
        <f>IF(OR($B9="",$B9=" "),"",SUMIFS('PP13'!$H$17:$H$26,'PP13'!$F$17:$F$26,$B9))</f>
        <v/>
      </c>
      <c r="Q9" s="207" t="str">
        <f>IF(OR($B9="",$B9=" "),"",SUMIFS('PP14'!$H$17:$H$26,'PP14'!$F$17:$F$26,$B9))</f>
        <v/>
      </c>
      <c r="R9" s="207" t="str">
        <f>IF(OR($B9="",$B9=" "),"",SUMIFS('PP15'!$H$17:$H$26,'PP15'!$F$17:$F$26,$B9))</f>
        <v/>
      </c>
      <c r="S9" s="207" t="str">
        <f>IF(OR($B9="",$B9=" "),"",SUMIFS('PP16'!$H$17:$H$26,'PP16'!$F$17:$F$26,$B9))</f>
        <v/>
      </c>
      <c r="T9" s="207" t="str">
        <f>IF(OR($B9="",$B9=" "),"",SUMIFS('PP17'!$H$17:$H$26,'PP17'!$F$17:$F$26,$B9))</f>
        <v/>
      </c>
      <c r="U9" s="207" t="str">
        <f>IF(OR($B9="",$B9=" "),"",SUMIFS('PP18'!$H$17:$H$26,'PP18'!$F$17:$F$26,$B9))</f>
        <v/>
      </c>
      <c r="V9" s="207" t="str">
        <f>IF(OR($B9="",$B9=" "),"",SUMIFS('PP19'!$H$17:$H$26,'PP19'!$F$17:$F$26,$B9))</f>
        <v/>
      </c>
      <c r="W9" s="207" t="str">
        <f>IF(OR($B9="",$B9=" "),"",SUMIFS('PP20'!$H$17:$H$26,'PP20'!$F$17:$F$26,$B9))</f>
        <v/>
      </c>
      <c r="X9" s="155"/>
      <c r="Y9" s="155"/>
    </row>
    <row r="10" spans="2:30" ht="15.75">
      <c r="B10" s="142" t="str">
        <f>Hulpblad!V6</f>
        <v xml:space="preserve"> </v>
      </c>
      <c r="C10" s="140" t="str">
        <f t="shared" si="0"/>
        <v/>
      </c>
      <c r="D10" s="141" t="str">
        <f>IF(OR($B10="",$B10=" "),"",SUMIFS(Penvoerder!$H$17:$H$26,Penvoerder!$F$17:$F$26,$B10))</f>
        <v/>
      </c>
      <c r="E10" s="207" t="str">
        <f>IF(OR($B10="",$B10=" "),"",SUMIFS('PP2'!$H$17:$H$26,'PP2'!$F$17:$F$26,$B10))</f>
        <v/>
      </c>
      <c r="F10" s="207" t="str">
        <f>IF(OR($B10="",$B10=" "),"",SUMIFS('PP3'!$H$17:$H$26,'PP3'!$F$17:$F$26,$B10))</f>
        <v/>
      </c>
      <c r="G10" s="207" t="str">
        <f>IF(OR($B10="",$B10=" "),"",SUMIFS('PP4'!$H$17:$H$26,'PP4'!$F$17:$F$26,$B10))</f>
        <v/>
      </c>
      <c r="H10" s="207" t="str">
        <f>IF(OR($B10="",$B10=" "),"",SUMIFS('PP5'!$H$17:$H$26,'PP5'!$F$17:$F$26,$B10))</f>
        <v/>
      </c>
      <c r="I10" s="207" t="str">
        <f>IF(OR($B10="",$B10=" "),"",SUMIFS('PP6'!$H$17:$H$26,'PP6'!$F$17:$F$26,$B10))</f>
        <v/>
      </c>
      <c r="J10" s="207" t="str">
        <f>IF(OR($B10="",$B10=" "),"",SUMIFS('PP7'!$H$17:$H$26,'PP7'!$F$17:$F$26,$B10))</f>
        <v/>
      </c>
      <c r="K10" s="207" t="str">
        <f>IF(OR($B10="",$B10=" "),"",SUMIFS('PP8'!$H$17:$H$26,'PP8'!$F$17:$F$26,$B10))</f>
        <v/>
      </c>
      <c r="L10" s="207" t="str">
        <f>IF(OR($B10="",$B10=" "),"",SUMIFS('PP9'!$H$17:$H$26,'PP9'!$F$17:$F$26,$B10))</f>
        <v/>
      </c>
      <c r="M10" s="207" t="str">
        <f>IF(OR($B10="",$B10=" "),"",SUMIFS('PP10'!$H$17:$H$26,'PP10'!$F$17:$F$26,$B10))</f>
        <v/>
      </c>
      <c r="N10" s="207" t="str">
        <f>IF(OR($B10="",$B10=" "),"",SUMIFS('PP11'!$H$17:$H$26,'PP11'!$F$17:$F$26,$B10))</f>
        <v/>
      </c>
      <c r="O10" s="207" t="str">
        <f>IF(OR($B10="",$B10=" "),"",SUMIFS('PP12'!$H$17:$H$26,'PP12'!$F$17:$F$26,$B10))</f>
        <v/>
      </c>
      <c r="P10" s="207" t="str">
        <f>IF(OR($B10="",$B10=" "),"",SUMIFS('PP13'!$H$17:$H$26,'PP13'!$F$17:$F$26,$B10))</f>
        <v/>
      </c>
      <c r="Q10" s="207" t="str">
        <f>IF(OR($B10="",$B10=" "),"",SUMIFS('PP14'!$H$17:$H$26,'PP14'!$F$17:$F$26,$B10))</f>
        <v/>
      </c>
      <c r="R10" s="207" t="str">
        <f>IF(OR($B10="",$B10=" "),"",SUMIFS('PP15'!$H$17:$H$26,'PP15'!$F$17:$F$26,$B10))</f>
        <v/>
      </c>
      <c r="S10" s="207" t="str">
        <f>IF(OR($B10="",$B10=" "),"",SUMIFS('PP16'!$H$17:$H$26,'PP16'!$F$17:$F$26,$B10))</f>
        <v/>
      </c>
      <c r="T10" s="207" t="str">
        <f>IF(OR($B10="",$B10=" "),"",SUMIFS('PP17'!$H$17:$H$26,'PP17'!$F$17:$F$26,$B10))</f>
        <v/>
      </c>
      <c r="U10" s="207" t="str">
        <f>IF(OR($B10="",$B10=" "),"",SUMIFS('PP18'!$H$17:$H$26,'PP18'!$F$17:$F$26,$B10))</f>
        <v/>
      </c>
      <c r="V10" s="207" t="str">
        <f>IF(OR($B10="",$B10=" "),"",SUMIFS('PP19'!$H$17:$H$26,'PP19'!$F$17:$F$26,$B10))</f>
        <v/>
      </c>
      <c r="W10" s="207" t="str">
        <f>IF(OR($B10="",$B10=" "),"",SUMIFS('PP20'!$H$17:$H$26,'PP20'!$F$17:$F$26,$B10))</f>
        <v/>
      </c>
      <c r="X10" s="155"/>
      <c r="Y10" s="155"/>
    </row>
    <row r="11" spans="2:30" ht="15.75">
      <c r="B11" s="142" t="str">
        <f>Hulpblad!V7</f>
        <v xml:space="preserve"> </v>
      </c>
      <c r="C11" s="140" t="str">
        <f t="shared" si="0"/>
        <v/>
      </c>
      <c r="D11" s="141" t="str">
        <f>IF(OR($B11="",$B11=" "),"",SUMIFS(Penvoerder!$H$17:$H$26,Penvoerder!$F$17:$F$26,$B11))</f>
        <v/>
      </c>
      <c r="E11" s="207" t="str">
        <f>IF(OR($B11="",$B11=" "),"",SUMIFS('PP2'!$H$17:$H$26,'PP2'!$F$17:$F$26,$B11))</f>
        <v/>
      </c>
      <c r="F11" s="207" t="str">
        <f>IF(OR($B11="",$B11=" "),"",SUMIFS('PP3'!$H$17:$H$26,'PP3'!$F$17:$F$26,$B11))</f>
        <v/>
      </c>
      <c r="G11" s="207" t="str">
        <f>IF(OR($B11="",$B11=" "),"",SUMIFS('PP4'!$H$17:$H$26,'PP4'!$F$17:$F$26,$B11))</f>
        <v/>
      </c>
      <c r="H11" s="207" t="str">
        <f>IF(OR($B11="",$B11=" "),"",SUMIFS('PP5'!$H$17:$H$26,'PP5'!$F$17:$F$26,$B11))</f>
        <v/>
      </c>
      <c r="I11" s="207" t="str">
        <f>IF(OR($B11="",$B11=" "),"",SUMIFS('PP6'!$H$17:$H$26,'PP6'!$F$17:$F$26,$B11))</f>
        <v/>
      </c>
      <c r="J11" s="207" t="str">
        <f>IF(OR($B11="",$B11=" "),"",SUMIFS('PP7'!$H$17:$H$26,'PP7'!$F$17:$F$26,$B11))</f>
        <v/>
      </c>
      <c r="K11" s="207" t="str">
        <f>IF(OR($B11="",$B11=" "),"",SUMIFS('PP8'!$H$17:$H$26,'PP8'!$F$17:$F$26,$B11))</f>
        <v/>
      </c>
      <c r="L11" s="207" t="str">
        <f>IF(OR($B11="",$B11=" "),"",SUMIFS('PP9'!$H$17:$H$26,'PP9'!$F$17:$F$26,$B11))</f>
        <v/>
      </c>
      <c r="M11" s="207" t="str">
        <f>IF(OR($B11="",$B11=" "),"",SUMIFS('PP10'!$H$17:$H$26,'PP10'!$F$17:$F$26,$B11))</f>
        <v/>
      </c>
      <c r="N11" s="207" t="str">
        <f>IF(OR($B11="",$B11=" "),"",SUMIFS('PP11'!$H$17:$H$26,'PP11'!$F$17:$F$26,$B11))</f>
        <v/>
      </c>
      <c r="O11" s="207" t="str">
        <f>IF(OR($B11="",$B11=" "),"",SUMIFS('PP12'!$H$17:$H$26,'PP12'!$F$17:$F$26,$B11))</f>
        <v/>
      </c>
      <c r="P11" s="207" t="str">
        <f>IF(OR($B11="",$B11=" "),"",SUMIFS('PP13'!$H$17:$H$26,'PP13'!$F$17:$F$26,$B11))</f>
        <v/>
      </c>
      <c r="Q11" s="207" t="str">
        <f>IF(OR($B11="",$B11=" "),"",SUMIFS('PP14'!$H$17:$H$26,'PP14'!$F$17:$F$26,$B11))</f>
        <v/>
      </c>
      <c r="R11" s="207" t="str">
        <f>IF(OR($B11="",$B11=" "),"",SUMIFS('PP15'!$H$17:$H$26,'PP15'!$F$17:$F$26,$B11))</f>
        <v/>
      </c>
      <c r="S11" s="207" t="str">
        <f>IF(OR($B11="",$B11=" "),"",SUMIFS('PP16'!$H$17:$H$26,'PP16'!$F$17:$F$26,$B11))</f>
        <v/>
      </c>
      <c r="T11" s="207" t="str">
        <f>IF(OR($B11="",$B11=" "),"",SUMIFS('PP17'!$H$17:$H$26,'PP17'!$F$17:$F$26,$B11))</f>
        <v/>
      </c>
      <c r="U11" s="207" t="str">
        <f>IF(OR($B11="",$B11=" "),"",SUMIFS('PP18'!$H$17:$H$26,'PP18'!$F$17:$F$26,$B11))</f>
        <v/>
      </c>
      <c r="V11" s="207" t="str">
        <f>IF(OR($B11="",$B11=" "),"",SUMIFS('PP19'!$H$17:$H$26,'PP19'!$F$17:$F$26,$B11))</f>
        <v/>
      </c>
      <c r="W11" s="207" t="str">
        <f>IF(OR($B11="",$B11=" "),"",SUMIFS('PP20'!$H$17:$H$26,'PP20'!$F$17:$F$26,$B11))</f>
        <v/>
      </c>
      <c r="X11" s="155"/>
      <c r="Y11" s="155"/>
    </row>
    <row r="12" spans="2:30" ht="15.75">
      <c r="B12" s="142" t="str">
        <f>Hulpblad!V8</f>
        <v xml:space="preserve"> </v>
      </c>
      <c r="C12" s="140" t="str">
        <f t="shared" si="0"/>
        <v/>
      </c>
      <c r="D12" s="141" t="str">
        <f>IF(OR($B12="",$B12=" "),"",SUMIFS(Penvoerder!$H$17:$H$26,Penvoerder!$F$17:$F$26,$B12))</f>
        <v/>
      </c>
      <c r="E12" s="207" t="str">
        <f>IF(OR($B12="",$B12=" "),"",SUMIFS('PP2'!$H$17:$H$26,'PP2'!$F$17:$F$26,$B12))</f>
        <v/>
      </c>
      <c r="F12" s="207" t="str">
        <f>IF(OR($B12="",$B12=" "),"",SUMIFS('PP3'!$H$17:$H$26,'PP3'!$F$17:$F$26,$B12))</f>
        <v/>
      </c>
      <c r="G12" s="207" t="str">
        <f>IF(OR($B12="",$B12=" "),"",SUMIFS('PP4'!$H$17:$H$26,'PP4'!$F$17:$F$26,$B12))</f>
        <v/>
      </c>
      <c r="H12" s="207" t="str">
        <f>IF(OR($B12="",$B12=" "),"",SUMIFS('PP5'!$H$17:$H$26,'PP5'!$F$17:$F$26,$B12))</f>
        <v/>
      </c>
      <c r="I12" s="207" t="str">
        <f>IF(OR($B12="",$B12=" "),"",SUMIFS('PP6'!$H$17:$H$26,'PP6'!$F$17:$F$26,$B12))</f>
        <v/>
      </c>
      <c r="J12" s="207" t="str">
        <f>IF(OR($B12="",$B12=" "),"",SUMIFS('PP7'!$H$17:$H$26,'PP7'!$F$17:$F$26,$B12))</f>
        <v/>
      </c>
      <c r="K12" s="207" t="str">
        <f>IF(OR($B12="",$B12=" "),"",SUMIFS('PP8'!$H$17:$H$26,'PP8'!$F$17:$F$26,$B12))</f>
        <v/>
      </c>
      <c r="L12" s="207" t="str">
        <f>IF(OR($B12="",$B12=" "),"",SUMIFS('PP9'!$H$17:$H$26,'PP9'!$F$17:$F$26,$B12))</f>
        <v/>
      </c>
      <c r="M12" s="207" t="str">
        <f>IF(OR($B12="",$B12=" "),"",SUMIFS('PP10'!$H$17:$H$26,'PP10'!$F$17:$F$26,$B12))</f>
        <v/>
      </c>
      <c r="N12" s="207" t="str">
        <f>IF(OR($B12="",$B12=" "),"",SUMIFS('PP11'!$H$17:$H$26,'PP11'!$F$17:$F$26,$B12))</f>
        <v/>
      </c>
      <c r="O12" s="207" t="str">
        <f>IF(OR($B12="",$B12=" "),"",SUMIFS('PP12'!$H$17:$H$26,'PP12'!$F$17:$F$26,$B12))</f>
        <v/>
      </c>
      <c r="P12" s="207" t="str">
        <f>IF(OR($B12="",$B12=" "),"",SUMIFS('PP13'!$H$17:$H$26,'PP13'!$F$17:$F$26,$B12))</f>
        <v/>
      </c>
      <c r="Q12" s="207" t="str">
        <f>IF(OR($B12="",$B12=" "),"",SUMIFS('PP14'!$H$17:$H$26,'PP14'!$F$17:$F$26,$B12))</f>
        <v/>
      </c>
      <c r="R12" s="207" t="str">
        <f>IF(OR($B12="",$B12=" "),"",SUMIFS('PP15'!$H$17:$H$26,'PP15'!$F$17:$F$26,$B12))</f>
        <v/>
      </c>
      <c r="S12" s="207" t="str">
        <f>IF(OR($B12="",$B12=" "),"",SUMIFS('PP16'!$H$17:$H$26,'PP16'!$F$17:$F$26,$B12))</f>
        <v/>
      </c>
      <c r="T12" s="207" t="str">
        <f>IF(OR($B12="",$B12=" "),"",SUMIFS('PP17'!$H$17:$H$26,'PP17'!$F$17:$F$26,$B12))</f>
        <v/>
      </c>
      <c r="U12" s="207" t="str">
        <f>IF(OR($B12="",$B12=" "),"",SUMIFS('PP18'!$H$17:$H$26,'PP18'!$F$17:$F$26,$B12))</f>
        <v/>
      </c>
      <c r="V12" s="207" t="str">
        <f>IF(OR($B12="",$B12=" "),"",SUMIFS('PP19'!$H$17:$H$26,'PP19'!$F$17:$F$26,$B12))</f>
        <v/>
      </c>
      <c r="W12" s="207" t="str">
        <f>IF(OR($B12="",$B12=" "),"",SUMIFS('PP20'!$H$17:$H$26,'PP20'!$F$17:$F$26,$B12))</f>
        <v/>
      </c>
      <c r="X12" s="155"/>
      <c r="Y12" s="155"/>
    </row>
    <row r="13" spans="2:30" ht="15.75">
      <c r="B13" s="142" t="str">
        <f>Hulpblad!V9</f>
        <v xml:space="preserve"> </v>
      </c>
      <c r="C13" s="140" t="str">
        <f t="shared" si="0"/>
        <v/>
      </c>
      <c r="D13" s="141" t="str">
        <f>IF(OR($B13="",$B13=" "),"",SUMIFS(Penvoerder!$H$17:$H$26,Penvoerder!$F$17:$F$26,$B13))</f>
        <v/>
      </c>
      <c r="E13" s="207" t="str">
        <f>IF(OR($B13="",$B13=" "),"",SUMIFS('PP2'!$H$17:$H$26,'PP2'!$F$17:$F$26,$B13))</f>
        <v/>
      </c>
      <c r="F13" s="207" t="str">
        <f>IF(OR($B13="",$B13=" "),"",SUMIFS('PP3'!$H$17:$H$26,'PP3'!$F$17:$F$26,$B13))</f>
        <v/>
      </c>
      <c r="G13" s="207" t="str">
        <f>IF(OR($B13="",$B13=" "),"",SUMIFS('PP4'!$H$17:$H$26,'PP4'!$F$17:$F$26,$B13))</f>
        <v/>
      </c>
      <c r="H13" s="207" t="str">
        <f>IF(OR($B13="",$B13=" "),"",SUMIFS('PP5'!$H$17:$H$26,'PP5'!$F$17:$F$26,$B13))</f>
        <v/>
      </c>
      <c r="I13" s="207" t="str">
        <f>IF(OR($B13="",$B13=" "),"",SUMIFS('PP6'!$H$17:$H$26,'PP6'!$F$17:$F$26,$B13))</f>
        <v/>
      </c>
      <c r="J13" s="207" t="str">
        <f>IF(OR($B13="",$B13=" "),"",SUMIFS('PP7'!$H$17:$H$26,'PP7'!$F$17:$F$26,$B13))</f>
        <v/>
      </c>
      <c r="K13" s="207" t="str">
        <f>IF(OR($B13="",$B13=" "),"",SUMIFS('PP8'!$H$17:$H$26,'PP8'!$F$17:$F$26,$B13))</f>
        <v/>
      </c>
      <c r="L13" s="207" t="str">
        <f>IF(OR($B13="",$B13=" "),"",SUMIFS('PP9'!$H$17:$H$26,'PP9'!$F$17:$F$26,$B13))</f>
        <v/>
      </c>
      <c r="M13" s="207" t="str">
        <f>IF(OR($B13="",$B13=" "),"",SUMIFS('PP10'!$H$17:$H$26,'PP10'!$F$17:$F$26,$B13))</f>
        <v/>
      </c>
      <c r="N13" s="207" t="str">
        <f>IF(OR($B13="",$B13=" "),"",SUMIFS('PP11'!$H$17:$H$26,'PP11'!$F$17:$F$26,$B13))</f>
        <v/>
      </c>
      <c r="O13" s="207" t="str">
        <f>IF(OR($B13="",$B13=" "),"",SUMIFS('PP12'!$H$17:$H$26,'PP12'!$F$17:$F$26,$B13))</f>
        <v/>
      </c>
      <c r="P13" s="207" t="str">
        <f>IF(OR($B13="",$B13=" "),"",SUMIFS('PP13'!$H$17:$H$26,'PP13'!$F$17:$F$26,$B13))</f>
        <v/>
      </c>
      <c r="Q13" s="207" t="str">
        <f>IF(OR($B13="",$B13=" "),"",SUMIFS('PP14'!$H$17:$H$26,'PP14'!$F$17:$F$26,$B13))</f>
        <v/>
      </c>
      <c r="R13" s="207" t="str">
        <f>IF(OR($B13="",$B13=" "),"",SUMIFS('PP15'!$H$17:$H$26,'PP15'!$F$17:$F$26,$B13))</f>
        <v/>
      </c>
      <c r="S13" s="207" t="str">
        <f>IF(OR($B13="",$B13=" "),"",SUMIFS('PP16'!$H$17:$H$26,'PP16'!$F$17:$F$26,$B13))</f>
        <v/>
      </c>
      <c r="T13" s="207" t="str">
        <f>IF(OR($B13="",$B13=" "),"",SUMIFS('PP17'!$H$17:$H$26,'PP17'!$F$17:$F$26,$B13))</f>
        <v/>
      </c>
      <c r="U13" s="207" t="str">
        <f>IF(OR($B13="",$B13=" "),"",SUMIFS('PP18'!$H$17:$H$26,'PP18'!$F$17:$F$26,$B13))</f>
        <v/>
      </c>
      <c r="V13" s="207" t="str">
        <f>IF(OR($B13="",$B13=" "),"",SUMIFS('PP19'!$H$17:$H$26,'PP19'!$F$17:$F$26,$B13))</f>
        <v/>
      </c>
      <c r="W13" s="207" t="str">
        <f>IF(OR($B13="",$B13=" "),"",SUMIFS('PP20'!$H$17:$H$26,'PP20'!$F$17:$F$26,$B13))</f>
        <v/>
      </c>
      <c r="X13" s="155"/>
      <c r="Y13" s="155"/>
    </row>
    <row r="14" spans="2:30" ht="15.75">
      <c r="B14" s="142" t="str">
        <f>Hulpblad!V10</f>
        <v xml:space="preserve"> </v>
      </c>
      <c r="C14" s="140" t="str">
        <f t="shared" si="0"/>
        <v/>
      </c>
      <c r="D14" s="141" t="str">
        <f>IF(OR($B14="",$B14=" "),"",SUMIFS(Penvoerder!$H$17:$H$26,Penvoerder!$F$17:$F$26,$B14))</f>
        <v/>
      </c>
      <c r="E14" s="207" t="str">
        <f>IF(OR($B14="",$B14=" "),"",SUMIFS('PP2'!$H$17:$H$26,'PP2'!$F$17:$F$26,$B14))</f>
        <v/>
      </c>
      <c r="F14" s="207" t="str">
        <f>IF(OR($B14="",$B14=" "),"",SUMIFS('PP3'!$H$17:$H$26,'PP3'!$F$17:$F$26,$B14))</f>
        <v/>
      </c>
      <c r="G14" s="207" t="str">
        <f>IF(OR($B14="",$B14=" "),"",SUMIFS('PP4'!$H$17:$H$26,'PP4'!$F$17:$F$26,$B14))</f>
        <v/>
      </c>
      <c r="H14" s="207" t="str">
        <f>IF(OR($B14="",$B14=" "),"",SUMIFS('PP5'!$H$17:$H$26,'PP5'!$F$17:$F$26,$B14))</f>
        <v/>
      </c>
      <c r="I14" s="207" t="str">
        <f>IF(OR($B14="",$B14=" "),"",SUMIFS('PP6'!$H$17:$H$26,'PP6'!$F$17:$F$26,$B14))</f>
        <v/>
      </c>
      <c r="J14" s="207" t="str">
        <f>IF(OR($B14="",$B14=" "),"",SUMIFS('PP7'!$H$17:$H$26,'PP7'!$F$17:$F$26,$B14))</f>
        <v/>
      </c>
      <c r="K14" s="207" t="str">
        <f>IF(OR($B14="",$B14=" "),"",SUMIFS('PP8'!$H$17:$H$26,'PP8'!$F$17:$F$26,$B14))</f>
        <v/>
      </c>
      <c r="L14" s="207" t="str">
        <f>IF(OR($B14="",$B14=" "),"",SUMIFS('PP9'!$H$17:$H$26,'PP9'!$F$17:$F$26,$B14))</f>
        <v/>
      </c>
      <c r="M14" s="207" t="str">
        <f>IF(OR($B14="",$B14=" "),"",SUMIFS('PP10'!$H$17:$H$26,'PP10'!$F$17:$F$26,$B14))</f>
        <v/>
      </c>
      <c r="N14" s="207" t="str">
        <f>IF(OR($B14="",$B14=" "),"",SUMIFS('PP11'!$H$17:$H$26,'PP11'!$F$17:$F$26,$B14))</f>
        <v/>
      </c>
      <c r="O14" s="207" t="str">
        <f>IF(OR($B14="",$B14=" "),"",SUMIFS('PP12'!$H$17:$H$26,'PP12'!$F$17:$F$26,$B14))</f>
        <v/>
      </c>
      <c r="P14" s="207" t="str">
        <f>IF(OR($B14="",$B14=" "),"",SUMIFS('PP13'!$H$17:$H$26,'PP13'!$F$17:$F$26,$B14))</f>
        <v/>
      </c>
      <c r="Q14" s="207" t="str">
        <f>IF(OR($B14="",$B14=" "),"",SUMIFS('PP14'!$H$17:$H$26,'PP14'!$F$17:$F$26,$B14))</f>
        <v/>
      </c>
      <c r="R14" s="207" t="str">
        <f>IF(OR($B14="",$B14=" "),"",SUMIFS('PP15'!$H$17:$H$26,'PP15'!$F$17:$F$26,$B14))</f>
        <v/>
      </c>
      <c r="S14" s="207" t="str">
        <f>IF(OR($B14="",$B14=" "),"",SUMIFS('PP16'!$H$17:$H$26,'PP16'!$F$17:$F$26,$B14))</f>
        <v/>
      </c>
      <c r="T14" s="207" t="str">
        <f>IF(OR($B14="",$B14=" "),"",SUMIFS('PP17'!$H$17:$H$26,'PP17'!$F$17:$F$26,$B14))</f>
        <v/>
      </c>
      <c r="U14" s="207" t="str">
        <f>IF(OR($B14="",$B14=" "),"",SUMIFS('PP18'!$H$17:$H$26,'PP18'!$F$17:$F$26,$B14))</f>
        <v/>
      </c>
      <c r="V14" s="207" t="str">
        <f>IF(OR($B14="",$B14=" "),"",SUMIFS('PP19'!$H$17:$H$26,'PP19'!$F$17:$F$26,$B14))</f>
        <v/>
      </c>
      <c r="W14" s="207" t="str">
        <f>IF(OR($B14="",$B14=" "),"",SUMIFS('PP20'!$H$17:$H$26,'PP20'!$F$17:$F$26,$B14))</f>
        <v/>
      </c>
      <c r="X14" s="155"/>
      <c r="Y14" s="155"/>
    </row>
    <row r="15" spans="2:30" ht="16.5" thickBot="1">
      <c r="B15" s="143" t="str">
        <f>Hulpblad!V11</f>
        <v xml:space="preserve"> </v>
      </c>
      <c r="C15" s="144" t="str">
        <f t="shared" si="0"/>
        <v/>
      </c>
      <c r="D15" s="145" t="str">
        <f>IF(OR($B15="",$B15=" "),"",SUMIFS(Penvoerder!$H$17:$H$26,Penvoerder!$F$17:$F$26,$B15))</f>
        <v/>
      </c>
      <c r="E15" s="208" t="str">
        <f>IF(OR($B15="",$B15=" "),"",SUMIFS('PP2'!$H$17:$H$26,'PP2'!$F$17:$F$26,$B15))</f>
        <v/>
      </c>
      <c r="F15" s="208" t="str">
        <f>IF(OR($B15="",$B15=" "),"",SUMIFS('PP3'!$H$17:$H$26,'PP3'!$F$17:$F$26,$B15))</f>
        <v/>
      </c>
      <c r="G15" s="208" t="str">
        <f>IF(OR($B15="",$B15=" "),"",SUMIFS('PP4'!$H$17:$H$26,'PP4'!$F$17:$F$26,$B15))</f>
        <v/>
      </c>
      <c r="H15" s="208" t="str">
        <f>IF(OR($B15="",$B15=" "),"",SUMIFS('PP5'!$H$17:$H$26,'PP5'!$F$17:$F$26,$B15))</f>
        <v/>
      </c>
      <c r="I15" s="208" t="str">
        <f>IF(OR($B15="",$B15=" "),"",SUMIFS('PP6'!$H$17:$H$26,'PP6'!$F$17:$F$26,$B15))</f>
        <v/>
      </c>
      <c r="J15" s="208" t="str">
        <f>IF(OR($B15="",$B15=" "),"",SUMIFS('PP7'!$H$17:$H$26,'PP7'!$F$17:$F$26,$B15))</f>
        <v/>
      </c>
      <c r="K15" s="208" t="str">
        <f>IF(OR($B15="",$B15=" "),"",SUMIFS('PP8'!$H$17:$H$26,'PP8'!$F$17:$F$26,$B15))</f>
        <v/>
      </c>
      <c r="L15" s="208" t="str">
        <f>IF(OR($B15="",$B15=" "),"",SUMIFS('PP9'!$H$17:$H$26,'PP9'!$F$17:$F$26,$B15))</f>
        <v/>
      </c>
      <c r="M15" s="208" t="str">
        <f>IF(OR($B15="",$B15=" "),"",SUMIFS('PP10'!$H$17:$H$26,'PP10'!$F$17:$F$26,$B15))</f>
        <v/>
      </c>
      <c r="N15" s="208" t="str">
        <f>IF(OR($B15="",$B15=" "),"",SUMIFS('PP11'!$H$17:$H$26,'PP11'!$F$17:$F$26,$B15))</f>
        <v/>
      </c>
      <c r="O15" s="208" t="str">
        <f>IF(OR($B15="",$B15=" "),"",SUMIFS('PP12'!$H$17:$H$26,'PP12'!$F$17:$F$26,$B15))</f>
        <v/>
      </c>
      <c r="P15" s="208" t="str">
        <f>IF(OR($B15="",$B15=" "),"",SUMIFS('PP13'!$H$17:$H$26,'PP13'!$F$17:$F$26,$B15))</f>
        <v/>
      </c>
      <c r="Q15" s="208" t="str">
        <f>IF(OR($B15="",$B15=" "),"",SUMIFS('PP14'!$H$17:$H$26,'PP14'!$F$17:$F$26,$B15))</f>
        <v/>
      </c>
      <c r="R15" s="208" t="str">
        <f>IF(OR($B15="",$B15=" "),"",SUMIFS('PP15'!$H$17:$H$26,'PP15'!$F$17:$F$26,$B15))</f>
        <v/>
      </c>
      <c r="S15" s="208" t="str">
        <f>IF(OR($B15="",$B15=" "),"",SUMIFS('PP16'!$H$17:$H$26,'PP16'!$F$17:$F$26,$B15))</f>
        <v/>
      </c>
      <c r="T15" s="208" t="str">
        <f>IF(OR($B15="",$B15=" "),"",SUMIFS('PP17'!$H$17:$H$26,'PP17'!$F$17:$F$26,$B15))</f>
        <v/>
      </c>
      <c r="U15" s="208" t="str">
        <f>IF(OR($B15="",$B15=" "),"",SUMIFS('PP18'!$H$17:$H$26,'PP18'!$F$17:$F$26,$B15))</f>
        <v/>
      </c>
      <c r="V15" s="208" t="str">
        <f>IF(OR($B15="",$B15=" "),"",SUMIFS('PP19'!$H$17:$H$26,'PP19'!$F$17:$F$26,$B15))</f>
        <v/>
      </c>
      <c r="W15" s="208" t="str">
        <f>IF(OR($B15="",$B15=" "),"",SUMIFS('PP20'!$H$17:$H$26,'PP20'!$F$17:$F$26,$B15))</f>
        <v/>
      </c>
      <c r="X15" s="155"/>
      <c r="Y15" s="155"/>
    </row>
    <row r="16" spans="2:30" ht="17.25" thickTop="1" thickBot="1">
      <c r="B16" s="209" t="s">
        <v>59</v>
      </c>
      <c r="C16" s="146">
        <f>SUM(C6:C15)</f>
        <v>0</v>
      </c>
      <c r="D16" s="146">
        <f>SUM(D6:D15)</f>
        <v>0</v>
      </c>
      <c r="E16" s="146">
        <f t="shared" ref="E16:R16" si="1">SUM(E6:E15)</f>
        <v>0</v>
      </c>
      <c r="F16" s="146">
        <f t="shared" si="1"/>
        <v>0</v>
      </c>
      <c r="G16" s="146">
        <f t="shared" si="1"/>
        <v>0</v>
      </c>
      <c r="H16" s="146">
        <f t="shared" si="1"/>
        <v>0</v>
      </c>
      <c r="I16" s="146">
        <f t="shared" si="1"/>
        <v>0</v>
      </c>
      <c r="J16" s="146">
        <f t="shared" si="1"/>
        <v>0</v>
      </c>
      <c r="K16" s="146">
        <f t="shared" si="1"/>
        <v>0</v>
      </c>
      <c r="L16" s="146">
        <f t="shared" si="1"/>
        <v>0</v>
      </c>
      <c r="M16" s="146">
        <f t="shared" si="1"/>
        <v>0</v>
      </c>
      <c r="N16" s="146">
        <f t="shared" si="1"/>
        <v>0</v>
      </c>
      <c r="O16" s="146">
        <f t="shared" si="1"/>
        <v>0</v>
      </c>
      <c r="P16" s="146">
        <f t="shared" si="1"/>
        <v>0</v>
      </c>
      <c r="Q16" s="146">
        <f t="shared" si="1"/>
        <v>0</v>
      </c>
      <c r="R16" s="146">
        <f t="shared" si="1"/>
        <v>0</v>
      </c>
      <c r="S16" s="146">
        <f t="shared" ref="S16:W16" si="2">SUM(S6:S15)</f>
        <v>0</v>
      </c>
      <c r="T16" s="146">
        <f t="shared" si="2"/>
        <v>0</v>
      </c>
      <c r="U16" s="146">
        <f t="shared" si="2"/>
        <v>0</v>
      </c>
      <c r="V16" s="146">
        <f t="shared" si="2"/>
        <v>0</v>
      </c>
      <c r="W16" s="146">
        <f t="shared" si="2"/>
        <v>0</v>
      </c>
      <c r="X16" s="155"/>
      <c r="Y16" s="155"/>
    </row>
    <row r="17" spans="1:25" s="21" customFormat="1" ht="16.5" thickTop="1">
      <c r="A17" s="25"/>
      <c r="B17" s="210" t="s">
        <v>60</v>
      </c>
      <c r="C17" s="147">
        <f>IFERROR(C16/$C16,0)</f>
        <v>0</v>
      </c>
      <c r="D17" s="147">
        <f t="shared" ref="D17:W17" si="3">IFERROR(D16/$C16,0)</f>
        <v>0</v>
      </c>
      <c r="E17" s="147">
        <f t="shared" si="3"/>
        <v>0</v>
      </c>
      <c r="F17" s="147">
        <f t="shared" si="3"/>
        <v>0</v>
      </c>
      <c r="G17" s="147">
        <f t="shared" si="3"/>
        <v>0</v>
      </c>
      <c r="H17" s="147">
        <f t="shared" si="3"/>
        <v>0</v>
      </c>
      <c r="I17" s="147">
        <f t="shared" si="3"/>
        <v>0</v>
      </c>
      <c r="J17" s="147">
        <f t="shared" si="3"/>
        <v>0</v>
      </c>
      <c r="K17" s="147">
        <f t="shared" si="3"/>
        <v>0</v>
      </c>
      <c r="L17" s="147">
        <f t="shared" si="3"/>
        <v>0</v>
      </c>
      <c r="M17" s="147">
        <f t="shared" si="3"/>
        <v>0</v>
      </c>
      <c r="N17" s="147">
        <f t="shared" si="3"/>
        <v>0</v>
      </c>
      <c r="O17" s="147">
        <f t="shared" si="3"/>
        <v>0</v>
      </c>
      <c r="P17" s="147">
        <f t="shared" si="3"/>
        <v>0</v>
      </c>
      <c r="Q17" s="147">
        <f t="shared" si="3"/>
        <v>0</v>
      </c>
      <c r="R17" s="147">
        <f t="shared" si="3"/>
        <v>0</v>
      </c>
      <c r="S17" s="147">
        <f t="shared" si="3"/>
        <v>0</v>
      </c>
      <c r="T17" s="147">
        <f t="shared" si="3"/>
        <v>0</v>
      </c>
      <c r="U17" s="147">
        <f t="shared" si="3"/>
        <v>0</v>
      </c>
      <c r="V17" s="147">
        <f t="shared" si="3"/>
        <v>0</v>
      </c>
      <c r="W17" s="147">
        <f t="shared" si="3"/>
        <v>0</v>
      </c>
      <c r="X17" s="211"/>
      <c r="Y17" s="211"/>
    </row>
    <row r="18" spans="1:25" ht="8.25" customHeight="1">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row>
    <row r="19" spans="1:25" s="5" customFormat="1" ht="9" customHeight="1">
      <c r="B19" s="119"/>
      <c r="C19" s="119"/>
      <c r="D19" s="119">
        <f>IF(Penvoerder!$A$22=0,0,1)</f>
        <v>0</v>
      </c>
      <c r="E19" s="119">
        <f>IF('PP2'!$A$22=0,0,1)</f>
        <v>0</v>
      </c>
      <c r="F19" s="119">
        <f>IF('PP3'!$A$22=0,0,1)</f>
        <v>0</v>
      </c>
      <c r="G19" s="119">
        <f>IF('PP4'!$A$22=0,0,1)</f>
        <v>0</v>
      </c>
      <c r="H19" s="119">
        <f>IF('PP5'!$A$22=0,0,1)</f>
        <v>0</v>
      </c>
      <c r="I19" s="119">
        <f>IF('PP6'!$A$22=0,0,1)</f>
        <v>0</v>
      </c>
      <c r="J19" s="119">
        <f>IF('PP7'!$A$22=0,0,1)</f>
        <v>0</v>
      </c>
      <c r="K19" s="119">
        <f>IF('PP8'!$A$22=0,0,1)</f>
        <v>0</v>
      </c>
      <c r="L19" s="119">
        <f>IF('PP9'!$A$22=0,0,1)</f>
        <v>0</v>
      </c>
      <c r="M19" s="119">
        <f>IF('PP10'!$A$22=0,0,1)</f>
        <v>0</v>
      </c>
      <c r="N19" s="119">
        <f>IF('PP11'!$A$22=0,0,1)</f>
        <v>0</v>
      </c>
      <c r="O19" s="119">
        <f>IF('PP12'!$A$22=0,0,1)</f>
        <v>0</v>
      </c>
      <c r="P19" s="119">
        <f>IF('PP13'!$A$22=0,0,1)</f>
        <v>0</v>
      </c>
      <c r="Q19" s="119">
        <f>IF('PP14'!$A$22=0,0,1)</f>
        <v>0</v>
      </c>
      <c r="R19" s="119">
        <f>IF('PP15'!$A$22=0,0,1)</f>
        <v>0</v>
      </c>
      <c r="S19" s="119">
        <f>IF('PP16'!$A$22=0,0,1)</f>
        <v>0</v>
      </c>
      <c r="T19" s="119">
        <f>IF('PP17'!$A$22=0,0,1)</f>
        <v>0</v>
      </c>
      <c r="U19" s="119">
        <f>IF('PP18'!$A$22=0,0,1)</f>
        <v>0</v>
      </c>
      <c r="V19" s="119">
        <f>IF('PP19'!$A$22=0,0,1)</f>
        <v>0</v>
      </c>
      <c r="W19" s="119">
        <f>IF('PP20'!$A$22=0,0,1)</f>
        <v>0</v>
      </c>
      <c r="X19" s="119"/>
      <c r="Y19" s="119"/>
    </row>
    <row r="20" spans="1:25" ht="16.5" thickBot="1">
      <c r="B20" s="209"/>
      <c r="C20" s="209" t="s">
        <v>37</v>
      </c>
      <c r="D20" s="151" t="s">
        <v>38</v>
      </c>
      <c r="E20" s="151" t="s">
        <v>39</v>
      </c>
      <c r="F20" s="151" t="s">
        <v>40</v>
      </c>
      <c r="G20" s="151" t="s">
        <v>41</v>
      </c>
      <c r="H20" s="151" t="s">
        <v>42</v>
      </c>
      <c r="I20" s="151" t="s">
        <v>43</v>
      </c>
      <c r="J20" s="151" t="s">
        <v>44</v>
      </c>
      <c r="K20" s="151" t="s">
        <v>45</v>
      </c>
      <c r="L20" s="151" t="s">
        <v>46</v>
      </c>
      <c r="M20" s="151" t="s">
        <v>47</v>
      </c>
      <c r="N20" s="151" t="s">
        <v>48</v>
      </c>
      <c r="O20" s="151" t="s">
        <v>49</v>
      </c>
      <c r="P20" s="151" t="s">
        <v>50</v>
      </c>
      <c r="Q20" s="151" t="s">
        <v>51</v>
      </c>
      <c r="R20" s="151" t="s">
        <v>52</v>
      </c>
      <c r="S20" s="151" t="s">
        <v>53</v>
      </c>
      <c r="T20" s="151" t="s">
        <v>54</v>
      </c>
      <c r="U20" s="151" t="s">
        <v>55</v>
      </c>
      <c r="V20" s="151" t="s">
        <v>56</v>
      </c>
      <c r="W20" s="151" t="s">
        <v>57</v>
      </c>
      <c r="X20" s="155"/>
      <c r="Y20" s="155"/>
    </row>
    <row r="21" spans="1:25" ht="17.25" thickTop="1" thickBot="1">
      <c r="B21" s="209" t="s">
        <v>2</v>
      </c>
      <c r="C21" s="209"/>
      <c r="D21" s="151" t="str">
        <f>IFERROR(IF(Penvoerder!$C$2="","",Penvoerder!$C$2),"")</f>
        <v/>
      </c>
      <c r="E21" s="151" t="str">
        <f>IFERROR(IF('PP2'!$C$2="","",'PP2'!$C$2),"")</f>
        <v/>
      </c>
      <c r="F21" s="151" t="str">
        <f>IFERROR(IF('PP3'!$C$2="","",'PP3'!$C$2),"")</f>
        <v/>
      </c>
      <c r="G21" s="151" t="str">
        <f>IFERROR(IF('PP4'!$C$2="","",'PP4'!$C$2),"")</f>
        <v/>
      </c>
      <c r="H21" s="151" t="str">
        <f>IFERROR(IF('PP5'!$C$2="","",'PP5'!$C$2),"")</f>
        <v/>
      </c>
      <c r="I21" s="151" t="str">
        <f>IFERROR(IF('PP6'!$C$2="","",'PP6'!$C$2),"")</f>
        <v/>
      </c>
      <c r="J21" s="151" t="str">
        <f>IFERROR(IF('PP7'!$C$2="","",'PP7'!$C$2),"")</f>
        <v/>
      </c>
      <c r="K21" s="151" t="str">
        <f>IFERROR(IF('PP8'!$C$2="","",'PP8'!$C$2),"")</f>
        <v/>
      </c>
      <c r="L21" s="151" t="str">
        <f>IFERROR(IF('PP9'!$C$2="","",'PP9'!$C$2),"")</f>
        <v/>
      </c>
      <c r="M21" s="151" t="str">
        <f>IFERROR(IF('PP10'!$C$2="","",'PP10'!$C$2),"")</f>
        <v/>
      </c>
      <c r="N21" s="151" t="str">
        <f>IFERROR(IF('PP11'!$C$2="","",'PP11'!$C$2),"")</f>
        <v/>
      </c>
      <c r="O21" s="151" t="str">
        <f>IFERROR(IF('PP12'!$C$2="","",'PP12'!$C$2),"")</f>
        <v/>
      </c>
      <c r="P21" s="151" t="str">
        <f>IFERROR(IF('PP13'!$C$2="","",'PP13'!$C$2),"")</f>
        <v/>
      </c>
      <c r="Q21" s="151" t="str">
        <f>IFERROR(IF('PP14'!$C$2="","",'PP14'!$C$2),"")</f>
        <v/>
      </c>
      <c r="R21" s="151" t="str">
        <f>IFERROR(IF('PP15'!$C$2="","",'PP15'!$C$2),"")</f>
        <v/>
      </c>
      <c r="S21" s="151" t="str">
        <f>IFERROR(IF('PP16'!$C$2="","",'PP16'!$C$2),"")</f>
        <v/>
      </c>
      <c r="T21" s="151" t="str">
        <f>IFERROR(IF('PP17'!$C$2="","",'PP17'!$C$2),"")</f>
        <v/>
      </c>
      <c r="U21" s="151" t="str">
        <f>IFERROR(IF('PP18'!$C$2="","",'PP18'!$C$2),"")</f>
        <v/>
      </c>
      <c r="V21" s="151" t="str">
        <f>IFERROR(IF('PP19'!$C$2="","",'PP19'!$C$2),"")</f>
        <v/>
      </c>
      <c r="W21" s="151" t="str">
        <f>IFERROR(IF('PP20'!$C$2="","",'PP20'!$C$2),"")</f>
        <v/>
      </c>
      <c r="X21" s="155"/>
      <c r="Y21" s="155"/>
    </row>
    <row r="22" spans="1:25" ht="16.5" thickTop="1">
      <c r="A22" s="119" t="str">
        <f>IF(Projectinformatie!$B$24="",1,IFERROR(HLOOKUP(VLOOKUP(Projectinformatie!$B$24,Keuzeopties[#All],3,FALSE),Keuze_Kostensoort[#All],2,FALSE),0))</f>
        <v>Loonkosten plus vast % (44,2% + 15%)</v>
      </c>
      <c r="B22" s="139" t="s">
        <v>61</v>
      </c>
      <c r="C22" s="140"/>
      <c r="D22" s="141">
        <f>SUM(Penvoerder!$G$37:$G$51)</f>
        <v>0</v>
      </c>
      <c r="E22" s="141">
        <f>SUM('PP2'!$G$37:$G$51)</f>
        <v>0</v>
      </c>
      <c r="F22" s="141">
        <f>SUM('PP3'!$G$37:$G$51)</f>
        <v>0</v>
      </c>
      <c r="G22" s="141">
        <f>SUM('PP4'!$G$37:$G$51)</f>
        <v>0</v>
      </c>
      <c r="H22" s="141">
        <f>SUM('PP5'!$G$37:$G$51)</f>
        <v>0</v>
      </c>
      <c r="I22" s="141">
        <f>SUM('PP6'!$G$37:$G$51)</f>
        <v>0</v>
      </c>
      <c r="J22" s="141">
        <f>SUM('PP7'!$G$37:$G$51)</f>
        <v>0</v>
      </c>
      <c r="K22" s="141">
        <f>SUM('PP8'!$G$37:$G$51)</f>
        <v>0</v>
      </c>
      <c r="L22" s="141">
        <f>SUM('PP9'!$G$37:$G$51)</f>
        <v>0</v>
      </c>
      <c r="M22" s="141">
        <f>SUM('PP10'!$G$37:$G$51)</f>
        <v>0</v>
      </c>
      <c r="N22" s="141">
        <f>SUM('PP11'!$G$37:$G$51)</f>
        <v>0</v>
      </c>
      <c r="O22" s="141">
        <f>SUM('PP12'!$G$37:$G$51)</f>
        <v>0</v>
      </c>
      <c r="P22" s="141">
        <f>SUM('PP13'!$G$37:$G$51)</f>
        <v>0</v>
      </c>
      <c r="Q22" s="141">
        <f>SUM('PP14'!$G$37:$G$51)</f>
        <v>0</v>
      </c>
      <c r="R22" s="141">
        <f>SUM('PP15'!$G$37:$G$51)</f>
        <v>0</v>
      </c>
      <c r="S22" s="141">
        <f>SUM('PP16'!$G$37:$G$51)</f>
        <v>0</v>
      </c>
      <c r="T22" s="141">
        <f>SUM('PP17'!$G$37:$G$51)</f>
        <v>0</v>
      </c>
      <c r="U22" s="141">
        <f>SUM('PP18'!$G$37:$G$51)</f>
        <v>0</v>
      </c>
      <c r="V22" s="141">
        <f>SUM('PP19'!$G$37:$G$51)</f>
        <v>0</v>
      </c>
      <c r="W22" s="141">
        <f>SUM('PP20'!$G$37:$G$51)</f>
        <v>0</v>
      </c>
      <c r="X22" s="155"/>
      <c r="Y22" s="155"/>
    </row>
    <row r="23" spans="1:25" ht="15.75">
      <c r="A23" s="119">
        <f>IF(Projectinformatie!$B$24="",1,IFERROR(HLOOKUP(VLOOKUP(Projectinformatie!$B$24,Keuzeopties[#All],3,FALSE),Keuze_Kostensoort[#All],3,FALSE),0))</f>
        <v>0</v>
      </c>
      <c r="B23" s="142" t="s">
        <v>62</v>
      </c>
      <c r="C23" s="140" t="str">
        <f t="shared" ref="C23:C31" si="4">IF($A23=0,"",SUM(D23:W23))</f>
        <v/>
      </c>
      <c r="D23" s="141">
        <f>SUM(Penvoerder!$G$59:$G$73)</f>
        <v>0</v>
      </c>
      <c r="E23" s="141">
        <f>SUM('PP2'!$G$59:$G$73)</f>
        <v>0</v>
      </c>
      <c r="F23" s="141">
        <f>SUM('PP3'!$G$59:$G$73)</f>
        <v>0</v>
      </c>
      <c r="G23" s="141">
        <f>SUM('PP4'!$G$59:$G$73)</f>
        <v>0</v>
      </c>
      <c r="H23" s="141">
        <f>SUM('PP5'!$G$59:$G$73)</f>
        <v>0</v>
      </c>
      <c r="I23" s="141">
        <f>SUM('PP6'!$G$59:$G$73)</f>
        <v>0</v>
      </c>
      <c r="J23" s="141">
        <f>SUM('PP7'!$G$59:$G$73)</f>
        <v>0</v>
      </c>
      <c r="K23" s="141">
        <f>SUM('PP8'!$G$59:$G$73)</f>
        <v>0</v>
      </c>
      <c r="L23" s="141">
        <f>SUM('PP9'!$G$59:$G$73)</f>
        <v>0</v>
      </c>
      <c r="M23" s="141">
        <f>SUM('PP10'!$G$59:$G$73)</f>
        <v>0</v>
      </c>
      <c r="N23" s="141">
        <f>SUM('PP11'!$G$59:$G$73)</f>
        <v>0</v>
      </c>
      <c r="O23" s="141">
        <f>SUM('PP12'!$G$59:$G$73)</f>
        <v>0</v>
      </c>
      <c r="P23" s="141">
        <f>SUM('PP13'!$G$59:$G$73)</f>
        <v>0</v>
      </c>
      <c r="Q23" s="141">
        <f>SUM('PP14'!$G$59:$G$73)</f>
        <v>0</v>
      </c>
      <c r="R23" s="141">
        <f>SUM('PP15'!$G$59:$G$73)</f>
        <v>0</v>
      </c>
      <c r="S23" s="141">
        <f>SUM('PP16'!$G$59:$G$73)</f>
        <v>0</v>
      </c>
      <c r="T23" s="141">
        <f>SUM('PP17'!$G$59:$G$73)</f>
        <v>0</v>
      </c>
      <c r="U23" s="141">
        <f>SUM('PP18'!$G$59:$G$73)</f>
        <v>0</v>
      </c>
      <c r="V23" s="141">
        <f>SUM('PP19'!$G$59:$G$73)</f>
        <v>0</v>
      </c>
      <c r="W23" s="141">
        <f>SUM('PP20'!$G$59:$G$73)</f>
        <v>0</v>
      </c>
      <c r="X23" s="155"/>
      <c r="Y23" s="155"/>
    </row>
    <row r="24" spans="1:25" ht="15.75">
      <c r="A24" s="119">
        <f>IF(Projectinformatie!$B$24="",1,IFERROR(HLOOKUP(VLOOKUP(Projectinformatie!$B$24,Keuzeopties[#All],3,FALSE),Keuze_Kostensoort[#All],4,FALSE),0))</f>
        <v>0</v>
      </c>
      <c r="B24" s="142" t="s">
        <v>63</v>
      </c>
      <c r="C24" s="140" t="str">
        <f t="shared" si="4"/>
        <v/>
      </c>
      <c r="D24" s="141">
        <f>SUM(Penvoerder!$C$81:$C$90)</f>
        <v>0</v>
      </c>
      <c r="E24" s="141">
        <f>SUM('PP2'!$C$81:$C$90)</f>
        <v>0</v>
      </c>
      <c r="F24" s="141">
        <f>SUM('PP3'!$C$81:$C$90)</f>
        <v>0</v>
      </c>
      <c r="G24" s="141">
        <f>SUM('PP4'!$C$81:$C$90)</f>
        <v>0</v>
      </c>
      <c r="H24" s="141">
        <f>SUM('PP5'!$C$81:$C$90)</f>
        <v>0</v>
      </c>
      <c r="I24" s="141">
        <f>SUM('PP6'!$C$81:$C$90)</f>
        <v>0</v>
      </c>
      <c r="J24" s="141">
        <f>SUM('PP7'!$C$81:$C$90)</f>
        <v>0</v>
      </c>
      <c r="K24" s="141">
        <f>SUM('PP8'!$C$81:$C$90)</f>
        <v>0</v>
      </c>
      <c r="L24" s="141">
        <f>SUM('PP9'!$C$81:$C$90)</f>
        <v>0</v>
      </c>
      <c r="M24" s="141">
        <f>SUM('PP10'!$C$81:$C$90)</f>
        <v>0</v>
      </c>
      <c r="N24" s="141">
        <f>SUM('PP11'!$C$81:$C$90)</f>
        <v>0</v>
      </c>
      <c r="O24" s="141">
        <f>SUM('PP12'!$C$81:$C$90)</f>
        <v>0</v>
      </c>
      <c r="P24" s="141">
        <f>SUM('PP13'!$C$81:$C$90)</f>
        <v>0</v>
      </c>
      <c r="Q24" s="141">
        <f>SUM('PP14'!$C$81:$C$90)</f>
        <v>0</v>
      </c>
      <c r="R24" s="141">
        <f>SUM('PP15'!$C$81:$C$90)</f>
        <v>0</v>
      </c>
      <c r="S24" s="141">
        <f>SUM('PP16'!$C$81:$C$90)</f>
        <v>0</v>
      </c>
      <c r="T24" s="141">
        <f>SUM('PP17'!$C$81:$C$90)</f>
        <v>0</v>
      </c>
      <c r="U24" s="141">
        <f>SUM('PP18'!$C$81:$C$90)</f>
        <v>0</v>
      </c>
      <c r="V24" s="141">
        <f>SUM('PP19'!$C$81:$C$90)</f>
        <v>0</v>
      </c>
      <c r="W24" s="141">
        <f>SUM('PP20'!$C$81:$C$90)</f>
        <v>0</v>
      </c>
      <c r="X24" s="155"/>
      <c r="Y24" s="155"/>
    </row>
    <row r="25" spans="1:25" ht="15.75">
      <c r="A25" s="119" t="str">
        <f>IF(Projectinformatie!$B$24="",1,IFERROR(HLOOKUP(VLOOKUP(Projectinformatie!$B$24,Keuzeopties[#All],3,FALSE),Keuze_Kostensoort[#All],5,FALSE),0))</f>
        <v>Vast uurtarief eigen arbeid - € 50</v>
      </c>
      <c r="B25" s="142" t="s">
        <v>64</v>
      </c>
      <c r="C25" s="140"/>
      <c r="D25" s="141">
        <f>SUM(Penvoerder!$E$98:$E$107)</f>
        <v>0</v>
      </c>
      <c r="E25" s="230">
        <f>SUM('PP2'!$E$98:$E$107)</f>
        <v>0</v>
      </c>
      <c r="F25" s="230">
        <f>SUM('PP3'!$E$98:$E$107)</f>
        <v>0</v>
      </c>
      <c r="G25" s="230">
        <f>SUM('PP4'!$E$98:$E$107)</f>
        <v>0</v>
      </c>
      <c r="H25" s="230">
        <f>SUM('PP5'!$E$98:$E$107)</f>
        <v>0</v>
      </c>
      <c r="I25" s="230">
        <f>SUM('PP6'!$E$98:$E$107)</f>
        <v>0</v>
      </c>
      <c r="J25" s="141">
        <f>SUM('PP7'!$E$98:$E$107)</f>
        <v>0</v>
      </c>
      <c r="K25" s="141">
        <f>SUM('PP8'!$E$98:$E$107)</f>
        <v>0</v>
      </c>
      <c r="L25" s="141">
        <f>SUM('PP9'!$E$98:$E$107)</f>
        <v>0</v>
      </c>
      <c r="M25" s="141">
        <f>SUM('PP10'!$E$98:$E$107)</f>
        <v>0</v>
      </c>
      <c r="N25" s="141">
        <f>SUM('PP11'!$E$98:$E$107)</f>
        <v>0</v>
      </c>
      <c r="O25" s="141">
        <f>SUM('PP12'!$E$98:$E$107)</f>
        <v>0</v>
      </c>
      <c r="P25" s="141">
        <f>SUM('PP13'!$E$98:$E$107)</f>
        <v>0</v>
      </c>
      <c r="Q25" s="141">
        <f>SUM('PP14'!$E$98:$E$107)</f>
        <v>0</v>
      </c>
      <c r="R25" s="141">
        <f>SUM('PP15'!$E$98:$E$107)</f>
        <v>0</v>
      </c>
      <c r="S25" s="141">
        <f>SUM('PP16'!$E$98:$E$107)</f>
        <v>0</v>
      </c>
      <c r="T25" s="141">
        <f>SUM('PP17'!$E$98:$E$107)</f>
        <v>0</v>
      </c>
      <c r="U25" s="141">
        <f>SUM('PP18'!$E$98:$E$107)</f>
        <v>0</v>
      </c>
      <c r="V25" s="141">
        <f>SUM('PP19'!$E$98:$E$107)</f>
        <v>0</v>
      </c>
      <c r="W25" s="141">
        <f>SUM('PP20'!$E$98:$E$107)</f>
        <v>0</v>
      </c>
      <c r="X25" s="155"/>
      <c r="Y25" s="155"/>
    </row>
    <row r="26" spans="1:25" ht="15.75">
      <c r="A26" s="119">
        <f>IF(Projectinformatie!$B$24="",1,IFERROR(HLOOKUP(VLOOKUP(Projectinformatie!$B$24,Keuzeopties[#All],3,FALSE),Keuze_Kostensoort[#All],6,FALSE),0))</f>
        <v>0</v>
      </c>
      <c r="B26" s="142" t="s">
        <v>65</v>
      </c>
      <c r="C26" s="140" t="str">
        <f t="shared" si="4"/>
        <v/>
      </c>
      <c r="D26" s="230">
        <f>SUM(Penvoerder!$E$115:$E$124)</f>
        <v>0</v>
      </c>
      <c r="E26" s="230">
        <f>SUM('PP2'!$E$115:$E$124)</f>
        <v>0</v>
      </c>
      <c r="F26" s="230">
        <f>SUM('PP3'!$E$115:$E$124)</f>
        <v>0</v>
      </c>
      <c r="G26" s="230">
        <f>SUM('PP4'!$E$115:$E$124)</f>
        <v>0</v>
      </c>
      <c r="H26" s="230">
        <f>SUM('PP5'!$E$115:$E$124)</f>
        <v>0</v>
      </c>
      <c r="I26" s="230">
        <f>SUM('PP6'!$E$115:$E$124)</f>
        <v>0</v>
      </c>
      <c r="J26" s="141">
        <f>SUM('PP7'!$E$115:$E$124)</f>
        <v>0</v>
      </c>
      <c r="K26" s="141">
        <f>SUM('PP8'!$E$115:$E$124)</f>
        <v>0</v>
      </c>
      <c r="L26" s="141">
        <f>SUM('PP9'!$E$115:$E$124)</f>
        <v>0</v>
      </c>
      <c r="M26" s="141">
        <f>SUM('PP10'!$E$115:$E$124)</f>
        <v>0</v>
      </c>
      <c r="N26" s="141">
        <f>SUM('PP11'!$E$115:$E$124)</f>
        <v>0</v>
      </c>
      <c r="O26" s="141">
        <f>SUM('PP12'!$E$115:$E$124)</f>
        <v>0</v>
      </c>
      <c r="P26" s="141">
        <f>SUM('PP13'!$E$115:$E$124)</f>
        <v>0</v>
      </c>
      <c r="Q26" s="141">
        <f>SUM('PP14'!$E$115:$E$124)</f>
        <v>0</v>
      </c>
      <c r="R26" s="141">
        <f>SUM('PP15'!$E$115:$E$124)</f>
        <v>0</v>
      </c>
      <c r="S26" s="141">
        <f>SUM('PP16'!$E$115:$E$124)</f>
        <v>0</v>
      </c>
      <c r="T26" s="141">
        <f>SUM('PP17'!$E$115:$E$124)</f>
        <v>0</v>
      </c>
      <c r="U26" s="141">
        <f>SUM('PP18'!$E$115:$E$124)</f>
        <v>0</v>
      </c>
      <c r="V26" s="141">
        <f>SUM('PP19'!$E$115:$E$124)</f>
        <v>0</v>
      </c>
      <c r="W26" s="141">
        <f>SUM('PP20'!$E$115:$E$124)</f>
        <v>0</v>
      </c>
      <c r="X26" s="155"/>
      <c r="Y26" s="155"/>
    </row>
    <row r="27" spans="1:25" ht="15.75">
      <c r="A27" s="119">
        <f>IF(Projectinformatie!$B$24="",1,IF(SUM(D19:W19)&gt;0,1,0))</f>
        <v>0</v>
      </c>
      <c r="B27" s="142" t="s">
        <v>7</v>
      </c>
      <c r="C27" s="140" t="str">
        <f t="shared" si="4"/>
        <v/>
      </c>
      <c r="D27" s="230">
        <f>SUM(Penvoerder!$E$132:$E$140)</f>
        <v>0</v>
      </c>
      <c r="E27" s="230">
        <f>SUM('PP2'!$E$132:$E$140)</f>
        <v>0</v>
      </c>
      <c r="F27" s="230">
        <f>SUM('PP3'!$E$132:$E$140)</f>
        <v>0</v>
      </c>
      <c r="G27" s="230">
        <f>SUM('PP4'!$E$132:$E$140)</f>
        <v>0</v>
      </c>
      <c r="H27" s="230">
        <f>SUM('PP5'!$E$132:$E$140)</f>
        <v>0</v>
      </c>
      <c r="I27" s="230">
        <f>SUM('PP6'!$E$132:$E$140)</f>
        <v>0</v>
      </c>
      <c r="J27" s="141">
        <f>SUM('PP7'!$E$132:$E$140)</f>
        <v>0</v>
      </c>
      <c r="K27" s="141">
        <f>SUM('PP8'!$E$132:$E$140)</f>
        <v>0</v>
      </c>
      <c r="L27" s="141">
        <f>SUM('PP9'!$E$132:$E$140)</f>
        <v>0</v>
      </c>
      <c r="M27" s="141">
        <f>SUM('PP10'!$E$132:$E$140)</f>
        <v>0</v>
      </c>
      <c r="N27" s="141">
        <f>SUM('PP11'!$E$132:$E$140)</f>
        <v>0</v>
      </c>
      <c r="O27" s="141">
        <f>SUM('PP12'!$E$132:$E$140)</f>
        <v>0</v>
      </c>
      <c r="P27" s="141">
        <f>SUM('PP13'!$E$132:$E$140)</f>
        <v>0</v>
      </c>
      <c r="Q27" s="141">
        <f>SUM('PP14'!$E$132:$E$140)</f>
        <v>0</v>
      </c>
      <c r="R27" s="141">
        <f>SUM('PP15'!$E$132:$E$140)</f>
        <v>0</v>
      </c>
      <c r="S27" s="141">
        <f>SUM('PP16'!$E$132:$E$140)</f>
        <v>0</v>
      </c>
      <c r="T27" s="141">
        <f>SUM('PP17'!$E$132:$E$140)</f>
        <v>0</v>
      </c>
      <c r="U27" s="141">
        <f>SUM('PP18'!$E$132:$E$140)</f>
        <v>0</v>
      </c>
      <c r="V27" s="141">
        <f>SUM('PP19'!$E$132:$E$140)</f>
        <v>0</v>
      </c>
      <c r="W27" s="141">
        <f>SUM('PP20'!$E$132:$E$140)</f>
        <v>0</v>
      </c>
      <c r="X27" s="155"/>
      <c r="Y27" s="155"/>
    </row>
    <row r="28" spans="1:25" ht="15.75">
      <c r="A28" s="119" t="str">
        <f>IF(Projectinformatie!$B$24="",1,IFERROR(HLOOKUP(VLOOKUP(Projectinformatie!$B$24,Keuzeopties[#All],3,FALSE),Keuze_Kostensoort[#All],8,FALSE),0))</f>
        <v>Bijdragen in natura</v>
      </c>
      <c r="B28" s="229" t="s">
        <v>22</v>
      </c>
      <c r="C28" s="140"/>
      <c r="D28" s="230">
        <f>SUM(Penvoerder!$E$148:$E$164)</f>
        <v>0</v>
      </c>
      <c r="E28" s="230">
        <f>SUM('PP2'!$E$148:$E$164)</f>
        <v>0</v>
      </c>
      <c r="F28" s="230">
        <f>SUM('PP3'!$E$148:$E$164)</f>
        <v>0</v>
      </c>
      <c r="G28" s="230">
        <f>SUM('PP4'!$E$148:$E$164)</f>
        <v>0</v>
      </c>
      <c r="H28" s="230">
        <f>SUM('PP5'!$E$148:$E$164)</f>
        <v>0</v>
      </c>
      <c r="I28" s="230">
        <f>SUM('PP6'!$E$148:$E$164)</f>
        <v>0</v>
      </c>
      <c r="J28" s="141">
        <f>SUM('PP7'!$E$148:$E$164)</f>
        <v>0</v>
      </c>
      <c r="K28" s="141">
        <f>SUM('PP8'!$E$148:$E$164)</f>
        <v>0</v>
      </c>
      <c r="L28" s="141">
        <f>SUM('PP9'!$E$148:$E$164)</f>
        <v>0</v>
      </c>
      <c r="M28" s="141">
        <f>SUM('PP10'!$E$148:$E$164)</f>
        <v>0</v>
      </c>
      <c r="N28" s="141">
        <f>SUM('PP11'!$E$148:$E$164)</f>
        <v>0</v>
      </c>
      <c r="O28" s="141">
        <f>SUM('PP12'!$E$148:$E$164)</f>
        <v>0</v>
      </c>
      <c r="P28" s="141">
        <f>SUM('PP13'!$E$148:$E$164)</f>
        <v>0</v>
      </c>
      <c r="Q28" s="141">
        <f>SUM('PP14'!$E$148:$E$164)</f>
        <v>0</v>
      </c>
      <c r="R28" s="141">
        <f>SUM('PP15'!$E$148:$E$164)</f>
        <v>0</v>
      </c>
      <c r="S28" s="141">
        <f>SUM('PP16'!$E$148:$E$164)</f>
        <v>0</v>
      </c>
      <c r="T28" s="141">
        <f>SUM('PP17'!$E$148:$E$164)</f>
        <v>0</v>
      </c>
      <c r="U28" s="141">
        <f>SUM('PP18'!$E$148:$E$164)</f>
        <v>0</v>
      </c>
      <c r="V28" s="141">
        <f>SUM('PP19'!$E$148:$E$164)</f>
        <v>0</v>
      </c>
      <c r="W28" s="141">
        <f>SUM('PP20'!$E$148:$E$164)</f>
        <v>0</v>
      </c>
      <c r="X28" s="155"/>
      <c r="Y28" s="155"/>
    </row>
    <row r="29" spans="1:25" ht="15.75">
      <c r="A29" s="119" t="str">
        <f>IF(Projectinformatie!$B$24="",1,IFERROR(HLOOKUP(VLOOKUP(Projectinformatie!$B$24,Keuzeopties[#All],3,FALSE),Keuze_Kostensoort[#All],9,FALSE),0))</f>
        <v>Afschrijvingskosten</v>
      </c>
      <c r="B29" s="229" t="s">
        <v>20</v>
      </c>
      <c r="C29" s="140"/>
      <c r="D29" s="230">
        <f>SUM(Penvoerder!$I$172:$I$179)</f>
        <v>0</v>
      </c>
      <c r="E29" s="230">
        <f>SUM('PP2'!$I$172:$I$179)</f>
        <v>0</v>
      </c>
      <c r="F29" s="230">
        <f>SUM('PP3'!$I$172:$I$179)</f>
        <v>0</v>
      </c>
      <c r="G29" s="230">
        <f>SUM('PP4'!$I$172:$I$179)</f>
        <v>0</v>
      </c>
      <c r="H29" s="230">
        <f>SUM('PP5'!$I$172:$I$179)</f>
        <v>0</v>
      </c>
      <c r="I29" s="230">
        <f>SUM('PP6'!$I$172:$I$179)</f>
        <v>0</v>
      </c>
      <c r="J29" s="141">
        <f>SUM('PP7'!$I$172:$I$179)</f>
        <v>0</v>
      </c>
      <c r="K29" s="141">
        <f>SUM('PP8'!$I$172:$I$179)</f>
        <v>0</v>
      </c>
      <c r="L29" s="141">
        <f>SUM('PP9'!$I$172:$I$179)</f>
        <v>0</v>
      </c>
      <c r="M29" s="141">
        <f>SUM('PP10'!$I$172:$I$179)</f>
        <v>0</v>
      </c>
      <c r="N29" s="141">
        <f>SUM('PP11'!$I$172:$I$179)</f>
        <v>0</v>
      </c>
      <c r="O29" s="141">
        <f>SUM('PP12'!$I$172:$I$179)</f>
        <v>0</v>
      </c>
      <c r="P29" s="141">
        <f>SUM('PP13'!$I$172:$I$179)</f>
        <v>0</v>
      </c>
      <c r="Q29" s="141">
        <f>SUM('PP14'!$I$172:$I$179)</f>
        <v>0</v>
      </c>
      <c r="R29" s="141">
        <f>SUM('PP15'!$I$172:$I$179)</f>
        <v>0</v>
      </c>
      <c r="S29" s="141">
        <f>SUM('PP16'!$I$172:$I$179)</f>
        <v>0</v>
      </c>
      <c r="T29" s="141">
        <f>SUM('PP17'!$I$172:$I$179)</f>
        <v>0</v>
      </c>
      <c r="U29" s="141">
        <f>SUM('PP18'!$I$172:$I$179)</f>
        <v>0</v>
      </c>
      <c r="V29" s="141">
        <f>SUM('PP19'!$I$172:$I$179)</f>
        <v>0</v>
      </c>
      <c r="W29" s="141">
        <f>SUM('PP20'!$I$172:$I$179)</f>
        <v>0</v>
      </c>
      <c r="X29" s="155"/>
      <c r="Y29" s="155"/>
    </row>
    <row r="30" spans="1:25" ht="15.75">
      <c r="A30" s="119" t="str">
        <f>IF(Projectinformatie!$B$24="",1,IFERROR(HLOOKUP(VLOOKUP(Projectinformatie!$B$24,Keuzeopties[#All],3,FALSE),Keuze_Kostensoort[#All],10,FALSE),0))</f>
        <v>Overige kosten</v>
      </c>
      <c r="B30" s="142" t="s">
        <v>66</v>
      </c>
      <c r="C30" s="140">
        <f t="shared" si="4"/>
        <v>0</v>
      </c>
      <c r="D30" s="141">
        <f>SUM(Penvoerder!$F$187:$F$202)</f>
        <v>0</v>
      </c>
      <c r="E30" s="141">
        <f>SUM('PP2'!$F$187:$F$202)</f>
        <v>0</v>
      </c>
      <c r="F30" s="141">
        <f>SUM('PP3'!$F$187:$F$202)</f>
        <v>0</v>
      </c>
      <c r="G30" s="141">
        <f>SUM('PP4'!$F$187:$F$202)</f>
        <v>0</v>
      </c>
      <c r="H30" s="141">
        <f>SUM('PP5'!$F$187:$F$202)</f>
        <v>0</v>
      </c>
      <c r="I30" s="141">
        <f>SUM('PP6'!$F$187:$F$202)</f>
        <v>0</v>
      </c>
      <c r="J30" s="141">
        <f>SUM('PP7'!$F$187:$F$202)</f>
        <v>0</v>
      </c>
      <c r="K30" s="141">
        <f>SUM('PP8'!$F$187:$F$202)</f>
        <v>0</v>
      </c>
      <c r="L30" s="141">
        <f>SUM('PP9'!$F$187:$F$202)</f>
        <v>0</v>
      </c>
      <c r="M30" s="141">
        <f>SUM('PP10'!$F$187:$F$202)</f>
        <v>0</v>
      </c>
      <c r="N30" s="141">
        <f>SUM('PP11'!$F$187:$F$202)</f>
        <v>0</v>
      </c>
      <c r="O30" s="141">
        <f>SUM('PP12'!$F$187:$F$202)</f>
        <v>0</v>
      </c>
      <c r="P30" s="141">
        <f>SUM('PP13'!$F$187:$F$202)</f>
        <v>0</v>
      </c>
      <c r="Q30" s="141">
        <f>SUM('PP14'!$F$187:$F$202)</f>
        <v>0</v>
      </c>
      <c r="R30" s="141">
        <f>SUM('PP15'!$F$187:$F$202)</f>
        <v>0</v>
      </c>
      <c r="S30" s="141">
        <f>SUM('PP16'!$F$187:$F$202)</f>
        <v>0</v>
      </c>
      <c r="T30" s="141">
        <f>SUM('PP17'!$F$187:$F$202)</f>
        <v>0</v>
      </c>
      <c r="U30" s="141">
        <f>SUM('PP18'!$F$187:$F$202)</f>
        <v>0</v>
      </c>
      <c r="V30" s="141">
        <f>SUM('PP19'!$F$187:$F$202)</f>
        <v>0</v>
      </c>
      <c r="W30" s="141">
        <f>SUM('PP20'!$F$187:$F$202)</f>
        <v>0</v>
      </c>
      <c r="X30" s="155"/>
      <c r="Y30" s="155"/>
    </row>
    <row r="31" spans="1:25" ht="16.5" thickBot="1">
      <c r="A31" s="119">
        <f>IF(Projectinformatie!$B$24="",1,IFERROR(HLOOKUP(VLOOKUP(Projectinformatie!$B$24,Keuzeopties[#All],3,FALSE),Keuze_Kostensoort[#All],11,FALSE),0))</f>
        <v>0</v>
      </c>
      <c r="B31" s="143" t="s">
        <v>67</v>
      </c>
      <c r="C31" s="144" t="str">
        <f t="shared" si="4"/>
        <v/>
      </c>
      <c r="D31" s="145">
        <f>SUM(Penvoerder!$C$210:$C$219)</f>
        <v>0</v>
      </c>
      <c r="E31" s="145">
        <f>SUM('PP2'!$C$210:$C$219)</f>
        <v>0</v>
      </c>
      <c r="F31" s="145">
        <f>SUM('PP3'!$C$210:$C$219)</f>
        <v>0</v>
      </c>
      <c r="G31" s="145">
        <f>SUM('PP4'!$C$210:$C$219)</f>
        <v>0</v>
      </c>
      <c r="H31" s="145">
        <f>SUM('PP5'!$C$210:$C$219)</f>
        <v>0</v>
      </c>
      <c r="I31" s="145">
        <f>SUM('PP6'!$C$210:$C$219)</f>
        <v>0</v>
      </c>
      <c r="J31" s="145">
        <f>SUM('PP7'!$C$210:$C$219)</f>
        <v>0</v>
      </c>
      <c r="K31" s="145">
        <f>SUM('PP8'!$C$210:$C$219)</f>
        <v>0</v>
      </c>
      <c r="L31" s="145">
        <f>SUM('PP9'!$C$210:$C$219)</f>
        <v>0</v>
      </c>
      <c r="M31" s="145">
        <f>SUM('PP10'!$C$210:$C$219)</f>
        <v>0</v>
      </c>
      <c r="N31" s="145">
        <f>SUM('PP11'!$C$210:$C$219)</f>
        <v>0</v>
      </c>
      <c r="O31" s="145">
        <f>SUM('PP12'!$C$210:$C$219)</f>
        <v>0</v>
      </c>
      <c r="P31" s="145">
        <f>SUM('PP13'!$C$210:$C$219)</f>
        <v>0</v>
      </c>
      <c r="Q31" s="145">
        <f>SUM('PP14'!$C$210:$C$219)</f>
        <v>0</v>
      </c>
      <c r="R31" s="145">
        <f>SUM('PP15'!$C$210:$C$219)</f>
        <v>0</v>
      </c>
      <c r="S31" s="145">
        <f>SUM('PP16'!$C$210:$C$219)</f>
        <v>0</v>
      </c>
      <c r="T31" s="145">
        <f>SUM('PP17'!$C$210:$C$219)</f>
        <v>0</v>
      </c>
      <c r="U31" s="145">
        <f>SUM('PP18'!$C$210:$C$219)</f>
        <v>0</v>
      </c>
      <c r="V31" s="145">
        <f>SUM('PP19'!$C$210:$C$219)</f>
        <v>0</v>
      </c>
      <c r="W31" s="145">
        <f>SUM('PP20'!$C$210:$C$219)</f>
        <v>0</v>
      </c>
      <c r="X31" s="155"/>
      <c r="Y31" s="155"/>
    </row>
    <row r="32" spans="1:25" ht="17.25" customHeight="1" thickTop="1" thickBot="1">
      <c r="B32" s="209" t="s">
        <v>59</v>
      </c>
      <c r="C32" s="146">
        <f>SUM(C22:C31)</f>
        <v>0</v>
      </c>
      <c r="D32" s="146">
        <f>SUM(D22:D31)</f>
        <v>0</v>
      </c>
      <c r="E32" s="146">
        <f t="shared" ref="E32" si="5">SUM(E22:E31)</f>
        <v>0</v>
      </c>
      <c r="F32" s="146">
        <f t="shared" ref="F32" si="6">SUM(F22:F31)</f>
        <v>0</v>
      </c>
      <c r="G32" s="146">
        <f t="shared" ref="G32" si="7">SUM(G22:G31)</f>
        <v>0</v>
      </c>
      <c r="H32" s="146">
        <f t="shared" ref="H32" si="8">SUM(H22:H31)</f>
        <v>0</v>
      </c>
      <c r="I32" s="146">
        <f t="shared" ref="I32" si="9">SUM(I22:I31)</f>
        <v>0</v>
      </c>
      <c r="J32" s="146">
        <f t="shared" ref="J32" si="10">SUM(J22:J31)</f>
        <v>0</v>
      </c>
      <c r="K32" s="146">
        <f t="shared" ref="K32" si="11">SUM(K22:K31)</f>
        <v>0</v>
      </c>
      <c r="L32" s="146">
        <f t="shared" ref="L32" si="12">SUM(L22:L31)</f>
        <v>0</v>
      </c>
      <c r="M32" s="146">
        <f t="shared" ref="M32" si="13">SUM(M22:M31)</f>
        <v>0</v>
      </c>
      <c r="N32" s="146">
        <f t="shared" ref="N32" si="14">SUM(N22:N31)</f>
        <v>0</v>
      </c>
      <c r="O32" s="146">
        <f t="shared" ref="O32" si="15">SUM(O22:O31)</f>
        <v>0</v>
      </c>
      <c r="P32" s="146">
        <f t="shared" ref="P32" si="16">SUM(P22:P31)</f>
        <v>0</v>
      </c>
      <c r="Q32" s="146">
        <f t="shared" ref="Q32" si="17">SUM(Q22:Q31)</f>
        <v>0</v>
      </c>
      <c r="R32" s="146">
        <f t="shared" ref="R32:W32" si="18">SUM(R22:R31)</f>
        <v>0</v>
      </c>
      <c r="S32" s="146">
        <f t="shared" si="18"/>
        <v>0</v>
      </c>
      <c r="T32" s="146">
        <f t="shared" si="18"/>
        <v>0</v>
      </c>
      <c r="U32" s="146">
        <f t="shared" si="18"/>
        <v>0</v>
      </c>
      <c r="V32" s="146">
        <f t="shared" si="18"/>
        <v>0</v>
      </c>
      <c r="W32" s="146">
        <f t="shared" si="18"/>
        <v>0</v>
      </c>
      <c r="X32" s="155"/>
      <c r="Y32" s="155"/>
    </row>
    <row r="33" spans="1:25" s="21" customFormat="1" ht="16.5" thickTop="1">
      <c r="A33" s="25"/>
      <c r="B33" s="210" t="s">
        <v>60</v>
      </c>
      <c r="C33" s="147">
        <f t="shared" ref="C33" si="19">IFERROR(C32/$C32,0)</f>
        <v>0</v>
      </c>
      <c r="D33" s="147">
        <f>IFERROR(D32/$C32,0)</f>
        <v>0</v>
      </c>
      <c r="E33" s="147">
        <f t="shared" ref="E33:W33" si="20">IFERROR(E32/$C32,0)</f>
        <v>0</v>
      </c>
      <c r="F33" s="147">
        <f t="shared" si="20"/>
        <v>0</v>
      </c>
      <c r="G33" s="147">
        <f t="shared" si="20"/>
        <v>0</v>
      </c>
      <c r="H33" s="147">
        <f t="shared" si="20"/>
        <v>0</v>
      </c>
      <c r="I33" s="147">
        <f t="shared" si="20"/>
        <v>0</v>
      </c>
      <c r="J33" s="147">
        <f t="shared" si="20"/>
        <v>0</v>
      </c>
      <c r="K33" s="147">
        <f t="shared" si="20"/>
        <v>0</v>
      </c>
      <c r="L33" s="147">
        <f t="shared" si="20"/>
        <v>0</v>
      </c>
      <c r="M33" s="147">
        <f t="shared" si="20"/>
        <v>0</v>
      </c>
      <c r="N33" s="147">
        <f t="shared" si="20"/>
        <v>0</v>
      </c>
      <c r="O33" s="147">
        <f t="shared" si="20"/>
        <v>0</v>
      </c>
      <c r="P33" s="147">
        <f t="shared" si="20"/>
        <v>0</v>
      </c>
      <c r="Q33" s="147">
        <f t="shared" si="20"/>
        <v>0</v>
      </c>
      <c r="R33" s="147">
        <f t="shared" si="20"/>
        <v>0</v>
      </c>
      <c r="S33" s="147">
        <f t="shared" si="20"/>
        <v>0</v>
      </c>
      <c r="T33" s="147">
        <f t="shared" si="20"/>
        <v>0</v>
      </c>
      <c r="U33" s="147">
        <f t="shared" si="20"/>
        <v>0</v>
      </c>
      <c r="V33" s="147">
        <f t="shared" si="20"/>
        <v>0</v>
      </c>
      <c r="W33" s="147">
        <f t="shared" si="20"/>
        <v>0</v>
      </c>
      <c r="X33" s="211"/>
      <c r="Y33" s="211"/>
    </row>
    <row r="34" spans="1:25" s="21" customFormat="1" ht="15.75">
      <c r="A34" s="25"/>
      <c r="B34" s="212" t="s">
        <v>68</v>
      </c>
      <c r="C34" s="147"/>
      <c r="D34" s="147"/>
      <c r="E34" s="147"/>
      <c r="F34" s="147"/>
      <c r="G34" s="147"/>
      <c r="H34" s="147"/>
      <c r="I34" s="147"/>
      <c r="J34" s="147"/>
      <c r="K34" s="147"/>
      <c r="L34" s="147"/>
      <c r="M34" s="147"/>
      <c r="N34" s="147"/>
      <c r="O34" s="147"/>
      <c r="P34" s="147"/>
      <c r="Q34" s="147"/>
      <c r="R34" s="147"/>
      <c r="S34" s="147"/>
      <c r="T34" s="147"/>
      <c r="U34" s="147"/>
      <c r="V34" s="147"/>
      <c r="W34" s="147"/>
      <c r="X34" s="211"/>
      <c r="Y34" s="211"/>
    </row>
    <row r="35" spans="1:25" ht="15" customHeight="1">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row>
    <row r="36" spans="1:25" ht="16.5" thickBot="1">
      <c r="B36" s="209" t="s">
        <v>69</v>
      </c>
      <c r="C36" s="146" t="str">
        <f>IF(ROUND(C16,2)-ROUND(C32,2)=0,"JA",C16-C32)</f>
        <v>JA</v>
      </c>
      <c r="D36" s="146" t="str">
        <f t="shared" ref="D36:W36" si="21">IF(ROUND(D16,2)-ROUND(D32,2)=0,"JA",D16-D32)</f>
        <v>JA</v>
      </c>
      <c r="E36" s="146" t="str">
        <f t="shared" si="21"/>
        <v>JA</v>
      </c>
      <c r="F36" s="146" t="str">
        <f t="shared" si="21"/>
        <v>JA</v>
      </c>
      <c r="G36" s="146" t="str">
        <f t="shared" si="21"/>
        <v>JA</v>
      </c>
      <c r="H36" s="146" t="str">
        <f t="shared" si="21"/>
        <v>JA</v>
      </c>
      <c r="I36" s="146" t="str">
        <f t="shared" si="21"/>
        <v>JA</v>
      </c>
      <c r="J36" s="146" t="str">
        <f t="shared" si="21"/>
        <v>JA</v>
      </c>
      <c r="K36" s="146" t="str">
        <f t="shared" si="21"/>
        <v>JA</v>
      </c>
      <c r="L36" s="146" t="str">
        <f t="shared" si="21"/>
        <v>JA</v>
      </c>
      <c r="M36" s="146" t="str">
        <f t="shared" si="21"/>
        <v>JA</v>
      </c>
      <c r="N36" s="146" t="str">
        <f t="shared" si="21"/>
        <v>JA</v>
      </c>
      <c r="O36" s="146" t="str">
        <f t="shared" si="21"/>
        <v>JA</v>
      </c>
      <c r="P36" s="146" t="str">
        <f t="shared" si="21"/>
        <v>JA</v>
      </c>
      <c r="Q36" s="146" t="str">
        <f t="shared" si="21"/>
        <v>JA</v>
      </c>
      <c r="R36" s="146" t="str">
        <f t="shared" si="21"/>
        <v>JA</v>
      </c>
      <c r="S36" s="146" t="str">
        <f t="shared" si="21"/>
        <v>JA</v>
      </c>
      <c r="T36" s="146" t="str">
        <f t="shared" si="21"/>
        <v>JA</v>
      </c>
      <c r="U36" s="146" t="str">
        <f t="shared" si="21"/>
        <v>JA</v>
      </c>
      <c r="V36" s="146" t="str">
        <f t="shared" si="21"/>
        <v>JA</v>
      </c>
      <c r="W36" s="146" t="str">
        <f t="shared" si="21"/>
        <v>JA</v>
      </c>
      <c r="X36" s="155"/>
      <c r="Y36" s="155"/>
    </row>
    <row r="37" spans="1:25" ht="16.5" customHeight="1" thickTop="1">
      <c r="B37" s="212" t="s">
        <v>70</v>
      </c>
      <c r="C37" s="155"/>
      <c r="D37" s="155"/>
      <c r="E37" s="155"/>
      <c r="F37" s="155"/>
      <c r="G37" s="155"/>
      <c r="H37" s="155"/>
      <c r="I37" s="155"/>
      <c r="J37" s="155"/>
      <c r="K37" s="155"/>
      <c r="L37" s="155"/>
      <c r="M37" s="155"/>
      <c r="N37" s="155"/>
      <c r="O37" s="155"/>
      <c r="P37" s="155"/>
      <c r="Q37" s="155"/>
      <c r="R37" s="155"/>
      <c r="S37" s="155"/>
      <c r="T37" s="155"/>
      <c r="U37" s="155"/>
      <c r="V37" s="155"/>
      <c r="W37" s="155"/>
      <c r="X37" s="155"/>
      <c r="Y37" s="155"/>
    </row>
    <row r="38" spans="1:25">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row>
    <row r="39" spans="1:25" s="95" customFormat="1">
      <c r="A39" s="94"/>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row>
    <row r="40" spans="1:25" s="95" customFormat="1">
      <c r="A40" s="94"/>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row>
    <row r="41" spans="1:25" s="95" customFormat="1">
      <c r="A41" s="94"/>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row>
    <row r="42" spans="1:25" s="95" customFormat="1">
      <c r="A42" s="94"/>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row>
    <row r="43" spans="1:25" s="95" customFormat="1">
      <c r="A43" s="94"/>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row>
    <row r="44" spans="1:25" s="95" customFormat="1">
      <c r="A44" s="94"/>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row>
    <row r="45" spans="1:25" s="95" customFormat="1">
      <c r="A45" s="94"/>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row>
    <row r="46" spans="1:25" s="95" customFormat="1">
      <c r="A46" s="94"/>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row>
    <row r="47" spans="1:25" s="95" customFormat="1">
      <c r="A47" s="94"/>
    </row>
    <row r="48" spans="1:25" s="95" customFormat="1">
      <c r="A48" s="94"/>
    </row>
    <row r="49" spans="1:1" s="95" customFormat="1">
      <c r="A49" s="94"/>
    </row>
    <row r="50" spans="1:1" s="95" customFormat="1">
      <c r="A50" s="94"/>
    </row>
    <row r="51" spans="1:1" s="95" customFormat="1">
      <c r="A51" s="94"/>
    </row>
    <row r="52" spans="1:1" s="95" customFormat="1">
      <c r="A52" s="94"/>
    </row>
    <row r="53" spans="1:1" s="95" customFormat="1">
      <c r="A53" s="94"/>
    </row>
    <row r="54" spans="1:1" s="95" customFormat="1">
      <c r="A54" s="94"/>
    </row>
    <row r="55" spans="1:1" s="95" customFormat="1">
      <c r="A55" s="94"/>
    </row>
    <row r="56" spans="1:1" s="95" customFormat="1">
      <c r="A56" s="94"/>
    </row>
    <row r="57" spans="1:1" s="95" customFormat="1">
      <c r="A57" s="94"/>
    </row>
    <row r="58" spans="1:1" s="95" customFormat="1">
      <c r="A58" s="94"/>
    </row>
    <row r="59" spans="1:1" s="95" customFormat="1">
      <c r="A59" s="94"/>
    </row>
    <row r="60" spans="1:1" s="95" customFormat="1">
      <c r="A60" s="94"/>
    </row>
    <row r="61" spans="1:1" s="95" customFormat="1">
      <c r="A61" s="94"/>
    </row>
    <row r="62" spans="1:1" s="95" customFormat="1">
      <c r="A62" s="94"/>
    </row>
    <row r="63" spans="1:1" s="95" customFormat="1">
      <c r="A63" s="94"/>
    </row>
    <row r="64" spans="1:1" s="95" customFormat="1">
      <c r="A64" s="94"/>
    </row>
    <row r="65" spans="1:1" s="95" customFormat="1">
      <c r="A65" s="94"/>
    </row>
    <row r="66" spans="1:1" s="95" customFormat="1">
      <c r="A66" s="94"/>
    </row>
    <row r="67" spans="1:1" s="95" customFormat="1">
      <c r="A67" s="94"/>
    </row>
    <row r="68" spans="1:1" s="95" customFormat="1">
      <c r="A68" s="94"/>
    </row>
    <row r="69" spans="1:1" s="95" customFormat="1">
      <c r="A69" s="94"/>
    </row>
    <row r="70" spans="1:1" s="95" customFormat="1">
      <c r="A70" s="94"/>
    </row>
    <row r="71" spans="1:1" s="95" customFormat="1">
      <c r="A71" s="94"/>
    </row>
    <row r="72" spans="1:1" s="95" customFormat="1">
      <c r="A72" s="94"/>
    </row>
    <row r="73" spans="1:1" s="95" customFormat="1">
      <c r="A73" s="94"/>
    </row>
    <row r="74" spans="1:1" s="95" customFormat="1">
      <c r="A74" s="94"/>
    </row>
    <row r="75" spans="1:1" s="95" customFormat="1">
      <c r="A75" s="94"/>
    </row>
    <row r="76" spans="1:1" s="95" customFormat="1">
      <c r="A76" s="94"/>
    </row>
    <row r="77" spans="1:1" s="95" customFormat="1">
      <c r="A77" s="94"/>
    </row>
    <row r="78" spans="1:1" s="95" customFormat="1">
      <c r="A78" s="94"/>
    </row>
    <row r="79" spans="1:1" s="95" customFormat="1">
      <c r="A79" s="94"/>
    </row>
    <row r="80" spans="1:1" s="95" customFormat="1">
      <c r="A80" s="94"/>
    </row>
    <row r="81" spans="1:1" s="95" customFormat="1">
      <c r="A81" s="94"/>
    </row>
    <row r="82" spans="1:1" s="95" customFormat="1">
      <c r="A82" s="94"/>
    </row>
    <row r="83" spans="1:1" s="95" customFormat="1">
      <c r="A83" s="94"/>
    </row>
    <row r="84" spans="1:1" s="95" customFormat="1">
      <c r="A84" s="94"/>
    </row>
    <row r="85" spans="1:1" s="95" customFormat="1">
      <c r="A85" s="94"/>
    </row>
    <row r="86" spans="1:1" s="95" customFormat="1">
      <c r="A86" s="94"/>
    </row>
    <row r="87" spans="1:1" s="95" customFormat="1">
      <c r="A87" s="94"/>
    </row>
    <row r="88" spans="1:1" s="95" customFormat="1">
      <c r="A88" s="94"/>
    </row>
    <row r="89" spans="1:1" s="95" customFormat="1">
      <c r="A89" s="94"/>
    </row>
    <row r="90" spans="1:1" s="95" customFormat="1">
      <c r="A90" s="94"/>
    </row>
    <row r="91" spans="1:1" s="95" customFormat="1">
      <c r="A91" s="94"/>
    </row>
    <row r="92" spans="1:1" s="95" customFormat="1">
      <c r="A92" s="94"/>
    </row>
    <row r="93" spans="1:1" s="95" customFormat="1">
      <c r="A93" s="94"/>
    </row>
    <row r="94" spans="1:1" s="95" customFormat="1">
      <c r="A94" s="94"/>
    </row>
    <row r="95" spans="1:1" s="95" customFormat="1">
      <c r="A95" s="94"/>
    </row>
    <row r="96" spans="1:1" s="95" customFormat="1">
      <c r="A96" s="94"/>
    </row>
    <row r="97" spans="1:1" s="95" customFormat="1">
      <c r="A97" s="94"/>
    </row>
    <row r="98" spans="1:1" s="95" customFormat="1">
      <c r="A98" s="94"/>
    </row>
    <row r="99" spans="1:1" s="95" customFormat="1">
      <c r="A99" s="94"/>
    </row>
    <row r="100" spans="1:1" s="95" customFormat="1">
      <c r="A100" s="94"/>
    </row>
    <row r="101" spans="1:1" s="95" customFormat="1">
      <c r="A101" s="94"/>
    </row>
    <row r="102" spans="1:1" s="95" customFormat="1">
      <c r="A102" s="94"/>
    </row>
    <row r="103" spans="1:1" s="95" customFormat="1">
      <c r="A103" s="94"/>
    </row>
    <row r="104" spans="1:1" s="95" customFormat="1">
      <c r="A104" s="94"/>
    </row>
    <row r="105" spans="1:1" s="95" customFormat="1">
      <c r="A105" s="94"/>
    </row>
    <row r="106" spans="1:1" s="95" customFormat="1">
      <c r="A106" s="94"/>
    </row>
    <row r="107" spans="1:1" s="95" customFormat="1">
      <c r="A107" s="94"/>
    </row>
    <row r="108" spans="1:1" s="95" customFormat="1">
      <c r="A108" s="94"/>
    </row>
    <row r="109" spans="1:1" s="95" customFormat="1">
      <c r="A109" s="94"/>
    </row>
    <row r="110" spans="1:1" s="95" customFormat="1">
      <c r="A110" s="94"/>
    </row>
    <row r="111" spans="1:1" s="95" customFormat="1">
      <c r="A111" s="94"/>
    </row>
    <row r="112" spans="1:1" s="95" customFormat="1">
      <c r="A112" s="94"/>
    </row>
    <row r="113" spans="1:1" s="95" customFormat="1">
      <c r="A113" s="94"/>
    </row>
    <row r="114" spans="1:1" s="95" customFormat="1">
      <c r="A114" s="94"/>
    </row>
    <row r="115" spans="1:1" s="95" customFormat="1">
      <c r="A115" s="94"/>
    </row>
    <row r="116" spans="1:1" s="95" customFormat="1">
      <c r="A116" s="94"/>
    </row>
    <row r="117" spans="1:1" s="95" customFormat="1">
      <c r="A117" s="94"/>
    </row>
    <row r="118" spans="1:1" s="95" customFormat="1">
      <c r="A118" s="94"/>
    </row>
    <row r="119" spans="1:1" s="95" customFormat="1">
      <c r="A119" s="94"/>
    </row>
    <row r="120" spans="1:1" s="95" customFormat="1">
      <c r="A120" s="94"/>
    </row>
    <row r="121" spans="1:1" s="95" customFormat="1">
      <c r="A121" s="94"/>
    </row>
    <row r="122" spans="1:1" s="95" customFormat="1">
      <c r="A122" s="94"/>
    </row>
    <row r="123" spans="1:1" s="95" customFormat="1">
      <c r="A123" s="94"/>
    </row>
    <row r="124" spans="1:1" s="95" customFormat="1">
      <c r="A124" s="94"/>
    </row>
    <row r="125" spans="1:1" s="95" customFormat="1">
      <c r="A125" s="94"/>
    </row>
    <row r="126" spans="1:1" s="95" customFormat="1">
      <c r="A126" s="94"/>
    </row>
    <row r="127" spans="1:1" s="95" customFormat="1">
      <c r="A127" s="94"/>
    </row>
    <row r="128" spans="1:1" s="95" customFormat="1">
      <c r="A128" s="94"/>
    </row>
    <row r="129" spans="1:1" s="95" customFormat="1">
      <c r="A129" s="94"/>
    </row>
    <row r="130" spans="1:1" s="95" customFormat="1">
      <c r="A130" s="94"/>
    </row>
    <row r="131" spans="1:1" s="95" customFormat="1">
      <c r="A131" s="94"/>
    </row>
    <row r="132" spans="1:1" s="95" customFormat="1">
      <c r="A132" s="94"/>
    </row>
    <row r="133" spans="1:1" s="95" customFormat="1">
      <c r="A133" s="94"/>
    </row>
    <row r="134" spans="1:1" s="95" customFormat="1">
      <c r="A134" s="94"/>
    </row>
    <row r="135" spans="1:1" s="95" customFormat="1">
      <c r="A135" s="94"/>
    </row>
    <row r="136" spans="1:1" s="95" customFormat="1">
      <c r="A136" s="94"/>
    </row>
    <row r="137" spans="1:1" s="95" customFormat="1">
      <c r="A137" s="94"/>
    </row>
    <row r="138" spans="1:1" s="95" customFormat="1">
      <c r="A138" s="94"/>
    </row>
    <row r="139" spans="1:1" s="95" customFormat="1">
      <c r="A139" s="94"/>
    </row>
    <row r="140" spans="1:1" s="95" customFormat="1">
      <c r="A140" s="94"/>
    </row>
    <row r="141" spans="1:1" s="95" customFormat="1">
      <c r="A141" s="94"/>
    </row>
    <row r="142" spans="1:1" s="95" customFormat="1">
      <c r="A142" s="94"/>
    </row>
    <row r="143" spans="1:1" s="95" customFormat="1">
      <c r="A143" s="94"/>
    </row>
    <row r="144" spans="1:1" s="95" customFormat="1">
      <c r="A144" s="94"/>
    </row>
    <row r="145" spans="1:1" s="95" customFormat="1">
      <c r="A145" s="94"/>
    </row>
    <row r="146" spans="1:1" s="95" customFormat="1">
      <c r="A146" s="94"/>
    </row>
    <row r="147" spans="1:1" s="95" customFormat="1">
      <c r="A147" s="94"/>
    </row>
    <row r="148" spans="1:1" s="95" customFormat="1">
      <c r="A148" s="94"/>
    </row>
    <row r="149" spans="1:1" s="95" customFormat="1">
      <c r="A149" s="94"/>
    </row>
    <row r="150" spans="1:1" s="95" customFormat="1">
      <c r="A150" s="94"/>
    </row>
    <row r="151" spans="1:1" s="95" customFormat="1">
      <c r="A151" s="94"/>
    </row>
    <row r="152" spans="1:1" s="95" customFormat="1">
      <c r="A152" s="94"/>
    </row>
    <row r="153" spans="1:1" s="95" customFormat="1">
      <c r="A153" s="94"/>
    </row>
    <row r="154" spans="1:1" s="95" customFormat="1">
      <c r="A154" s="94"/>
    </row>
    <row r="155" spans="1:1" s="95" customFormat="1">
      <c r="A155" s="94"/>
    </row>
    <row r="156" spans="1:1" s="95" customFormat="1">
      <c r="A156" s="94"/>
    </row>
    <row r="157" spans="1:1" s="95" customFormat="1">
      <c r="A157" s="94"/>
    </row>
    <row r="158" spans="1:1" s="95" customFormat="1">
      <c r="A158" s="94"/>
    </row>
    <row r="159" spans="1:1" s="95" customFormat="1">
      <c r="A159" s="94"/>
    </row>
    <row r="160" spans="1:1" s="95" customFormat="1">
      <c r="A160" s="94"/>
    </row>
    <row r="161" spans="1:1" s="95" customFormat="1">
      <c r="A161" s="94"/>
    </row>
    <row r="162" spans="1:1" s="95" customFormat="1">
      <c r="A162" s="94"/>
    </row>
    <row r="163" spans="1:1" s="95" customFormat="1">
      <c r="A163" s="94"/>
    </row>
    <row r="164" spans="1:1" s="95" customFormat="1">
      <c r="A164" s="94"/>
    </row>
    <row r="165" spans="1:1" s="95" customFormat="1">
      <c r="A165" s="94"/>
    </row>
    <row r="166" spans="1:1" s="95" customFormat="1">
      <c r="A166" s="94"/>
    </row>
    <row r="167" spans="1:1" s="95" customFormat="1">
      <c r="A167" s="94"/>
    </row>
    <row r="168" spans="1:1" s="95" customFormat="1">
      <c r="A168" s="94"/>
    </row>
    <row r="169" spans="1:1" s="95" customFormat="1">
      <c r="A169" s="94"/>
    </row>
    <row r="170" spans="1:1" s="95" customFormat="1">
      <c r="A170" s="94"/>
    </row>
    <row r="171" spans="1:1" s="95" customFormat="1">
      <c r="A171" s="94"/>
    </row>
    <row r="172" spans="1:1" s="95" customFormat="1">
      <c r="A172" s="94"/>
    </row>
    <row r="173" spans="1:1" s="95" customFormat="1">
      <c r="A173" s="94"/>
    </row>
    <row r="174" spans="1:1" s="95" customFormat="1">
      <c r="A174" s="94"/>
    </row>
    <row r="175" spans="1:1" s="95" customFormat="1">
      <c r="A175" s="94"/>
    </row>
    <row r="176" spans="1:1" s="95" customFormat="1">
      <c r="A176" s="94"/>
    </row>
    <row r="177" spans="1:1" s="95" customFormat="1">
      <c r="A177" s="94"/>
    </row>
    <row r="178" spans="1:1" s="95" customFormat="1">
      <c r="A178" s="94"/>
    </row>
    <row r="179" spans="1:1" s="95" customFormat="1">
      <c r="A179" s="94"/>
    </row>
    <row r="180" spans="1:1" s="95" customFormat="1">
      <c r="A180" s="94"/>
    </row>
    <row r="181" spans="1:1" s="95" customFormat="1">
      <c r="A181" s="94"/>
    </row>
    <row r="182" spans="1:1" s="95" customFormat="1">
      <c r="A182" s="94"/>
    </row>
    <row r="183" spans="1:1" s="95" customFormat="1">
      <c r="A183" s="94"/>
    </row>
    <row r="184" spans="1:1" s="95" customFormat="1">
      <c r="A184" s="94"/>
    </row>
    <row r="185" spans="1:1" s="95" customFormat="1">
      <c r="A185" s="94"/>
    </row>
    <row r="186" spans="1:1" s="95" customFormat="1">
      <c r="A186" s="94"/>
    </row>
    <row r="187" spans="1:1" s="95" customFormat="1">
      <c r="A187" s="94"/>
    </row>
    <row r="188" spans="1:1" s="95" customFormat="1">
      <c r="A188" s="94"/>
    </row>
    <row r="189" spans="1:1" s="95" customFormat="1">
      <c r="A189" s="94"/>
    </row>
    <row r="190" spans="1:1" s="95" customFormat="1">
      <c r="A190" s="94"/>
    </row>
    <row r="191" spans="1:1" s="95" customFormat="1">
      <c r="A191" s="94"/>
    </row>
    <row r="192" spans="1:1" s="95" customFormat="1">
      <c r="A192" s="94"/>
    </row>
    <row r="193" spans="1:1" s="95" customFormat="1">
      <c r="A193" s="94"/>
    </row>
    <row r="194" spans="1:1" s="95" customFormat="1">
      <c r="A194" s="94"/>
    </row>
    <row r="195" spans="1:1" s="95" customFormat="1">
      <c r="A195" s="94"/>
    </row>
    <row r="196" spans="1:1" s="95" customFormat="1">
      <c r="A196" s="94"/>
    </row>
    <row r="197" spans="1:1" s="95" customFormat="1">
      <c r="A197" s="94"/>
    </row>
    <row r="198" spans="1:1" s="95" customFormat="1">
      <c r="A198" s="94"/>
    </row>
    <row r="199" spans="1:1" s="95" customFormat="1">
      <c r="A199" s="94"/>
    </row>
    <row r="200" spans="1:1" s="95" customFormat="1">
      <c r="A200" s="94"/>
    </row>
    <row r="201" spans="1:1" s="95" customFormat="1">
      <c r="A201" s="94"/>
    </row>
    <row r="202" spans="1:1" s="95" customFormat="1">
      <c r="A202" s="94"/>
    </row>
    <row r="203" spans="1:1" s="95" customFormat="1">
      <c r="A203" s="94"/>
    </row>
    <row r="204" spans="1:1" s="95" customFormat="1">
      <c r="A204" s="94"/>
    </row>
    <row r="205" spans="1:1" s="95" customFormat="1">
      <c r="A205" s="94"/>
    </row>
    <row r="206" spans="1:1" s="95" customFormat="1">
      <c r="A206" s="94"/>
    </row>
    <row r="207" spans="1:1" s="95" customFormat="1">
      <c r="A207" s="94"/>
    </row>
    <row r="208" spans="1:1" s="95" customFormat="1">
      <c r="A208" s="94"/>
    </row>
    <row r="209" spans="1:1" s="95" customFormat="1">
      <c r="A209" s="94"/>
    </row>
    <row r="210" spans="1:1" s="95" customFormat="1">
      <c r="A210" s="94"/>
    </row>
    <row r="211" spans="1:1" s="95" customFormat="1">
      <c r="A211" s="94"/>
    </row>
    <row r="212" spans="1:1" s="95" customFormat="1">
      <c r="A212" s="94"/>
    </row>
    <row r="213" spans="1:1" s="95" customFormat="1">
      <c r="A213" s="94"/>
    </row>
  </sheetData>
  <sheetProtection sheet="1" objects="1" scenarios="1"/>
  <phoneticPr fontId="10" type="noConversion"/>
  <conditionalFormatting sqref="B22:B31">
    <cfRule type="expression" dxfId="474" priority="23">
      <formula>$A22=0</formula>
    </cfRule>
  </conditionalFormatting>
  <conditionalFormatting sqref="C36:W36">
    <cfRule type="cellIs" dxfId="473" priority="7" operator="notEqual">
      <formula>"JA"</formula>
    </cfRule>
  </conditionalFormatting>
  <conditionalFormatting sqref="D22:W31">
    <cfRule type="expression" dxfId="472" priority="1">
      <formula>$A22=0</formula>
    </cfRule>
  </conditionalFormatting>
  <conditionalFormatting sqref="D27:W27">
    <cfRule type="expression" dxfId="471" priority="2" stopIfTrue="1">
      <formula>D$19=0</formula>
    </cfRule>
  </conditionalFormatting>
  <pageMargins left="0.7" right="0.7" top="0.75" bottom="0.75" header="0.3" footer="0.3"/>
  <pageSetup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0F1F-F27E-4BF8-BF1E-CCDAA0840378}">
  <sheetPr codeName="Sheet3">
    <tabColor rgb="FF0070C0"/>
    <pageSetUpPr fitToPage="1"/>
  </sheetPr>
  <dimension ref="B2:AE56"/>
  <sheetViews>
    <sheetView showGridLines="0" workbookViewId="0">
      <selection activeCell="Z8" sqref="Z8"/>
    </sheetView>
  </sheetViews>
  <sheetFormatPr defaultColWidth="9.140625" defaultRowHeight="15"/>
  <cols>
    <col min="1" max="1" width="2.42578125" customWidth="1"/>
    <col min="2" max="2" width="43.140625" customWidth="1"/>
    <col min="3" max="3" width="18.85546875" customWidth="1"/>
    <col min="4" max="4" width="17.85546875" customWidth="1"/>
    <col min="5" max="6" width="18.140625" hidden="1" customWidth="1"/>
    <col min="7" max="9" width="18.140625" style="236" hidden="1" customWidth="1"/>
    <col min="10" max="18" width="18.140625" hidden="1" customWidth="1"/>
    <col min="19" max="23" width="17.28515625" hidden="1" customWidth="1"/>
    <col min="24" max="24" width="0" hidden="1" customWidth="1"/>
  </cols>
  <sheetData>
    <row r="2" spans="2:31" ht="33.75" customHeight="1" thickBot="1">
      <c r="B2" s="42" t="s">
        <v>71</v>
      </c>
      <c r="C2" s="3"/>
      <c r="D2" s="242" t="s">
        <v>72</v>
      </c>
      <c r="E2" s="242"/>
      <c r="F2" s="242"/>
      <c r="G2" s="242"/>
      <c r="H2" s="242"/>
      <c r="I2" s="244"/>
      <c r="J2" s="243"/>
      <c r="K2" s="243"/>
      <c r="L2" s="243"/>
      <c r="M2" s="243"/>
      <c r="N2" s="243"/>
      <c r="O2" s="243"/>
      <c r="P2" s="243"/>
      <c r="Q2" s="243"/>
      <c r="R2" s="243"/>
      <c r="S2" s="243"/>
      <c r="T2" s="243"/>
      <c r="U2" s="243"/>
      <c r="V2" s="243"/>
      <c r="W2" s="243"/>
      <c r="X2" s="243"/>
      <c r="Y2" s="243"/>
      <c r="Z2" s="243"/>
      <c r="AA2" s="243"/>
      <c r="AB2" s="243"/>
      <c r="AC2" s="243"/>
      <c r="AD2" s="243"/>
      <c r="AE2" s="243"/>
    </row>
    <row r="3" spans="2:31" ht="15.75" thickTop="1"/>
    <row r="4" spans="2:31" ht="16.5" thickBot="1">
      <c r="B4" s="43"/>
      <c r="C4" s="43" t="s">
        <v>73</v>
      </c>
      <c r="D4" s="38" t="s">
        <v>38</v>
      </c>
      <c r="E4" s="38" t="s">
        <v>39</v>
      </c>
      <c r="F4" s="38" t="s">
        <v>40</v>
      </c>
      <c r="G4" s="43" t="s">
        <v>41</v>
      </c>
      <c r="H4" s="43" t="s">
        <v>42</v>
      </c>
      <c r="I4" s="43" t="s">
        <v>43</v>
      </c>
      <c r="J4" s="38" t="s">
        <v>44</v>
      </c>
      <c r="K4" s="38" t="s">
        <v>45</v>
      </c>
      <c r="L4" s="38" t="s">
        <v>46</v>
      </c>
      <c r="M4" s="38" t="s">
        <v>47</v>
      </c>
      <c r="N4" s="38" t="s">
        <v>48</v>
      </c>
      <c r="O4" s="38" t="s">
        <v>49</v>
      </c>
      <c r="P4" s="38" t="s">
        <v>50</v>
      </c>
      <c r="Q4" s="38" t="s">
        <v>51</v>
      </c>
      <c r="R4" s="38" t="s">
        <v>52</v>
      </c>
      <c r="S4" s="38" t="s">
        <v>53</v>
      </c>
      <c r="T4" s="38" t="s">
        <v>54</v>
      </c>
      <c r="U4" s="38" t="s">
        <v>55</v>
      </c>
      <c r="V4" s="38" t="s">
        <v>56</v>
      </c>
      <c r="W4" s="38" t="s">
        <v>57</v>
      </c>
    </row>
    <row r="5" spans="2:31" ht="17.25" thickTop="1" thickBot="1">
      <c r="B5" s="43" t="s">
        <v>74</v>
      </c>
      <c r="C5" s="43"/>
      <c r="D5" s="151" t="str">
        <f>IFERROR(IF(Penvoerder!$C$2="","",Penvoerder!$C$2),"")</f>
        <v/>
      </c>
      <c r="E5" s="151" t="str">
        <f>IFERROR(IF('PP2'!$C$2="","",'PP2'!$C$2),"")</f>
        <v/>
      </c>
      <c r="F5" s="151" t="str">
        <f>IFERROR(IF('PP3'!$C$2="","",'PP3'!$C$2),"")</f>
        <v/>
      </c>
      <c r="G5" s="209" t="str">
        <f>IFERROR(IF('PP4'!$C$2="","",'PP4'!$C$2),"")</f>
        <v/>
      </c>
      <c r="H5" s="209" t="str">
        <f>IFERROR(IF('PP5'!$C$2="","",'PP5'!$C$2),"")</f>
        <v/>
      </c>
      <c r="I5" s="209" t="str">
        <f>IFERROR(IF('PP6'!$C$2="","",'PP6'!$C$2),"")</f>
        <v/>
      </c>
      <c r="J5" s="151" t="str">
        <f>IFERROR(IF('PP7'!$C$2="","",'PP7'!$C$2),"")</f>
        <v/>
      </c>
      <c r="K5" s="151" t="str">
        <f>IFERROR(IF('PP8'!$C$2="","",'PP8'!$C$2),"")</f>
        <v/>
      </c>
      <c r="L5" s="151" t="str">
        <f>IFERROR(IF('PP9'!$C$2="","",'PP9'!$C$2),"")</f>
        <v/>
      </c>
      <c r="M5" s="151" t="str">
        <f>IFERROR(IF('PP10'!$C$2="","",'PP10'!$C$2),"")</f>
        <v/>
      </c>
      <c r="N5" s="151" t="str">
        <f>IFERROR(IF('PP11'!$C$2="","",'PP11'!$C$2),"")</f>
        <v/>
      </c>
      <c r="O5" s="151" t="str">
        <f>IFERROR(IF('PP12'!$C$2="","",'PP12'!$C$2),"")</f>
        <v/>
      </c>
      <c r="P5" s="151" t="str">
        <f>IFERROR(IF('PP13'!$C$2="","",'PP13'!$C$2),"")</f>
        <v/>
      </c>
      <c r="Q5" s="151" t="str">
        <f>IFERROR(IF('PP14'!$C$2="","",'PP14'!$C$2),"")</f>
        <v/>
      </c>
      <c r="R5" s="151" t="str">
        <f>IFERROR(IF('PP15'!$C$2="","",'PP15'!$C$2),"")</f>
        <v/>
      </c>
      <c r="S5" s="151" t="str">
        <f>IFERROR(IF('PP16'!$C$2="","",'PP16'!$C$2),"")</f>
        <v/>
      </c>
      <c r="T5" s="151" t="str">
        <f>IFERROR(IF('PP17'!$C$2="","",'PP17'!$C$2),"")</f>
        <v/>
      </c>
      <c r="U5" s="151" t="str">
        <f>IFERROR(IF('PP18'!$C$2="","",'PP18'!$C$2),"")</f>
        <v/>
      </c>
      <c r="V5" s="151" t="str">
        <f>IFERROR(IF('PP19'!$C$2="","",'PP19'!$C$2),"")</f>
        <v/>
      </c>
      <c r="W5" s="151" t="str">
        <f>IFERROR(IF('PP20'!$C$2="","",'PP20'!$C$2),"")</f>
        <v/>
      </c>
    </row>
    <row r="6" spans="2:31" ht="16.5" thickTop="1">
      <c r="B6" s="98" t="s">
        <v>75</v>
      </c>
      <c r="C6" s="140">
        <f t="shared" ref="C6:C12" si="0">SUM(D6:W6)</f>
        <v>0</v>
      </c>
      <c r="D6" s="141">
        <f>Penvoerder!$C230</f>
        <v>0</v>
      </c>
      <c r="E6" s="207">
        <f>'PP2'!$C230</f>
        <v>0</v>
      </c>
      <c r="F6" s="207">
        <f>'PP3'!$C230</f>
        <v>0</v>
      </c>
      <c r="G6" s="237">
        <f>'PP4'!$C230</f>
        <v>0</v>
      </c>
      <c r="H6" s="237">
        <f>'PP5'!$C230</f>
        <v>0</v>
      </c>
      <c r="I6" s="237">
        <f>'PP6'!$C230</f>
        <v>0</v>
      </c>
      <c r="J6" s="207">
        <f>'PP7'!$C230</f>
        <v>0</v>
      </c>
      <c r="K6" s="207">
        <f>'PP8'!$C230</f>
        <v>0</v>
      </c>
      <c r="L6" s="207">
        <f>'PP9'!$C230</f>
        <v>0</v>
      </c>
      <c r="M6" s="207">
        <f>'PP10'!$C230</f>
        <v>0</v>
      </c>
      <c r="N6" s="207">
        <f>'PP11'!$C230</f>
        <v>0</v>
      </c>
      <c r="O6" s="207">
        <f>'PP12'!$C230</f>
        <v>0</v>
      </c>
      <c r="P6" s="207">
        <f>'PP13'!$C230</f>
        <v>0</v>
      </c>
      <c r="Q6" s="207">
        <f>'PP14'!$C230</f>
        <v>0</v>
      </c>
      <c r="R6" s="207">
        <f>'PP15'!$C230</f>
        <v>0</v>
      </c>
      <c r="S6" s="207">
        <f>'PP16'!$C230</f>
        <v>0</v>
      </c>
      <c r="T6" s="207">
        <f>'PP17'!$C230</f>
        <v>0</v>
      </c>
      <c r="U6" s="207">
        <f>'PP18'!$C230</f>
        <v>0</v>
      </c>
      <c r="V6" s="207">
        <f>'PP19'!$C230</f>
        <v>0</v>
      </c>
      <c r="W6" s="207">
        <f>'PP20'!$C230</f>
        <v>0</v>
      </c>
    </row>
    <row r="7" spans="2:31" ht="15.75">
      <c r="B7" s="99" t="s">
        <v>76</v>
      </c>
      <c r="C7" s="140">
        <f t="shared" ref="C7" si="1">SUM(D7:W7)</f>
        <v>0</v>
      </c>
      <c r="D7" s="141">
        <f>Penvoerder!$C231</f>
        <v>0</v>
      </c>
      <c r="E7" s="207">
        <f>'PP2'!$C231</f>
        <v>0</v>
      </c>
      <c r="F7" s="207">
        <f>'PP3'!$C231</f>
        <v>0</v>
      </c>
      <c r="G7" s="237">
        <f>'PP4'!$C231</f>
        <v>0</v>
      </c>
      <c r="H7" s="237">
        <f>'PP5'!$C231</f>
        <v>0</v>
      </c>
      <c r="I7" s="237">
        <f>'PP6'!$C231</f>
        <v>0</v>
      </c>
      <c r="J7" s="207">
        <f>'PP7'!$C231</f>
        <v>0</v>
      </c>
      <c r="K7" s="207">
        <f>'PP8'!$C231</f>
        <v>0</v>
      </c>
      <c r="L7" s="207">
        <f>'PP9'!$C231</f>
        <v>0</v>
      </c>
      <c r="M7" s="207">
        <f>'PP10'!$C231</f>
        <v>0</v>
      </c>
      <c r="N7" s="207">
        <f>'PP11'!$C231</f>
        <v>0</v>
      </c>
      <c r="O7" s="207">
        <f>'PP12'!$C231</f>
        <v>0</v>
      </c>
      <c r="P7" s="207">
        <f>'PP13'!$C231</f>
        <v>0</v>
      </c>
      <c r="Q7" s="207">
        <f>'PP14'!$C231</f>
        <v>0</v>
      </c>
      <c r="R7" s="207">
        <f>'PP15'!$C231</f>
        <v>0</v>
      </c>
      <c r="S7" s="207">
        <f>'PP16'!$C231</f>
        <v>0</v>
      </c>
      <c r="T7" s="207">
        <f>'PP17'!$C231</f>
        <v>0</v>
      </c>
      <c r="U7" s="207">
        <f>'PP18'!$C231</f>
        <v>0</v>
      </c>
      <c r="V7" s="207">
        <f>'PP19'!$C231</f>
        <v>0</v>
      </c>
      <c r="W7" s="207">
        <f>'PP20'!$C231</f>
        <v>0</v>
      </c>
    </row>
    <row r="8" spans="2:31" ht="15.75">
      <c r="B8" s="99" t="s">
        <v>77</v>
      </c>
      <c r="C8" s="140">
        <f t="shared" ref="C8" si="2">SUM(D8:W8)</f>
        <v>0</v>
      </c>
      <c r="D8" s="141">
        <f>Penvoerder!$C232</f>
        <v>0</v>
      </c>
      <c r="E8" s="207">
        <f>'PP2'!$C232</f>
        <v>0</v>
      </c>
      <c r="F8" s="207">
        <f>'PP3'!$C232</f>
        <v>0</v>
      </c>
      <c r="G8" s="237">
        <f>'PP4'!$C232</f>
        <v>0</v>
      </c>
      <c r="H8" s="237">
        <f>'PP5'!$C232</f>
        <v>0</v>
      </c>
      <c r="I8" s="237">
        <f>'PP6'!$C232</f>
        <v>0</v>
      </c>
      <c r="J8" s="207">
        <f>'PP7'!$C232</f>
        <v>0</v>
      </c>
      <c r="K8" s="207">
        <f>'PP8'!$C232</f>
        <v>0</v>
      </c>
      <c r="L8" s="207">
        <f>'PP9'!$C232</f>
        <v>0</v>
      </c>
      <c r="M8" s="207">
        <f>'PP10'!$C232</f>
        <v>0</v>
      </c>
      <c r="N8" s="207">
        <f>'PP11'!$C232</f>
        <v>0</v>
      </c>
      <c r="O8" s="207">
        <f>'PP12'!$C232</f>
        <v>0</v>
      </c>
      <c r="P8" s="207">
        <f>'PP13'!$C232</f>
        <v>0</v>
      </c>
      <c r="Q8" s="207">
        <f>'PP14'!$C232</f>
        <v>0</v>
      </c>
      <c r="R8" s="207">
        <f>'PP15'!$C232</f>
        <v>0</v>
      </c>
      <c r="S8" s="207">
        <f>'PP16'!$C232</f>
        <v>0</v>
      </c>
      <c r="T8" s="207">
        <f>'PP17'!$C232</f>
        <v>0</v>
      </c>
      <c r="U8" s="207">
        <f>'PP18'!$C232</f>
        <v>0</v>
      </c>
      <c r="V8" s="207">
        <f>'PP19'!$C232</f>
        <v>0</v>
      </c>
      <c r="W8" s="207">
        <f>'PP20'!$C232</f>
        <v>0</v>
      </c>
    </row>
    <row r="9" spans="2:31" ht="15.75">
      <c r="B9" s="99" t="s">
        <v>78</v>
      </c>
      <c r="C9" s="140">
        <f t="shared" si="0"/>
        <v>0</v>
      </c>
      <c r="D9" s="141">
        <f>Penvoerder!$C233</f>
        <v>0</v>
      </c>
      <c r="E9" s="207">
        <f>'PP2'!$C233</f>
        <v>0</v>
      </c>
      <c r="F9" s="207">
        <f>'PP3'!$C233</f>
        <v>0</v>
      </c>
      <c r="G9" s="237">
        <f>'PP4'!$C233</f>
        <v>0</v>
      </c>
      <c r="H9" s="237">
        <f>'PP5'!$C233</f>
        <v>0</v>
      </c>
      <c r="I9" s="237">
        <f>'PP6'!$C233</f>
        <v>0</v>
      </c>
      <c r="J9" s="207">
        <f>'PP7'!$C233</f>
        <v>0</v>
      </c>
      <c r="K9" s="207">
        <f>'PP8'!$C233</f>
        <v>0</v>
      </c>
      <c r="L9" s="207">
        <f>'PP9'!$C233</f>
        <v>0</v>
      </c>
      <c r="M9" s="207">
        <f>'PP10'!$C233</f>
        <v>0</v>
      </c>
      <c r="N9" s="207">
        <f>'PP11'!$C233</f>
        <v>0</v>
      </c>
      <c r="O9" s="207">
        <f>'PP12'!$C233</f>
        <v>0</v>
      </c>
      <c r="P9" s="207">
        <f>'PP13'!$C233</f>
        <v>0</v>
      </c>
      <c r="Q9" s="207">
        <f>'PP14'!$C233</f>
        <v>0</v>
      </c>
      <c r="R9" s="207">
        <f>'PP15'!$C233</f>
        <v>0</v>
      </c>
      <c r="S9" s="207">
        <f>'PP16'!$C233</f>
        <v>0</v>
      </c>
      <c r="T9" s="207">
        <f>'PP17'!$C233</f>
        <v>0</v>
      </c>
      <c r="U9" s="207">
        <f>'PP18'!$C233</f>
        <v>0</v>
      </c>
      <c r="V9" s="207">
        <f>'PP19'!$C233</f>
        <v>0</v>
      </c>
      <c r="W9" s="207">
        <f>'PP20'!$C233</f>
        <v>0</v>
      </c>
    </row>
    <row r="10" spans="2:31" ht="15.75">
      <c r="B10" s="99" t="s">
        <v>79</v>
      </c>
      <c r="C10" s="140">
        <f t="shared" si="0"/>
        <v>0</v>
      </c>
      <c r="D10" s="141">
        <f>Penvoerder!$C234</f>
        <v>0</v>
      </c>
      <c r="E10" s="207">
        <f>'PP2'!$C234</f>
        <v>0</v>
      </c>
      <c r="F10" s="207">
        <f>'PP3'!$C234</f>
        <v>0</v>
      </c>
      <c r="G10" s="237">
        <f>'PP4'!$C234</f>
        <v>0</v>
      </c>
      <c r="H10" s="237">
        <f>'PP5'!$C234</f>
        <v>0</v>
      </c>
      <c r="I10" s="237">
        <f>'PP6'!$C234</f>
        <v>0</v>
      </c>
      <c r="J10" s="207">
        <f>'PP7'!$C234</f>
        <v>0</v>
      </c>
      <c r="K10" s="207">
        <f>'PP8'!$C234</f>
        <v>0</v>
      </c>
      <c r="L10" s="207">
        <f>'PP9'!$C234</f>
        <v>0</v>
      </c>
      <c r="M10" s="207">
        <f>'PP10'!$C234</f>
        <v>0</v>
      </c>
      <c r="N10" s="207">
        <f>'PP11'!$C234</f>
        <v>0</v>
      </c>
      <c r="O10" s="207">
        <f>'PP12'!$C234</f>
        <v>0</v>
      </c>
      <c r="P10" s="207">
        <f>'PP13'!$C234</f>
        <v>0</v>
      </c>
      <c r="Q10" s="207">
        <f>'PP14'!$C234</f>
        <v>0</v>
      </c>
      <c r="R10" s="207">
        <f>'PP15'!$C234</f>
        <v>0</v>
      </c>
      <c r="S10" s="207">
        <f>'PP16'!$C234</f>
        <v>0</v>
      </c>
      <c r="T10" s="207">
        <f>'PP17'!$C234</f>
        <v>0</v>
      </c>
      <c r="U10" s="207">
        <f>'PP18'!$C234</f>
        <v>0</v>
      </c>
      <c r="V10" s="207">
        <f>'PP19'!$C234</f>
        <v>0</v>
      </c>
      <c r="W10" s="207">
        <f>'PP20'!$C234</f>
        <v>0</v>
      </c>
    </row>
    <row r="11" spans="2:31" ht="16.5" thickBot="1">
      <c r="B11" s="100" t="s">
        <v>80</v>
      </c>
      <c r="C11" s="144">
        <f t="shared" si="0"/>
        <v>0</v>
      </c>
      <c r="D11" s="145">
        <f>Penvoerder!$C235</f>
        <v>0</v>
      </c>
      <c r="E11" s="208">
        <f>'PP2'!$C235</f>
        <v>0</v>
      </c>
      <c r="F11" s="208">
        <f>'PP3'!$C235</f>
        <v>0</v>
      </c>
      <c r="G11" s="238">
        <f>'PP4'!$C235</f>
        <v>0</v>
      </c>
      <c r="H11" s="238">
        <f>'PP5'!$C235</f>
        <v>0</v>
      </c>
      <c r="I11" s="238">
        <f>'PP6'!$C235</f>
        <v>0</v>
      </c>
      <c r="J11" s="208">
        <f>'PP7'!$C235</f>
        <v>0</v>
      </c>
      <c r="K11" s="208">
        <f>'PP8'!$C235</f>
        <v>0</v>
      </c>
      <c r="L11" s="208">
        <f>'PP9'!$C235</f>
        <v>0</v>
      </c>
      <c r="M11" s="208">
        <f>'PP10'!$C235</f>
        <v>0</v>
      </c>
      <c r="N11" s="208">
        <f>'PP11'!$C235</f>
        <v>0</v>
      </c>
      <c r="O11" s="208">
        <f>'PP12'!$C235</f>
        <v>0</v>
      </c>
      <c r="P11" s="208">
        <f>'PP13'!$C235</f>
        <v>0</v>
      </c>
      <c r="Q11" s="208">
        <f>'PP14'!$C235</f>
        <v>0</v>
      </c>
      <c r="R11" s="208">
        <f>'PP15'!$C235</f>
        <v>0</v>
      </c>
      <c r="S11" s="208">
        <f>'PP16'!$C235</f>
        <v>0</v>
      </c>
      <c r="T11" s="208">
        <f>'PP17'!$C235</f>
        <v>0</v>
      </c>
      <c r="U11" s="208">
        <f>'PP18'!$C235</f>
        <v>0</v>
      </c>
      <c r="V11" s="208">
        <f>'PP19'!$C235</f>
        <v>0</v>
      </c>
      <c r="W11" s="208">
        <f>'PP20'!$C235</f>
        <v>0</v>
      </c>
    </row>
    <row r="12" spans="2:31" ht="17.25" thickTop="1" thickBot="1">
      <c r="B12" s="43" t="s">
        <v>59</v>
      </c>
      <c r="C12" s="146">
        <f t="shared" si="0"/>
        <v>0</v>
      </c>
      <c r="D12" s="146">
        <f t="shared" ref="D12:W12" si="3">SUM(D6:D11)</f>
        <v>0</v>
      </c>
      <c r="E12" s="146">
        <f t="shared" si="3"/>
        <v>0</v>
      </c>
      <c r="F12" s="146">
        <f t="shared" si="3"/>
        <v>0</v>
      </c>
      <c r="G12" s="146">
        <f t="shared" si="3"/>
        <v>0</v>
      </c>
      <c r="H12" s="146">
        <f t="shared" si="3"/>
        <v>0</v>
      </c>
      <c r="I12" s="146">
        <f t="shared" si="3"/>
        <v>0</v>
      </c>
      <c r="J12" s="146">
        <f t="shared" si="3"/>
        <v>0</v>
      </c>
      <c r="K12" s="146">
        <f t="shared" si="3"/>
        <v>0</v>
      </c>
      <c r="L12" s="146">
        <f t="shared" si="3"/>
        <v>0</v>
      </c>
      <c r="M12" s="146">
        <f t="shared" si="3"/>
        <v>0</v>
      </c>
      <c r="N12" s="146">
        <f t="shared" si="3"/>
        <v>0</v>
      </c>
      <c r="O12" s="146">
        <f t="shared" si="3"/>
        <v>0</v>
      </c>
      <c r="P12" s="146">
        <f t="shared" si="3"/>
        <v>0</v>
      </c>
      <c r="Q12" s="146">
        <f t="shared" si="3"/>
        <v>0</v>
      </c>
      <c r="R12" s="146">
        <f t="shared" si="3"/>
        <v>0</v>
      </c>
      <c r="S12" s="146">
        <f t="shared" si="3"/>
        <v>0</v>
      </c>
      <c r="T12" s="146">
        <f t="shared" si="3"/>
        <v>0</v>
      </c>
      <c r="U12" s="146">
        <f t="shared" si="3"/>
        <v>0</v>
      </c>
      <c r="V12" s="146">
        <f t="shared" si="3"/>
        <v>0</v>
      </c>
      <c r="W12" s="146">
        <f t="shared" si="3"/>
        <v>0</v>
      </c>
    </row>
    <row r="13" spans="2:31" ht="17.25" thickTop="1" thickBot="1">
      <c r="B13" s="101" t="s">
        <v>81</v>
      </c>
      <c r="C13" s="148">
        <f>SUM(D13:W13)</f>
        <v>0</v>
      </c>
      <c r="D13" s="149">
        <f>Penvoerder!$D$27</f>
        <v>0</v>
      </c>
      <c r="E13" s="150">
        <f>'PP2'!$D$27</f>
        <v>0</v>
      </c>
      <c r="F13" s="150">
        <f>'PP3'!$D$27</f>
        <v>0</v>
      </c>
      <c r="G13" s="239">
        <f>'PP4'!$D$27</f>
        <v>0</v>
      </c>
      <c r="H13" s="239">
        <f>'PP5'!$D$27</f>
        <v>0</v>
      </c>
      <c r="I13" s="239">
        <f>'PP6'!$D$27</f>
        <v>0</v>
      </c>
      <c r="J13" s="150">
        <f>'PP7'!$D$27</f>
        <v>0</v>
      </c>
      <c r="K13" s="150">
        <f>'PP8'!$D$27</f>
        <v>0</v>
      </c>
      <c r="L13" s="150">
        <f>'PP9'!$D$27</f>
        <v>0</v>
      </c>
      <c r="M13" s="150">
        <f>'PP10'!$D$27</f>
        <v>0</v>
      </c>
      <c r="N13" s="150">
        <f>'PP11'!$D$27</f>
        <v>0</v>
      </c>
      <c r="O13" s="150">
        <f>'PP12'!$D$27</f>
        <v>0</v>
      </c>
      <c r="P13" s="150">
        <f>'PP13'!$D$27</f>
        <v>0</v>
      </c>
      <c r="Q13" s="150">
        <f>'PP14'!$D$27</f>
        <v>0</v>
      </c>
      <c r="R13" s="150">
        <f>'PP15'!$D$27</f>
        <v>0</v>
      </c>
      <c r="S13" s="150">
        <f>'PP16'!$D$27</f>
        <v>0</v>
      </c>
      <c r="T13" s="150">
        <f>'PP17'!$D$27</f>
        <v>0</v>
      </c>
      <c r="U13" s="150">
        <f>'PP18'!$D$27</f>
        <v>0</v>
      </c>
      <c r="V13" s="150">
        <f>'PP19'!$D$27</f>
        <v>0</v>
      </c>
      <c r="W13" s="150">
        <f>'PP20'!$D$27</f>
        <v>0</v>
      </c>
    </row>
    <row r="14" spans="2:31" ht="17.25" thickTop="1" thickBot="1">
      <c r="B14" s="43" t="s">
        <v>82</v>
      </c>
      <c r="C14" s="146" t="str">
        <f>IF(ROUND(C12,2)-ROUND(C13,2)=0,"JA",C12-C13)</f>
        <v>JA</v>
      </c>
      <c r="D14" s="146" t="str">
        <f>IF(ROUND(D12,2)-ROUND(D13,2)=0,"JA",D12-D13)</f>
        <v>JA</v>
      </c>
      <c r="E14" s="146" t="str">
        <f t="shared" ref="E14:W14" si="4">IF(ROUND(E12,2)-ROUND(E13,2)=0,"JA",E12-E13)</f>
        <v>JA</v>
      </c>
      <c r="F14" s="146" t="str">
        <f t="shared" si="4"/>
        <v>JA</v>
      </c>
      <c r="G14" s="146" t="str">
        <f t="shared" si="4"/>
        <v>JA</v>
      </c>
      <c r="H14" s="146" t="str">
        <f t="shared" si="4"/>
        <v>JA</v>
      </c>
      <c r="I14" s="146" t="str">
        <f t="shared" si="4"/>
        <v>JA</v>
      </c>
      <c r="J14" s="146" t="str">
        <f t="shared" si="4"/>
        <v>JA</v>
      </c>
      <c r="K14" s="146" t="str">
        <f t="shared" si="4"/>
        <v>JA</v>
      </c>
      <c r="L14" s="146" t="str">
        <f>IF(ROUND(L12,2)-ROUND(L13,2)=0,"JA",L12-L13)</f>
        <v>JA</v>
      </c>
      <c r="M14" s="146" t="str">
        <f t="shared" si="4"/>
        <v>JA</v>
      </c>
      <c r="N14" s="146" t="str">
        <f t="shared" si="4"/>
        <v>JA</v>
      </c>
      <c r="O14" s="146" t="str">
        <f t="shared" si="4"/>
        <v>JA</v>
      </c>
      <c r="P14" s="146" t="str">
        <f t="shared" si="4"/>
        <v>JA</v>
      </c>
      <c r="Q14" s="146" t="str">
        <f t="shared" si="4"/>
        <v>JA</v>
      </c>
      <c r="R14" s="146" t="str">
        <f t="shared" si="4"/>
        <v>JA</v>
      </c>
      <c r="S14" s="146" t="str">
        <f t="shared" si="4"/>
        <v>JA</v>
      </c>
      <c r="T14" s="146" t="str">
        <f t="shared" si="4"/>
        <v>JA</v>
      </c>
      <c r="U14" s="146" t="str">
        <f t="shared" si="4"/>
        <v>JA</v>
      </c>
      <c r="V14" s="146" t="str">
        <f t="shared" si="4"/>
        <v>JA</v>
      </c>
      <c r="W14" s="146" t="str">
        <f t="shared" si="4"/>
        <v>JA</v>
      </c>
    </row>
    <row r="15" spans="2:31" s="21" customFormat="1" ht="16.5" thickTop="1">
      <c r="B15" s="18"/>
      <c r="C15" s="18"/>
      <c r="D15" s="19"/>
      <c r="E15" s="20"/>
      <c r="F15" s="20"/>
      <c r="G15" s="240"/>
      <c r="H15" s="240"/>
      <c r="I15" s="240"/>
      <c r="J15" s="20"/>
      <c r="K15" s="20"/>
      <c r="L15" s="20"/>
      <c r="M15" s="20"/>
      <c r="N15" s="20"/>
      <c r="O15" s="20"/>
      <c r="P15" s="20"/>
      <c r="Q15" s="20"/>
      <c r="R15" s="20"/>
      <c r="S15" s="20"/>
      <c r="T15" s="20"/>
      <c r="U15" s="20"/>
      <c r="V15" s="20"/>
      <c r="W15" s="20"/>
    </row>
    <row r="16" spans="2:31" s="95" customFormat="1">
      <c r="G16" s="241"/>
      <c r="H16" s="241"/>
      <c r="I16" s="241"/>
    </row>
    <row r="17" spans="2:9" s="95" customFormat="1" ht="15.75">
      <c r="B17" s="96"/>
      <c r="C17" s="96"/>
      <c r="D17" s="97"/>
      <c r="G17" s="241"/>
      <c r="H17" s="241"/>
      <c r="I17" s="241"/>
    </row>
    <row r="18" spans="2:9" s="95" customFormat="1">
      <c r="G18" s="241"/>
      <c r="H18" s="241"/>
      <c r="I18" s="241"/>
    </row>
    <row r="19" spans="2:9" s="95" customFormat="1">
      <c r="G19" s="241"/>
      <c r="H19" s="241"/>
      <c r="I19" s="241"/>
    </row>
    <row r="20" spans="2:9" s="95" customFormat="1">
      <c r="G20" s="241"/>
      <c r="H20" s="241"/>
      <c r="I20" s="241"/>
    </row>
    <row r="21" spans="2:9" s="95" customFormat="1">
      <c r="G21" s="241"/>
      <c r="H21" s="241"/>
      <c r="I21" s="241"/>
    </row>
    <row r="22" spans="2:9" s="95" customFormat="1">
      <c r="G22" s="241"/>
      <c r="H22" s="241"/>
      <c r="I22" s="241"/>
    </row>
    <row r="23" spans="2:9" s="95" customFormat="1">
      <c r="G23" s="241"/>
      <c r="H23" s="241"/>
      <c r="I23" s="241"/>
    </row>
    <row r="24" spans="2:9" s="95" customFormat="1">
      <c r="G24" s="241"/>
      <c r="H24" s="241"/>
      <c r="I24" s="241"/>
    </row>
    <row r="25" spans="2:9" s="95" customFormat="1">
      <c r="G25" s="241"/>
      <c r="H25" s="241"/>
      <c r="I25" s="241"/>
    </row>
    <row r="26" spans="2:9" s="95" customFormat="1">
      <c r="G26" s="241"/>
      <c r="H26" s="241"/>
      <c r="I26" s="241"/>
    </row>
    <row r="27" spans="2:9" s="95" customFormat="1">
      <c r="G27" s="241"/>
      <c r="H27" s="241"/>
      <c r="I27" s="241"/>
    </row>
    <row r="28" spans="2:9" s="95" customFormat="1">
      <c r="G28" s="241"/>
      <c r="H28" s="241"/>
      <c r="I28" s="241"/>
    </row>
    <row r="29" spans="2:9" s="95" customFormat="1">
      <c r="G29" s="241"/>
      <c r="H29" s="241"/>
      <c r="I29" s="241"/>
    </row>
    <row r="30" spans="2:9" s="95" customFormat="1">
      <c r="G30" s="241"/>
      <c r="H30" s="241"/>
      <c r="I30" s="241"/>
    </row>
    <row r="31" spans="2:9" s="95" customFormat="1">
      <c r="G31" s="241"/>
      <c r="H31" s="241"/>
      <c r="I31" s="241"/>
    </row>
    <row r="32" spans="2:9" s="95" customFormat="1">
      <c r="G32" s="241"/>
      <c r="H32" s="241"/>
      <c r="I32" s="241"/>
    </row>
    <row r="33" spans="7:9" s="95" customFormat="1">
      <c r="G33" s="241"/>
      <c r="H33" s="241"/>
      <c r="I33" s="241"/>
    </row>
    <row r="34" spans="7:9" s="95" customFormat="1">
      <c r="G34" s="241"/>
      <c r="H34" s="241"/>
      <c r="I34" s="241"/>
    </row>
    <row r="35" spans="7:9" s="95" customFormat="1">
      <c r="G35" s="241"/>
      <c r="H35" s="241"/>
      <c r="I35" s="241"/>
    </row>
    <row r="36" spans="7:9" s="95" customFormat="1">
      <c r="G36" s="241"/>
      <c r="H36" s="241"/>
      <c r="I36" s="241"/>
    </row>
    <row r="37" spans="7:9" s="95" customFormat="1">
      <c r="G37" s="241"/>
      <c r="H37" s="241"/>
      <c r="I37" s="241"/>
    </row>
    <row r="38" spans="7:9" s="95" customFormat="1">
      <c r="G38" s="241"/>
      <c r="H38" s="241"/>
      <c r="I38" s="241"/>
    </row>
    <row r="39" spans="7:9" s="95" customFormat="1">
      <c r="G39" s="241"/>
      <c r="H39" s="241"/>
      <c r="I39" s="241"/>
    </row>
    <row r="40" spans="7:9" s="95" customFormat="1">
      <c r="G40" s="241"/>
      <c r="H40" s="241"/>
      <c r="I40" s="241"/>
    </row>
    <row r="41" spans="7:9" s="95" customFormat="1">
      <c r="G41" s="241"/>
      <c r="H41" s="241"/>
      <c r="I41" s="241"/>
    </row>
    <row r="42" spans="7:9" s="95" customFormat="1">
      <c r="G42" s="241"/>
      <c r="H42" s="241"/>
      <c r="I42" s="241"/>
    </row>
    <row r="43" spans="7:9" s="95" customFormat="1">
      <c r="G43" s="241"/>
      <c r="H43" s="241"/>
      <c r="I43" s="241"/>
    </row>
    <row r="44" spans="7:9" s="95" customFormat="1">
      <c r="G44" s="241"/>
      <c r="H44" s="241"/>
      <c r="I44" s="241"/>
    </row>
    <row r="45" spans="7:9" s="95" customFormat="1">
      <c r="G45" s="241"/>
      <c r="H45" s="241"/>
      <c r="I45" s="241"/>
    </row>
    <row r="46" spans="7:9" s="95" customFormat="1">
      <c r="G46" s="241"/>
      <c r="H46" s="241"/>
      <c r="I46" s="241"/>
    </row>
    <row r="47" spans="7:9" s="95" customFormat="1">
      <c r="G47" s="241"/>
      <c r="H47" s="241"/>
      <c r="I47" s="241"/>
    </row>
    <row r="48" spans="7:9" s="95" customFormat="1">
      <c r="G48" s="241"/>
      <c r="H48" s="241"/>
      <c r="I48" s="241"/>
    </row>
    <row r="49" spans="7:9" s="95" customFormat="1">
      <c r="G49" s="241"/>
      <c r="H49" s="241"/>
      <c r="I49" s="241"/>
    </row>
    <row r="50" spans="7:9" s="95" customFormat="1">
      <c r="G50" s="241"/>
      <c r="H50" s="241"/>
      <c r="I50" s="241"/>
    </row>
    <row r="51" spans="7:9" s="95" customFormat="1">
      <c r="G51" s="241"/>
      <c r="H51" s="241"/>
      <c r="I51" s="241"/>
    </row>
    <row r="52" spans="7:9" s="95" customFormat="1">
      <c r="G52" s="241"/>
      <c r="H52" s="241"/>
      <c r="I52" s="241"/>
    </row>
    <row r="53" spans="7:9" s="95" customFormat="1">
      <c r="G53" s="241"/>
      <c r="H53" s="241"/>
      <c r="I53" s="241"/>
    </row>
    <row r="54" spans="7:9" s="95" customFormat="1">
      <c r="G54" s="241"/>
      <c r="H54" s="241"/>
      <c r="I54" s="241"/>
    </row>
    <row r="55" spans="7:9" s="95" customFormat="1">
      <c r="G55" s="241"/>
      <c r="H55" s="241"/>
      <c r="I55" s="241"/>
    </row>
    <row r="56" spans="7:9" s="95" customFormat="1">
      <c r="G56" s="241"/>
      <c r="H56" s="241"/>
      <c r="I56" s="241"/>
    </row>
  </sheetData>
  <sheetProtection sheet="1" objects="1" scenarios="1"/>
  <conditionalFormatting sqref="C14:W14">
    <cfRule type="cellIs" dxfId="470" priority="2" operator="notEqual">
      <formula>"JA"</formula>
    </cfRule>
  </conditionalFormatting>
  <pageMargins left="0.7" right="0.7" top="0.75" bottom="0.75" header="0.3" footer="0.3"/>
  <pageSetup scale="29" orientation="landscape" r:id="rId1"/>
  <ignoredErrors>
    <ignoredError sqref="C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205B-C8E2-4B91-A68E-F1241DB5FA32}">
  <sheetPr codeName="Sheet6">
    <tabColor rgb="FF92D050"/>
    <pageSetUpPr fitToPage="1"/>
  </sheetPr>
  <dimension ref="A1:L738"/>
  <sheetViews>
    <sheetView showGridLines="0" workbookViewId="0">
      <selection activeCell="C6" sqref="C6:D6"/>
    </sheetView>
  </sheetViews>
  <sheetFormatPr defaultColWidth="9.140625" defaultRowHeight="15.75"/>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40.85546875" customWidth="1"/>
    <col min="12" max="12" width="12.42578125" bestFit="1" customWidth="1"/>
  </cols>
  <sheetData>
    <row r="1" spans="1:9">
      <c r="D1" s="1"/>
      <c r="I1" s="40" t="s">
        <v>28</v>
      </c>
    </row>
    <row r="2" spans="1:9" ht="18.75">
      <c r="B2" s="24" t="s">
        <v>83</v>
      </c>
      <c r="C2" s="252"/>
      <c r="D2" s="252"/>
      <c r="E2" s="252"/>
      <c r="I2" s="41" t="s">
        <v>30</v>
      </c>
    </row>
    <row r="3" spans="1:9">
      <c r="B3" s="22"/>
      <c r="C3" s="23"/>
      <c r="D3" s="23"/>
      <c r="E3" s="1"/>
      <c r="I3" s="55" t="s">
        <v>31</v>
      </c>
    </row>
    <row r="4" spans="1:9" ht="16.5" hidden="1">
      <c r="B4" s="26" t="s">
        <v>84</v>
      </c>
      <c r="C4" s="70" t="s">
        <v>85</v>
      </c>
      <c r="D4"/>
      <c r="H4" s="54"/>
    </row>
    <row r="5" spans="1:9" ht="16.5" hidden="1">
      <c r="B5" s="26" t="s">
        <v>86</v>
      </c>
      <c r="C5" s="71" t="s">
        <v>85</v>
      </c>
      <c r="D5"/>
      <c r="H5" s="54"/>
    </row>
    <row r="6" spans="1:9" ht="16.5">
      <c r="B6" s="26" t="s">
        <v>87</v>
      </c>
      <c r="C6" s="255"/>
      <c r="D6" s="255"/>
      <c r="F6"/>
      <c r="G6"/>
      <c r="H6"/>
    </row>
    <row r="7" spans="1:9" ht="16.5" hidden="1">
      <c r="B7" s="26" t="s">
        <v>88</v>
      </c>
      <c r="C7" s="72" t="s">
        <v>89</v>
      </c>
      <c r="D7"/>
      <c r="E7"/>
      <c r="F7"/>
      <c r="G7"/>
      <c r="H7"/>
    </row>
    <row r="8" spans="1:9" ht="16.5">
      <c r="B8" s="26"/>
      <c r="C8" s="107"/>
      <c r="D8" s="107"/>
      <c r="E8" s="107"/>
      <c r="F8"/>
      <c r="G8"/>
      <c r="H8"/>
    </row>
    <row r="9" spans="1:9">
      <c r="B9" s="3"/>
      <c r="C9" s="4"/>
      <c r="D9"/>
      <c r="E9"/>
      <c r="F9"/>
      <c r="G9"/>
      <c r="H9"/>
    </row>
    <row r="10" spans="1:9" ht="15.75" customHeight="1">
      <c r="B10" s="17"/>
      <c r="C10" s="4"/>
      <c r="D10"/>
      <c r="E10"/>
      <c r="F10"/>
      <c r="G10"/>
      <c r="H10"/>
    </row>
    <row r="11" spans="1:9" ht="75" customHeight="1">
      <c r="B11" s="256" t="str">
        <f>IF(COUNTA(C2:D7)&lt;5,"Vul eerst hierboven alle informatie over de penvoerder in.",IF(Projectinformatie!B24="","Er is voor het project nog geen optie gekozen voor het begroten en verantwoorden van de kosten. Kies de optie op tabblad 'Projectinformatie' onder de werkpakketten.",VLOOKUP(Projectinformatie!B24,Hulpblad!R:S,2,FALSE)))</f>
        <v>Vul eerst hierboven alle informatie over de penvoerder in.</v>
      </c>
      <c r="C11" s="256"/>
      <c r="D11" s="256"/>
      <c r="E11" s="256"/>
      <c r="F11" s="256"/>
      <c r="G11" s="256"/>
      <c r="H11" s="256"/>
      <c r="I11" s="256"/>
    </row>
    <row r="12" spans="1:9" ht="15" customHeight="1" thickBot="1">
      <c r="B12" s="30"/>
      <c r="C12" s="30"/>
      <c r="D12" s="30"/>
      <c r="E12" s="30"/>
      <c r="F12" s="30"/>
      <c r="G12" s="30"/>
      <c r="H12" s="30"/>
      <c r="I12" s="30"/>
    </row>
    <row r="13" spans="1:9" ht="6.75" customHeight="1" thickTop="1">
      <c r="B13" s="67"/>
      <c r="C13" s="67"/>
      <c r="D13" s="67"/>
      <c r="E13" s="67"/>
      <c r="F13" s="67"/>
      <c r="G13" s="67"/>
      <c r="H13" s="65"/>
      <c r="I13" s="65"/>
    </row>
    <row r="14" spans="1:9" ht="42.75" customHeight="1">
      <c r="B14" s="253" t="s">
        <v>90</v>
      </c>
      <c r="C14" s="253"/>
      <c r="D14" s="253"/>
      <c r="E14" s="253"/>
      <c r="F14" s="253"/>
      <c r="G14" s="253"/>
      <c r="H14" s="253"/>
      <c r="I14" s="65"/>
    </row>
    <row r="15" spans="1:9" ht="9.75" customHeight="1" thickBot="1">
      <c r="B15" s="68"/>
      <c r="C15" s="69"/>
      <c r="D15" s="65"/>
      <c r="E15" s="65"/>
      <c r="F15" s="65"/>
      <c r="G15" s="65"/>
      <c r="H15" s="65"/>
      <c r="I15" s="65"/>
    </row>
    <row r="16" spans="1:9" ht="18.75">
      <c r="A16" s="119">
        <f>IF(OR(COUNTA(C2:D8)&lt;5,Projectinformatie!B24=""),0,1)</f>
        <v>0</v>
      </c>
      <c r="B16" s="46" t="s">
        <v>91</v>
      </c>
      <c r="C16" s="47"/>
      <c r="D16" s="48" t="s">
        <v>81</v>
      </c>
      <c r="E16" s="65"/>
      <c r="F16" s="46" t="s">
        <v>58</v>
      </c>
      <c r="G16" s="47"/>
      <c r="H16" s="48" t="s">
        <v>81</v>
      </c>
      <c r="I16" s="65"/>
    </row>
    <row r="17" spans="1:12">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c r="A23" s="119" t="str">
        <f>IFERROR(HLOOKUP(VLOOKUP(Projectinformatie!$B$24,Keuzeopties[#All],3,FALSE)&amp;IF($C$6="Kennisinstelling","K",""),Keuze_Kostensoort[#All],8,FALSE),0)</f>
        <v>Bijdragen in natura</v>
      </c>
      <c r="B23" s="231" t="str">
        <f>Hulpblad!G8</f>
        <v>Bijdragen in natura</v>
      </c>
      <c r="C23" s="232"/>
      <c r="D23" s="233">
        <f>IF(A23=0,0,SUM($E$148:$E$164))</f>
        <v>0</v>
      </c>
      <c r="E23" s="65"/>
      <c r="F23" s="120" t="str">
        <f>Hulpblad!V8</f>
        <v xml:space="preserve"> </v>
      </c>
      <c r="G23" s="49"/>
      <c r="H23" s="126" t="str">
        <f t="shared" si="0"/>
        <v/>
      </c>
      <c r="I23" s="65"/>
    </row>
    <row r="24" spans="1:12">
      <c r="A24" s="119" t="str">
        <f>IFERROR(HLOOKUP(VLOOKUP(Projectinformatie!$B$24,Keuzeopties[#All],3,FALSE)&amp;IF(C15="Kennisinstelling","K",""),Keuze_Kostensoort[#All],9,FALSE),0)</f>
        <v>Afschrijvingskosten</v>
      </c>
      <c r="B24" s="234" t="str">
        <f>Hulpblad!G9</f>
        <v>Afschrijvingskosten</v>
      </c>
      <c r="C24" s="235"/>
      <c r="D24" s="233">
        <f>IF(A24=0,0,SUM($I$172:$I$179))</f>
        <v>0</v>
      </c>
      <c r="E24" s="65"/>
      <c r="F24" s="124" t="str">
        <f>Hulpblad!V9</f>
        <v xml:space="preserve"> </v>
      </c>
      <c r="G24" s="113"/>
      <c r="H24" s="126" t="str">
        <f t="shared" si="0"/>
        <v/>
      </c>
      <c r="I24" s="65"/>
    </row>
    <row r="25" spans="1:12">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c r="B27" s="52" t="s">
        <v>92</v>
      </c>
      <c r="C27" s="53"/>
      <c r="D27" s="128">
        <f>SUM(D17:D26)</f>
        <v>0</v>
      </c>
      <c r="E27" s="65"/>
      <c r="F27" s="52" t="s">
        <v>92</v>
      </c>
      <c r="G27" s="53"/>
      <c r="H27" s="128">
        <f>SUM(H17:H26)</f>
        <v>0</v>
      </c>
      <c r="I27" s="65"/>
    </row>
    <row r="28" spans="1:12" ht="9" customHeight="1">
      <c r="B28" s="62"/>
      <c r="C28" s="63"/>
      <c r="D28" s="64"/>
      <c r="E28" s="65"/>
      <c r="F28" s="62"/>
      <c r="G28" s="63"/>
      <c r="H28" s="64"/>
      <c r="I28" s="65"/>
    </row>
    <row r="29" spans="1:12" ht="49.5" customHeight="1" thickBot="1">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c r="B30" s="32"/>
      <c r="C30" s="32"/>
      <c r="D30" s="32"/>
      <c r="E30" s="32"/>
      <c r="F30" s="32"/>
      <c r="G30" s="32"/>
      <c r="H30" s="32"/>
    </row>
    <row r="31" spans="1:12" ht="25.5" customHeight="1">
      <c r="B31" s="251" t="s">
        <v>94</v>
      </c>
      <c r="C31" s="251"/>
      <c r="D31" s="251"/>
      <c r="E31" s="251"/>
      <c r="F31" s="251"/>
      <c r="G31" s="251"/>
      <c r="H31" s="251"/>
    </row>
    <row r="32" spans="1:12" ht="18.75">
      <c r="B32" s="27"/>
      <c r="C32" s="28"/>
      <c r="D32" s="29"/>
      <c r="E32"/>
      <c r="F32" s="27"/>
      <c r="G32" s="28"/>
      <c r="H32" s="29"/>
    </row>
    <row r="33" spans="1:9" ht="21">
      <c r="A33" s="119" t="str">
        <f>IF($A$16=0,"",IF(COUNTIFS($A$17:$A$26,B33)=1,1,"nvt"))</f>
        <v/>
      </c>
      <c r="B33" s="129" t="str">
        <f>B17</f>
        <v>Loonkosten plus vast % (44,2% + 15%)</v>
      </c>
      <c r="C33" s="37"/>
      <c r="D33"/>
      <c r="E33"/>
      <c r="F33"/>
      <c r="G33"/>
      <c r="H33"/>
    </row>
    <row r="34" spans="1:9" ht="15" customHeight="1">
      <c r="B34" s="249" t="str">
        <f>IF(A33="nvt",VLOOKUP(A33,Alle_Kostensoorten[],2,FALSE),VLOOKUP(B33,Alle_Kostensoorten[],2,FALSE))</f>
        <v>Toelichting: Zie voor berekening tabblad 'Instructie'</v>
      </c>
      <c r="C34" s="249"/>
      <c r="D34" s="249"/>
      <c r="E34" s="249"/>
      <c r="F34" s="249"/>
      <c r="G34" s="249"/>
      <c r="H34"/>
    </row>
    <row r="35" spans="1:9" ht="11.25" customHeight="1">
      <c r="B35" s="3"/>
      <c r="C35" s="4"/>
      <c r="D35"/>
      <c r="E35"/>
      <c r="F35"/>
      <c r="G35"/>
      <c r="H35"/>
    </row>
    <row r="36" spans="1:9" ht="31.5" customHeight="1" thickBot="1">
      <c r="B36" s="158" t="s">
        <v>58</v>
      </c>
      <c r="C36" s="110" t="s">
        <v>95</v>
      </c>
      <c r="D36" s="110" t="s">
        <v>96</v>
      </c>
      <c r="E36" s="110" t="s">
        <v>97</v>
      </c>
      <c r="F36" s="110" t="s">
        <v>98</v>
      </c>
      <c r="G36" s="157" t="s">
        <v>81</v>
      </c>
      <c r="H36"/>
      <c r="I36" s="10"/>
    </row>
    <row r="37" spans="1:9" ht="15.75" customHeight="1" thickTop="1">
      <c r="B37" s="203"/>
      <c r="C37" s="186"/>
      <c r="D37" s="217"/>
      <c r="E37" s="187"/>
      <c r="F37" s="189"/>
      <c r="G37" s="159">
        <f>IF($A$33=1,$F37*$E37,0)</f>
        <v>0</v>
      </c>
      <c r="H37"/>
    </row>
    <row r="38" spans="1:9" ht="15.75" customHeight="1">
      <c r="B38" s="173"/>
      <c r="C38" s="86"/>
      <c r="D38" s="218"/>
      <c r="E38" s="166"/>
      <c r="F38" s="164"/>
      <c r="G38" s="160">
        <f t="shared" ref="G38:G51" si="1">IF($A$33=1,$F38*$E38,0)</f>
        <v>0</v>
      </c>
      <c r="H38"/>
    </row>
    <row r="39" spans="1:9" ht="15.75" customHeight="1">
      <c r="B39" s="173"/>
      <c r="C39" s="86"/>
      <c r="D39" s="218"/>
      <c r="E39" s="166"/>
      <c r="F39" s="164"/>
      <c r="G39" s="160">
        <f t="shared" si="1"/>
        <v>0</v>
      </c>
      <c r="H39"/>
    </row>
    <row r="40" spans="1:9" ht="15.75" customHeight="1">
      <c r="B40" s="173"/>
      <c r="C40" s="86"/>
      <c r="D40" s="218"/>
      <c r="E40" s="166"/>
      <c r="F40" s="164"/>
      <c r="G40" s="160">
        <f t="shared" si="1"/>
        <v>0</v>
      </c>
      <c r="H40"/>
    </row>
    <row r="41" spans="1:9" ht="15.75" customHeight="1">
      <c r="B41" s="173"/>
      <c r="C41" s="86"/>
      <c r="D41" s="218"/>
      <c r="E41" s="166"/>
      <c r="F41" s="164"/>
      <c r="G41" s="160">
        <f t="shared" si="1"/>
        <v>0</v>
      </c>
      <c r="H41"/>
    </row>
    <row r="42" spans="1:9" ht="15.75" customHeight="1">
      <c r="B42" s="173"/>
      <c r="C42" s="86"/>
      <c r="D42" s="218"/>
      <c r="E42" s="166"/>
      <c r="F42" s="164"/>
      <c r="G42" s="160">
        <f t="shared" si="1"/>
        <v>0</v>
      </c>
      <c r="H42"/>
    </row>
    <row r="43" spans="1:9" ht="15.75" customHeight="1">
      <c r="B43" s="173"/>
      <c r="C43" s="86"/>
      <c r="D43" s="218"/>
      <c r="E43" s="166"/>
      <c r="F43" s="164"/>
      <c r="G43" s="160">
        <f t="shared" si="1"/>
        <v>0</v>
      </c>
      <c r="H43"/>
    </row>
    <row r="44" spans="1:9" ht="15.75" customHeight="1">
      <c r="B44" s="173"/>
      <c r="C44" s="86"/>
      <c r="D44" s="218"/>
      <c r="E44" s="166"/>
      <c r="F44" s="164"/>
      <c r="G44" s="160">
        <f t="shared" si="1"/>
        <v>0</v>
      </c>
      <c r="H44"/>
    </row>
    <row r="45" spans="1:9" ht="15.75" customHeight="1">
      <c r="B45" s="173"/>
      <c r="C45" s="86"/>
      <c r="D45" s="218"/>
      <c r="E45" s="166"/>
      <c r="F45" s="164"/>
      <c r="G45" s="160">
        <f t="shared" si="1"/>
        <v>0</v>
      </c>
      <c r="H45"/>
    </row>
    <row r="46" spans="1:9" ht="15.75" customHeight="1">
      <c r="B46" s="173"/>
      <c r="C46" s="86"/>
      <c r="D46" s="218"/>
      <c r="E46" s="166"/>
      <c r="F46" s="164"/>
      <c r="G46" s="160">
        <f t="shared" si="1"/>
        <v>0</v>
      </c>
      <c r="H46"/>
    </row>
    <row r="47" spans="1:9" ht="15.75" customHeight="1">
      <c r="B47" s="173"/>
      <c r="C47" s="86"/>
      <c r="D47" s="218"/>
      <c r="E47" s="166"/>
      <c r="F47" s="164"/>
      <c r="G47" s="160">
        <f t="shared" si="1"/>
        <v>0</v>
      </c>
      <c r="H47"/>
    </row>
    <row r="48" spans="1:9" ht="15.75" customHeight="1">
      <c r="B48" s="173"/>
      <c r="C48" s="86"/>
      <c r="D48" s="218"/>
      <c r="E48" s="166"/>
      <c r="F48" s="164"/>
      <c r="G48" s="160">
        <f t="shared" si="1"/>
        <v>0</v>
      </c>
      <c r="H48"/>
    </row>
    <row r="49" spans="1:8" ht="15.75" customHeight="1">
      <c r="B49" s="173"/>
      <c r="C49" s="86"/>
      <c r="D49" s="218"/>
      <c r="E49" s="166"/>
      <c r="F49" s="164"/>
      <c r="G49" s="160">
        <f t="shared" si="1"/>
        <v>0</v>
      </c>
      <c r="H49"/>
    </row>
    <row r="50" spans="1:8" ht="15.75" customHeight="1">
      <c r="B50" s="173"/>
      <c r="C50" s="86"/>
      <c r="D50" s="218"/>
      <c r="E50" s="166"/>
      <c r="F50" s="164"/>
      <c r="G50" s="160">
        <f t="shared" si="1"/>
        <v>0</v>
      </c>
      <c r="H50"/>
    </row>
    <row r="51" spans="1:8" ht="15.75" customHeight="1" thickBot="1">
      <c r="B51" s="73"/>
      <c r="C51" s="74"/>
      <c r="D51" s="219"/>
      <c r="E51" s="76"/>
      <c r="F51" s="117"/>
      <c r="G51" s="131">
        <f t="shared" si="1"/>
        <v>0</v>
      </c>
      <c r="H51"/>
    </row>
    <row r="52" spans="1:8" ht="16.5" thickTop="1">
      <c r="B52" s="58" t="s">
        <v>92</v>
      </c>
      <c r="C52" s="58"/>
      <c r="D52" s="58"/>
      <c r="E52" s="58"/>
      <c r="F52" s="177"/>
      <c r="G52" s="137">
        <f>SUM(G37:G51)</f>
        <v>0</v>
      </c>
      <c r="H52" s="8"/>
    </row>
    <row r="53" spans="1:8">
      <c r="B53" s="1"/>
      <c r="C53" s="1"/>
      <c r="D53" s="1"/>
      <c r="E53" s="1"/>
      <c r="F53" s="7"/>
      <c r="G53" s="8"/>
      <c r="H53"/>
    </row>
    <row r="54" spans="1:8">
      <c r="B54" s="1"/>
      <c r="C54" s="1"/>
      <c r="D54" s="1"/>
      <c r="E54" s="1"/>
      <c r="F54" s="7"/>
      <c r="G54" s="8"/>
      <c r="H54"/>
    </row>
    <row r="55" spans="1:8" ht="21">
      <c r="A55" s="119" t="str">
        <f>IF($A$16=0,"",IF(COUNTIFS($A$17:$A$26,B55)=1,1,"nvt"))</f>
        <v/>
      </c>
      <c r="B55" s="129" t="str">
        <f>B18</f>
        <v>Loonkosten plus vast % (44,2%)</v>
      </c>
      <c r="C55" s="37"/>
      <c r="D55" s="1"/>
      <c r="E55" s="1"/>
      <c r="F55" s="7"/>
      <c r="G55" s="8"/>
      <c r="H55"/>
    </row>
    <row r="56" spans="1:8" ht="15" customHeight="1">
      <c r="B56" s="249" t="str">
        <f>IF(A55="nvt",VLOOKUP(A55,Alle_Kostensoorten[],2,FALSE),VLOOKUP(B55,Alle_Kostensoorten[],2,FALSE))</f>
        <v>Toelichting: Zie voor berekening tabblad 'Instructie'</v>
      </c>
      <c r="C56" s="249"/>
      <c r="D56" s="249"/>
      <c r="E56" s="249"/>
      <c r="F56" s="249"/>
      <c r="G56" s="249"/>
      <c r="H56"/>
    </row>
    <row r="57" spans="1:8" ht="9" customHeight="1">
      <c r="B57" s="1"/>
      <c r="C57" s="1"/>
      <c r="D57" s="1"/>
      <c r="E57" s="1"/>
      <c r="F57" s="7"/>
      <c r="G57" s="8"/>
      <c r="H57"/>
    </row>
    <row r="58" spans="1:8" ht="16.5" thickBot="1">
      <c r="B58" s="158" t="s">
        <v>58</v>
      </c>
      <c r="C58" s="110" t="s">
        <v>95</v>
      </c>
      <c r="D58" s="110" t="s">
        <v>96</v>
      </c>
      <c r="E58" s="110" t="s">
        <v>99</v>
      </c>
      <c r="F58" s="110" t="s">
        <v>98</v>
      </c>
      <c r="G58" s="157" t="s">
        <v>81</v>
      </c>
      <c r="H58"/>
    </row>
    <row r="59" spans="1:8" ht="15.75" customHeight="1" thickTop="1">
      <c r="B59" s="185"/>
      <c r="C59" s="186"/>
      <c r="D59" s="217"/>
      <c r="E59" s="187"/>
      <c r="F59" s="189"/>
      <c r="G59" s="159">
        <f>IF($A$55=1,$F59*$E59,0)</f>
        <v>0</v>
      </c>
      <c r="H59"/>
    </row>
    <row r="60" spans="1:8" ht="15.75" customHeight="1">
      <c r="B60" s="161"/>
      <c r="C60" s="86"/>
      <c r="D60" s="218"/>
      <c r="E60" s="166"/>
      <c r="F60" s="164"/>
      <c r="G60" s="160">
        <f t="shared" ref="G60:G73" si="2">IF($A$55=1,$F60*55,0)</f>
        <v>0</v>
      </c>
      <c r="H60"/>
    </row>
    <row r="61" spans="1:8" ht="15.75" customHeight="1">
      <c r="B61" s="161"/>
      <c r="C61" s="86"/>
      <c r="D61" s="218"/>
      <c r="E61" s="166"/>
      <c r="F61" s="164"/>
      <c r="G61" s="160">
        <f t="shared" si="2"/>
        <v>0</v>
      </c>
      <c r="H61"/>
    </row>
    <row r="62" spans="1:8" ht="15.75" customHeight="1">
      <c r="B62" s="161"/>
      <c r="C62" s="86"/>
      <c r="D62" s="218"/>
      <c r="E62" s="166"/>
      <c r="F62" s="164"/>
      <c r="G62" s="160">
        <f t="shared" si="2"/>
        <v>0</v>
      </c>
      <c r="H62"/>
    </row>
    <row r="63" spans="1:8" ht="15.75" customHeight="1">
      <c r="B63" s="161"/>
      <c r="C63" s="86"/>
      <c r="D63" s="218"/>
      <c r="E63" s="166"/>
      <c r="F63" s="164"/>
      <c r="G63" s="160">
        <f t="shared" si="2"/>
        <v>0</v>
      </c>
      <c r="H63"/>
    </row>
    <row r="64" spans="1:8" ht="15.75" customHeight="1">
      <c r="B64" s="161"/>
      <c r="C64" s="86"/>
      <c r="D64" s="218"/>
      <c r="E64" s="166"/>
      <c r="F64" s="164"/>
      <c r="G64" s="160">
        <f t="shared" si="2"/>
        <v>0</v>
      </c>
      <c r="H64"/>
    </row>
    <row r="65" spans="1:8" ht="15.75" customHeight="1">
      <c r="B65" s="161"/>
      <c r="C65" s="86"/>
      <c r="D65" s="218"/>
      <c r="E65" s="166"/>
      <c r="F65" s="164"/>
      <c r="G65" s="160">
        <f t="shared" si="2"/>
        <v>0</v>
      </c>
      <c r="H65"/>
    </row>
    <row r="66" spans="1:8" ht="15.75" customHeight="1">
      <c r="B66" s="161"/>
      <c r="C66" s="86"/>
      <c r="D66" s="218"/>
      <c r="E66" s="166"/>
      <c r="F66" s="164"/>
      <c r="G66" s="160">
        <f t="shared" si="2"/>
        <v>0</v>
      </c>
      <c r="H66"/>
    </row>
    <row r="67" spans="1:8" ht="15.75" customHeight="1">
      <c r="B67" s="161"/>
      <c r="C67" s="86"/>
      <c r="D67" s="218"/>
      <c r="E67" s="166"/>
      <c r="F67" s="164"/>
      <c r="G67" s="160">
        <f t="shared" si="2"/>
        <v>0</v>
      </c>
      <c r="H67"/>
    </row>
    <row r="68" spans="1:8" ht="15.75" customHeight="1">
      <c r="B68" s="161"/>
      <c r="C68" s="86"/>
      <c r="D68" s="218"/>
      <c r="E68" s="166"/>
      <c r="F68" s="164"/>
      <c r="G68" s="160">
        <f t="shared" si="2"/>
        <v>0</v>
      </c>
      <c r="H68"/>
    </row>
    <row r="69" spans="1:8" ht="15.75" customHeight="1">
      <c r="B69" s="161"/>
      <c r="C69" s="86"/>
      <c r="D69" s="218"/>
      <c r="E69" s="166"/>
      <c r="F69" s="164"/>
      <c r="G69" s="160">
        <f t="shared" si="2"/>
        <v>0</v>
      </c>
      <c r="H69"/>
    </row>
    <row r="70" spans="1:8" ht="15.75" customHeight="1">
      <c r="B70" s="161"/>
      <c r="C70" s="86"/>
      <c r="D70" s="218"/>
      <c r="E70" s="166"/>
      <c r="F70" s="164"/>
      <c r="G70" s="160">
        <f t="shared" si="2"/>
        <v>0</v>
      </c>
      <c r="H70"/>
    </row>
    <row r="71" spans="1:8" ht="15.75" customHeight="1">
      <c r="B71" s="161"/>
      <c r="C71" s="86"/>
      <c r="D71" s="218"/>
      <c r="E71" s="166"/>
      <c r="F71" s="164"/>
      <c r="G71" s="160">
        <f t="shared" si="2"/>
        <v>0</v>
      </c>
      <c r="H71"/>
    </row>
    <row r="72" spans="1:8" ht="15.75" customHeight="1">
      <c r="B72" s="161"/>
      <c r="C72" s="86"/>
      <c r="D72" s="218"/>
      <c r="E72" s="166"/>
      <c r="F72" s="164"/>
      <c r="G72" s="160">
        <f t="shared" si="2"/>
        <v>0</v>
      </c>
      <c r="H72"/>
    </row>
    <row r="73" spans="1:8" ht="15.75" customHeight="1" thickBot="1">
      <c r="B73" s="75"/>
      <c r="C73" s="171"/>
      <c r="D73" s="221"/>
      <c r="E73" s="220"/>
      <c r="F73" s="172"/>
      <c r="G73" s="131">
        <f t="shared" si="2"/>
        <v>0</v>
      </c>
      <c r="H73"/>
    </row>
    <row r="74" spans="1:8" ht="16.5" thickTop="1">
      <c r="B74" s="58" t="s">
        <v>92</v>
      </c>
      <c r="C74" s="58"/>
      <c r="D74" s="222"/>
      <c r="E74" s="58"/>
      <c r="F74" s="177"/>
      <c r="G74" s="137">
        <f>SUM(G59:G73)</f>
        <v>0</v>
      </c>
      <c r="H74"/>
    </row>
    <row r="75" spans="1:8">
      <c r="B75" s="6"/>
      <c r="C75" s="6"/>
      <c r="D75" s="6"/>
      <c r="E75" s="16"/>
      <c r="F75" s="16"/>
      <c r="G75" s="16"/>
      <c r="H75"/>
    </row>
    <row r="76" spans="1:8">
      <c r="B76" s="1"/>
      <c r="C76" s="1"/>
      <c r="D76" s="1"/>
      <c r="E76" s="1"/>
      <c r="F76" s="7"/>
      <c r="G76" s="8"/>
      <c r="H76"/>
    </row>
    <row r="77" spans="1:8" ht="21">
      <c r="A77" s="119" t="str">
        <f>IF($A$16=0,"",IF(COUNTIFS($A$17:$A$26,B77)=1,1,"nvt"))</f>
        <v/>
      </c>
      <c r="B77" s="129" t="str">
        <f>B19</f>
        <v>Forfait van 23% voor loonkosten en eigen arbeid</v>
      </c>
      <c r="C77" s="37"/>
      <c r="D77" s="37"/>
      <c r="E77" s="1"/>
      <c r="F77" s="7"/>
      <c r="G77" s="8"/>
      <c r="H77"/>
    </row>
    <row r="78" spans="1:8" ht="15" customHeight="1">
      <c r="B78" s="249" t="e">
        <f>IF(A77=1,VLOOKUP(B77,Alle_Kostensoorten[],2,FALSE),VLOOKUP(A77,Alle_Kostensoorten[],2,FALSE))</f>
        <v>#N/A</v>
      </c>
      <c r="C78" s="249"/>
      <c r="D78" s="249"/>
      <c r="E78" s="249"/>
      <c r="F78" s="249"/>
      <c r="G78" s="249"/>
      <c r="H78"/>
    </row>
    <row r="79" spans="1:8" ht="11.25" customHeight="1">
      <c r="B79" s="1"/>
      <c r="C79" s="1"/>
      <c r="D79" s="1"/>
      <c r="E79" s="1"/>
      <c r="F79" s="7"/>
      <c r="G79" s="8"/>
      <c r="H79"/>
    </row>
    <row r="80" spans="1:8" s="5" customFormat="1" ht="16.5" thickBot="1">
      <c r="B80" s="158" t="s">
        <v>58</v>
      </c>
      <c r="C80" s="157" t="s">
        <v>81</v>
      </c>
    </row>
    <row r="81" spans="1:8" ht="15.75" customHeight="1" thickTop="1">
      <c r="B81" s="226" t="str">
        <f>Hulpblad!V2</f>
        <v xml:space="preserve"> </v>
      </c>
      <c r="C81" s="159">
        <f>IF(AND($A$77=1,$B81&lt;&gt;"",$B81&lt;&gt;" "),(SUMIFS($E$148:$E$164,$B$148:$B$164,$B81)+SUMIFS($I$172:$I$179,$B$172:$B$179,$B81)+SUMIFS($F$187:$F$202,$B$187:$B$202,$B81))*0.23,0)</f>
        <v>0</v>
      </c>
      <c r="D81"/>
      <c r="E81"/>
      <c r="F81"/>
      <c r="G81"/>
      <c r="H81"/>
    </row>
    <row r="82" spans="1:8" ht="15.75" customHeight="1">
      <c r="B82" s="227" t="str">
        <f>Hulpblad!V3</f>
        <v xml:space="preserve"> </v>
      </c>
      <c r="C82" s="160">
        <f t="shared" ref="C82:C90" si="3">IF(AND($A$77=1,$B82&lt;&gt;"",$B82&lt;&gt;" "),(SUMIFS($E$148:$E$164,$B$148:$B$164,$B82)+SUMIFS($I$172:$I$179,$B$172:$B$179,$B82)+SUMIFS($F$187:$F$202,$B$187:$B$202,$B82))*0.23,0)</f>
        <v>0</v>
      </c>
      <c r="D82"/>
      <c r="E82"/>
      <c r="F82"/>
      <c r="G82"/>
      <c r="H82"/>
    </row>
    <row r="83" spans="1:8" ht="15.75" customHeight="1">
      <c r="B83" s="227" t="str">
        <f>Hulpblad!V4</f>
        <v xml:space="preserve"> </v>
      </c>
      <c r="C83" s="160">
        <f t="shared" si="3"/>
        <v>0</v>
      </c>
      <c r="D83"/>
      <c r="E83"/>
      <c r="F83"/>
      <c r="G83"/>
      <c r="H83"/>
    </row>
    <row r="84" spans="1:8" ht="15.75" customHeight="1">
      <c r="B84" s="227" t="str">
        <f>Hulpblad!V5</f>
        <v xml:space="preserve"> </v>
      </c>
      <c r="C84" s="160">
        <f t="shared" si="3"/>
        <v>0</v>
      </c>
      <c r="D84"/>
      <c r="E84"/>
      <c r="F84"/>
      <c r="G84"/>
      <c r="H84"/>
    </row>
    <row r="85" spans="1:8" ht="15.75" customHeight="1">
      <c r="B85" s="227" t="str">
        <f>Hulpblad!V6</f>
        <v xml:space="preserve"> </v>
      </c>
      <c r="C85" s="160">
        <f t="shared" si="3"/>
        <v>0</v>
      </c>
      <c r="D85"/>
      <c r="E85"/>
      <c r="F85"/>
      <c r="G85"/>
      <c r="H85"/>
    </row>
    <row r="86" spans="1:8" ht="15.75" customHeight="1">
      <c r="B86" s="227" t="str">
        <f>Hulpblad!V7</f>
        <v xml:space="preserve"> </v>
      </c>
      <c r="C86" s="160">
        <f t="shared" si="3"/>
        <v>0</v>
      </c>
      <c r="D86"/>
      <c r="E86"/>
      <c r="F86"/>
      <c r="G86"/>
      <c r="H86"/>
    </row>
    <row r="87" spans="1:8" ht="15.75" customHeight="1">
      <c r="B87" s="227" t="str">
        <f>Hulpblad!V8</f>
        <v xml:space="preserve"> </v>
      </c>
      <c r="C87" s="160">
        <f t="shared" si="3"/>
        <v>0</v>
      </c>
      <c r="D87"/>
      <c r="E87"/>
      <c r="F87"/>
      <c r="G87"/>
      <c r="H87"/>
    </row>
    <row r="88" spans="1:8" ht="15.75" customHeight="1">
      <c r="B88" s="227" t="str">
        <f>Hulpblad!V9</f>
        <v xml:space="preserve"> </v>
      </c>
      <c r="C88" s="160">
        <f t="shared" si="3"/>
        <v>0</v>
      </c>
      <c r="D88"/>
      <c r="E88"/>
      <c r="F88"/>
      <c r="G88"/>
      <c r="H88"/>
    </row>
    <row r="89" spans="1:8" ht="15.75" customHeight="1">
      <c r="B89" s="227" t="str">
        <f>Hulpblad!V10</f>
        <v xml:space="preserve"> </v>
      </c>
      <c r="C89" s="160">
        <f t="shared" si="3"/>
        <v>0</v>
      </c>
      <c r="D89"/>
      <c r="E89"/>
      <c r="F89"/>
      <c r="G89"/>
      <c r="H89"/>
    </row>
    <row r="90" spans="1:8" ht="15.75" customHeight="1" thickBot="1">
      <c r="B90" s="227" t="str">
        <f>Hulpblad!V11</f>
        <v xml:space="preserve"> </v>
      </c>
      <c r="C90" s="160">
        <f t="shared" si="3"/>
        <v>0</v>
      </c>
      <c r="D90"/>
      <c r="E90"/>
      <c r="F90"/>
      <c r="G90"/>
      <c r="H90"/>
    </row>
    <row r="91" spans="1:8" ht="16.5" thickTop="1">
      <c r="B91" s="228" t="s">
        <v>92</v>
      </c>
      <c r="C91" s="137">
        <f>SUM(C81:C90)</f>
        <v>0</v>
      </c>
      <c r="D91"/>
      <c r="E91"/>
      <c r="F91"/>
      <c r="G91"/>
      <c r="H91"/>
    </row>
    <row r="92" spans="1:8">
      <c r="B92" s="1"/>
      <c r="C92" s="1"/>
      <c r="D92" s="1"/>
      <c r="E92" s="1"/>
      <c r="F92" s="7"/>
      <c r="G92" s="8"/>
      <c r="H92"/>
    </row>
    <row r="93" spans="1:8">
      <c r="B93" s="1"/>
      <c r="C93" s="1"/>
      <c r="D93" s="1"/>
      <c r="E93" s="1"/>
      <c r="F93" s="7"/>
      <c r="G93" s="8"/>
      <c r="H93"/>
    </row>
    <row r="94" spans="1:8" ht="21">
      <c r="A94" s="119" t="str">
        <f>IF($A$16=0,"",IF(COUNTIFS($A$17:$A$26,B94)=1,1,"nvt"))</f>
        <v/>
      </c>
      <c r="B94" s="129" t="str">
        <f>B20</f>
        <v>Vast uurtarief eigen arbeid - € 50</v>
      </c>
      <c r="C94" s="37"/>
      <c r="D94" s="1"/>
      <c r="E94" s="1"/>
      <c r="F94" s="7"/>
      <c r="G94" s="8"/>
      <c r="H94"/>
    </row>
    <row r="95" spans="1:8" ht="15">
      <c r="B95" s="249" t="e">
        <f>IF(A94=1,VLOOKUP(B94,Alle_Kostensoorten[],2,FALSE),VLOOKUP(A94,Alle_Kostensoorten[],2,FALSE))</f>
        <v>#N/A</v>
      </c>
      <c r="C95" s="249"/>
      <c r="D95" s="249"/>
      <c r="E95" s="249"/>
      <c r="F95" s="249"/>
      <c r="G95" s="249"/>
      <c r="H95"/>
    </row>
    <row r="96" spans="1:8" ht="9.75" customHeight="1">
      <c r="B96" s="1"/>
      <c r="C96" s="1"/>
      <c r="D96" s="1"/>
      <c r="E96" s="1"/>
      <c r="F96" s="7"/>
      <c r="G96" s="8"/>
      <c r="H96"/>
    </row>
    <row r="97" spans="1:9" ht="16.5" thickBot="1">
      <c r="B97" s="56" t="s">
        <v>58</v>
      </c>
      <c r="C97" s="200" t="s">
        <v>95</v>
      </c>
      <c r="D97" s="200" t="s">
        <v>100</v>
      </c>
      <c r="E97" s="57" t="s">
        <v>81</v>
      </c>
      <c r="F97" s="1"/>
      <c r="G97" s="7"/>
      <c r="H97" s="8"/>
    </row>
    <row r="98" spans="1:9" ht="15.75" customHeight="1" thickTop="1">
      <c r="B98" s="224"/>
      <c r="C98" s="186"/>
      <c r="D98" s="164"/>
      <c r="E98" s="130">
        <f>IF($A$94=1,$D98*50,0)</f>
        <v>0</v>
      </c>
      <c r="F98" s="1"/>
      <c r="G98" s="7"/>
      <c r="H98" s="8"/>
    </row>
    <row r="99" spans="1:9" ht="15.75" customHeight="1">
      <c r="B99" s="225"/>
      <c r="C99" s="186"/>
      <c r="D99" s="164"/>
      <c r="E99" s="131">
        <f t="shared" ref="E99:E107" si="4">IF($A$94=1,$D99*50,0)</f>
        <v>0</v>
      </c>
      <c r="F99" s="1"/>
      <c r="G99" s="7"/>
      <c r="H99" s="8"/>
    </row>
    <row r="100" spans="1:9" ht="15.75" customHeight="1">
      <c r="B100" s="225"/>
      <c r="C100" s="186"/>
      <c r="D100" s="164"/>
      <c r="E100" s="131">
        <f t="shared" si="4"/>
        <v>0</v>
      </c>
      <c r="F100" s="1"/>
      <c r="G100" s="7"/>
      <c r="H100" s="8"/>
    </row>
    <row r="101" spans="1:9" ht="15.75" customHeight="1">
      <c r="B101" s="225"/>
      <c r="C101" s="186"/>
      <c r="D101" s="164"/>
      <c r="E101" s="131">
        <f t="shared" si="4"/>
        <v>0</v>
      </c>
      <c r="F101" s="1"/>
      <c r="G101" s="7"/>
      <c r="H101" s="8"/>
    </row>
    <row r="102" spans="1:9" ht="15.75" customHeight="1">
      <c r="B102" s="225"/>
      <c r="C102" s="186"/>
      <c r="D102" s="164"/>
      <c r="E102" s="131">
        <f t="shared" si="4"/>
        <v>0</v>
      </c>
      <c r="F102" s="1"/>
      <c r="G102" s="7"/>
      <c r="H102" s="8"/>
    </row>
    <row r="103" spans="1:9" ht="15.75" customHeight="1">
      <c r="B103" s="225"/>
      <c r="C103" s="186"/>
      <c r="D103" s="164"/>
      <c r="E103" s="131">
        <f t="shared" si="4"/>
        <v>0</v>
      </c>
      <c r="F103" s="1"/>
      <c r="G103" s="7"/>
      <c r="H103" s="8"/>
    </row>
    <row r="104" spans="1:9" ht="15.75" customHeight="1">
      <c r="B104" s="225"/>
      <c r="C104" s="186"/>
      <c r="D104" s="164"/>
      <c r="E104" s="131">
        <f t="shared" si="4"/>
        <v>0</v>
      </c>
      <c r="F104" s="1"/>
      <c r="G104" s="7"/>
      <c r="H104" s="8"/>
    </row>
    <row r="105" spans="1:9" ht="15.75" customHeight="1">
      <c r="B105" s="225"/>
      <c r="C105" s="186"/>
      <c r="D105" s="164"/>
      <c r="E105" s="131">
        <f t="shared" si="4"/>
        <v>0</v>
      </c>
      <c r="F105" s="1"/>
      <c r="G105" s="7"/>
      <c r="H105" s="8"/>
    </row>
    <row r="106" spans="1:9" ht="15.75" customHeight="1">
      <c r="B106" s="225"/>
      <c r="C106" s="186"/>
      <c r="D106" s="164"/>
      <c r="E106" s="131">
        <f t="shared" si="4"/>
        <v>0</v>
      </c>
      <c r="F106" s="1"/>
      <c r="G106" s="7"/>
      <c r="H106" s="8"/>
    </row>
    <row r="107" spans="1:9" ht="15.75" customHeight="1" thickBot="1">
      <c r="B107" s="225"/>
      <c r="C107" s="186"/>
      <c r="D107" s="164"/>
      <c r="E107" s="131">
        <f t="shared" si="4"/>
        <v>0</v>
      </c>
      <c r="F107" s="1"/>
      <c r="G107" s="7"/>
      <c r="H107" s="8"/>
    </row>
    <row r="108" spans="1:9" ht="16.5" thickTop="1">
      <c r="B108" s="58" t="s">
        <v>92</v>
      </c>
      <c r="C108" s="58"/>
      <c r="D108" s="58"/>
      <c r="E108" s="137">
        <f>SUM(E98:E107)</f>
        <v>0</v>
      </c>
      <c r="F108" s="1"/>
      <c r="G108" s="1"/>
      <c r="H108" s="7"/>
      <c r="I108" s="8"/>
    </row>
    <row r="109" spans="1:9">
      <c r="B109" s="1"/>
      <c r="C109" s="1"/>
      <c r="D109" s="1"/>
      <c r="E109" s="1"/>
      <c r="F109" s="7"/>
      <c r="G109" s="8"/>
      <c r="H109"/>
    </row>
    <row r="110" spans="1:9">
      <c r="B110" s="1"/>
      <c r="C110" s="1"/>
      <c r="D110" s="1"/>
      <c r="E110" s="1"/>
      <c r="F110" s="7"/>
      <c r="G110" s="8"/>
      <c r="H110"/>
    </row>
    <row r="111" spans="1:9" ht="21">
      <c r="A111" s="119" t="str">
        <f>IF($A$16=0,"",IF(COUNTIFS($A$17:$A$26,B111)=1,1,"nvt"))</f>
        <v/>
      </c>
      <c r="B111" s="216" t="str">
        <f>B21</f>
        <v>Vast uurtarief eigen arbeid - € 43</v>
      </c>
      <c r="C111" s="37"/>
      <c r="D111" s="1"/>
      <c r="E111" s="1"/>
      <c r="F111" s="7"/>
      <c r="G111" s="8"/>
      <c r="H111"/>
    </row>
    <row r="112" spans="1:9" ht="15">
      <c r="B112" s="249" t="e">
        <f>IF(A111=1,VLOOKUP(B111,Alle_Kostensoorten[],2,FALSE),VLOOKUP(A111,Alle_Kostensoorten[],2,FALSE))</f>
        <v>#N/A</v>
      </c>
      <c r="C112" s="249"/>
      <c r="D112" s="249"/>
      <c r="E112" s="249"/>
      <c r="F112" s="249"/>
      <c r="G112" s="249"/>
      <c r="H112"/>
    </row>
    <row r="113" spans="1:9" ht="9.75" customHeight="1">
      <c r="B113" s="1"/>
      <c r="C113" s="1"/>
      <c r="D113" s="1"/>
      <c r="E113" s="1"/>
      <c r="F113" s="7"/>
      <c r="G113" s="8"/>
      <c r="H113"/>
    </row>
    <row r="114" spans="1:9" ht="16.5" thickBot="1">
      <c r="B114" s="56" t="s">
        <v>58</v>
      </c>
      <c r="C114" s="200" t="s">
        <v>95</v>
      </c>
      <c r="D114" s="200" t="s">
        <v>100</v>
      </c>
      <c r="E114" s="57" t="s">
        <v>81</v>
      </c>
      <c r="F114" s="1"/>
      <c r="G114" s="7"/>
      <c r="H114" s="8"/>
    </row>
    <row r="115" spans="1:9" ht="15.75" customHeight="1" thickTop="1">
      <c r="B115" s="224"/>
      <c r="C115" s="186"/>
      <c r="D115" s="164"/>
      <c r="E115" s="130">
        <f>IF($A$111=1,$D115*43,0)</f>
        <v>0</v>
      </c>
      <c r="F115" s="1"/>
      <c r="G115" s="7"/>
      <c r="H115" s="8"/>
    </row>
    <row r="116" spans="1:9" ht="15.75" customHeight="1">
      <c r="B116" s="225"/>
      <c r="C116" s="186"/>
      <c r="D116" s="164"/>
      <c r="E116" s="131">
        <f t="shared" ref="E116:E124" si="5">IF($A$111=1,$D116*43,0)</f>
        <v>0</v>
      </c>
      <c r="F116" s="1"/>
      <c r="G116" s="7"/>
      <c r="H116" s="8"/>
    </row>
    <row r="117" spans="1:9" ht="15.75" customHeight="1">
      <c r="B117" s="225"/>
      <c r="C117" s="186"/>
      <c r="D117" s="164"/>
      <c r="E117" s="131">
        <f t="shared" si="5"/>
        <v>0</v>
      </c>
      <c r="F117" s="1"/>
      <c r="G117" s="7"/>
      <c r="H117" s="8"/>
    </row>
    <row r="118" spans="1:9" ht="15.75" customHeight="1">
      <c r="B118" s="225"/>
      <c r="C118" s="186"/>
      <c r="D118" s="164"/>
      <c r="E118" s="131">
        <f t="shared" si="5"/>
        <v>0</v>
      </c>
      <c r="F118" s="1"/>
      <c r="G118" s="7"/>
      <c r="H118" s="8"/>
    </row>
    <row r="119" spans="1:9" ht="15.75" customHeight="1">
      <c r="B119" s="225"/>
      <c r="C119" s="186"/>
      <c r="D119" s="164"/>
      <c r="E119" s="131">
        <f t="shared" si="5"/>
        <v>0</v>
      </c>
      <c r="F119" s="1"/>
      <c r="G119" s="7"/>
      <c r="H119" s="8"/>
    </row>
    <row r="120" spans="1:9" ht="15.75" customHeight="1">
      <c r="B120" s="225"/>
      <c r="C120" s="186"/>
      <c r="D120" s="164"/>
      <c r="E120" s="131">
        <f t="shared" si="5"/>
        <v>0</v>
      </c>
      <c r="F120" s="1"/>
      <c r="G120" s="7"/>
      <c r="H120" s="8"/>
    </row>
    <row r="121" spans="1:9" ht="15.75" customHeight="1">
      <c r="B121" s="225"/>
      <c r="C121" s="186"/>
      <c r="D121" s="164"/>
      <c r="E121" s="131">
        <f t="shared" si="5"/>
        <v>0</v>
      </c>
      <c r="F121" s="1"/>
      <c r="G121" s="7"/>
      <c r="H121" s="8"/>
    </row>
    <row r="122" spans="1:9" ht="15.75" customHeight="1">
      <c r="B122" s="225"/>
      <c r="C122" s="186"/>
      <c r="D122" s="164"/>
      <c r="E122" s="131">
        <f t="shared" si="5"/>
        <v>0</v>
      </c>
      <c r="F122" s="1"/>
      <c r="G122" s="7"/>
      <c r="H122" s="8"/>
    </row>
    <row r="123" spans="1:9" ht="15.75" customHeight="1">
      <c r="B123" s="225"/>
      <c r="C123" s="186"/>
      <c r="D123" s="164"/>
      <c r="E123" s="131">
        <f t="shared" si="5"/>
        <v>0</v>
      </c>
      <c r="F123" s="1"/>
      <c r="G123" s="7"/>
      <c r="H123" s="8"/>
    </row>
    <row r="124" spans="1:9" ht="15.75" customHeight="1" thickBot="1">
      <c r="B124" s="225"/>
      <c r="C124" s="186"/>
      <c r="D124" s="164"/>
      <c r="E124" s="131">
        <f t="shared" si="5"/>
        <v>0</v>
      </c>
      <c r="F124" s="1"/>
      <c r="G124" s="7"/>
      <c r="H124" s="8"/>
    </row>
    <row r="125" spans="1:9" ht="16.5" thickTop="1">
      <c r="B125" s="58" t="s">
        <v>92</v>
      </c>
      <c r="C125" s="58"/>
      <c r="D125" s="58"/>
      <c r="E125" s="137">
        <f>SUM(E115:E124)</f>
        <v>0</v>
      </c>
      <c r="F125" s="1"/>
      <c r="G125" s="1"/>
      <c r="H125" s="7"/>
      <c r="I125" s="8"/>
    </row>
    <row r="126" spans="1:9">
      <c r="B126" s="1"/>
      <c r="C126" s="1"/>
      <c r="D126" s="1"/>
      <c r="E126" s="1"/>
      <c r="F126" s="7"/>
      <c r="G126" s="8"/>
      <c r="H126"/>
    </row>
    <row r="127" spans="1:9">
      <c r="B127" s="1"/>
      <c r="C127" s="1"/>
      <c r="D127" s="1"/>
      <c r="E127" s="1"/>
      <c r="F127" s="7"/>
      <c r="G127" s="8"/>
      <c r="H127"/>
    </row>
    <row r="128" spans="1:9" ht="21">
      <c r="A128" s="119" t="str">
        <f>IF($A$16=0,"",IF(COUNTIFS($A$17:$A$26,B128)=1,1,"nvt"))</f>
        <v/>
      </c>
      <c r="B128" s="129" t="str">
        <f>B22</f>
        <v>IKS voor kennisinstellingen</v>
      </c>
      <c r="C128" s="37"/>
      <c r="D128" s="12"/>
      <c r="E128" s="12"/>
      <c r="F128" s="9"/>
      <c r="G128"/>
      <c r="H128"/>
    </row>
    <row r="129" spans="1:9" ht="18" customHeight="1">
      <c r="B129" s="249" t="e">
        <f>IF(A128=1,VLOOKUP(B128,Alle_Kostensoorten[],2,FALSE),VLOOKUP(A128,Alle_Kostensoorten[],2,FALSE))</f>
        <v>#N/A</v>
      </c>
      <c r="C129" s="249"/>
      <c r="D129" s="249"/>
      <c r="E129" s="249"/>
      <c r="F129" s="249"/>
      <c r="G129" s="249"/>
      <c r="H129" s="249"/>
      <c r="I129" s="249"/>
    </row>
    <row r="130" spans="1:9" ht="9.75" customHeight="1">
      <c r="B130" s="3"/>
      <c r="C130" s="4"/>
      <c r="D130" s="12"/>
      <c r="E130" s="12"/>
      <c r="F130" s="9"/>
      <c r="G130"/>
      <c r="H130"/>
    </row>
    <row r="131" spans="1:9" ht="16.5" customHeight="1" thickBot="1">
      <c r="B131" s="199" t="s">
        <v>58</v>
      </c>
      <c r="C131" s="200" t="s">
        <v>101</v>
      </c>
      <c r="D131" s="200" t="s">
        <v>102</v>
      </c>
      <c r="E131" s="201" t="s">
        <v>81</v>
      </c>
      <c r="F131" s="201" t="s">
        <v>103</v>
      </c>
      <c r="G131" s="202"/>
      <c r="H131" s="202"/>
      <c r="I131" s="202"/>
    </row>
    <row r="132" spans="1:9" ht="15.75" customHeight="1" thickTop="1">
      <c r="B132" s="185"/>
      <c r="C132" s="186"/>
      <c r="D132" s="187"/>
      <c r="E132" s="159">
        <f t="shared" ref="E132:E140" si="6">IF($A$128=1,$D132,0)</f>
        <v>0</v>
      </c>
      <c r="F132" s="186"/>
      <c r="G132" s="188"/>
      <c r="H132" s="188"/>
      <c r="I132" s="188"/>
    </row>
    <row r="133" spans="1:9" ht="15.75" customHeight="1">
      <c r="B133" s="161"/>
      <c r="C133" s="86"/>
      <c r="D133" s="187"/>
      <c r="E133" s="160">
        <f t="shared" si="6"/>
        <v>0</v>
      </c>
      <c r="F133" s="169"/>
      <c r="G133" s="170"/>
      <c r="H133" s="170"/>
      <c r="I133" s="170"/>
    </row>
    <row r="134" spans="1:9" ht="15.75" customHeight="1">
      <c r="B134" s="161"/>
      <c r="C134" s="86"/>
      <c r="D134" s="187"/>
      <c r="E134" s="160">
        <f t="shared" si="6"/>
        <v>0</v>
      </c>
      <c r="F134" s="169"/>
      <c r="G134" s="170"/>
      <c r="H134" s="170"/>
      <c r="I134" s="170"/>
    </row>
    <row r="135" spans="1:9" ht="15.75" customHeight="1">
      <c r="B135" s="161"/>
      <c r="C135" s="86"/>
      <c r="D135" s="187"/>
      <c r="E135" s="160">
        <f t="shared" si="6"/>
        <v>0</v>
      </c>
      <c r="F135" s="169"/>
      <c r="G135" s="170"/>
      <c r="H135" s="170"/>
      <c r="I135" s="170"/>
    </row>
    <row r="136" spans="1:9" ht="15.75" customHeight="1">
      <c r="B136" s="161"/>
      <c r="C136" s="86"/>
      <c r="D136" s="187"/>
      <c r="E136" s="160">
        <f t="shared" si="6"/>
        <v>0</v>
      </c>
      <c r="F136" s="169"/>
      <c r="G136" s="170"/>
      <c r="H136" s="170"/>
      <c r="I136" s="170"/>
    </row>
    <row r="137" spans="1:9" ht="15.75" customHeight="1">
      <c r="B137" s="161"/>
      <c r="C137" s="86"/>
      <c r="D137" s="166"/>
      <c r="E137" s="160">
        <f t="shared" si="6"/>
        <v>0</v>
      </c>
      <c r="F137" s="169"/>
      <c r="G137" s="170"/>
      <c r="H137" s="170"/>
      <c r="I137" s="170"/>
    </row>
    <row r="138" spans="1:9" ht="15.75" customHeight="1">
      <c r="B138" s="161"/>
      <c r="C138" s="86"/>
      <c r="D138" s="166"/>
      <c r="E138" s="160">
        <f t="shared" si="6"/>
        <v>0</v>
      </c>
      <c r="F138" s="169"/>
      <c r="G138" s="170"/>
      <c r="H138" s="170"/>
      <c r="I138" s="170"/>
    </row>
    <row r="139" spans="1:9" ht="15.75" customHeight="1">
      <c r="B139" s="161"/>
      <c r="C139" s="86"/>
      <c r="D139" s="166"/>
      <c r="E139" s="160">
        <f t="shared" si="6"/>
        <v>0</v>
      </c>
      <c r="F139" s="169"/>
      <c r="G139" s="170"/>
      <c r="H139" s="170"/>
      <c r="I139" s="170"/>
    </row>
    <row r="140" spans="1:9" ht="15.75" customHeight="1" thickBot="1">
      <c r="B140" s="75"/>
      <c r="C140" s="74"/>
      <c r="D140" s="76"/>
      <c r="E140" s="131">
        <f t="shared" si="6"/>
        <v>0</v>
      </c>
      <c r="F140" s="77"/>
      <c r="G140" s="78"/>
      <c r="H140" s="78"/>
      <c r="I140" s="78"/>
    </row>
    <row r="141" spans="1:9" ht="16.5" thickTop="1">
      <c r="B141" s="58" t="s">
        <v>92</v>
      </c>
      <c r="C141" s="58"/>
      <c r="D141" s="58"/>
      <c r="E141" s="137">
        <f>SUM(E132:E140)</f>
        <v>0</v>
      </c>
      <c r="F141" s="176"/>
      <c r="G141" s="176"/>
      <c r="H141" s="176"/>
      <c r="I141" s="176"/>
    </row>
    <row r="142" spans="1:9">
      <c r="B142" s="6"/>
      <c r="C142" s="6"/>
      <c r="D142" s="6"/>
      <c r="E142" s="16"/>
      <c r="F142" s="16"/>
      <c r="G142" s="10"/>
      <c r="H142"/>
    </row>
    <row r="143" spans="1:9" hidden="1">
      <c r="B143" s="1"/>
      <c r="C143" s="1"/>
      <c r="D143" s="1"/>
      <c r="E143" s="1"/>
      <c r="F143" s="9"/>
      <c r="G143" s="10"/>
      <c r="H143"/>
    </row>
    <row r="144" spans="1:9" ht="21" hidden="1">
      <c r="A144" s="119" t="str">
        <f>IF($A$16=0,"",IF(COUNTIFS($A$17:$A$26,B144)=1,1,"nvt"))</f>
        <v/>
      </c>
      <c r="B144" s="129" t="str">
        <f>B23</f>
        <v>Bijdragen in natura</v>
      </c>
      <c r="C144" s="37"/>
      <c r="D144" s="1"/>
      <c r="E144" s="1"/>
      <c r="F144" s="9"/>
      <c r="G144" s="10"/>
      <c r="H144"/>
    </row>
    <row r="145" spans="2:9" ht="18" hidden="1" customHeight="1">
      <c r="B145" s="249" t="e">
        <f>IF(A144=1,VLOOKUP(B144,Alle_Kostensoorten[],2,FALSE),VLOOKUP(A144,Alle_Kostensoorten[],2,FALSE))</f>
        <v>#N/A</v>
      </c>
      <c r="C145" s="249"/>
      <c r="D145" s="249"/>
      <c r="E145" s="249"/>
      <c r="F145" s="249"/>
      <c r="G145" s="249"/>
      <c r="H145" s="249"/>
      <c r="I145" s="249"/>
    </row>
    <row r="146" spans="2:9" ht="9.75" hidden="1" customHeight="1">
      <c r="B146" s="3"/>
      <c r="C146" s="1"/>
      <c r="D146" s="1"/>
      <c r="E146" s="1"/>
      <c r="F146" s="9"/>
      <c r="G146" s="10"/>
      <c r="H146"/>
    </row>
    <row r="147" spans="2:9" ht="16.5" hidden="1" customHeight="1" thickBot="1">
      <c r="B147" s="195" t="s">
        <v>58</v>
      </c>
      <c r="C147" s="197" t="s">
        <v>101</v>
      </c>
      <c r="D147" s="196" t="s">
        <v>102</v>
      </c>
      <c r="E147" s="197" t="s">
        <v>81</v>
      </c>
      <c r="F147" s="196" t="s">
        <v>3</v>
      </c>
      <c r="G147" s="198"/>
      <c r="H147" s="198"/>
      <c r="I147" s="198"/>
    </row>
    <row r="148" spans="2:9" ht="15.75" hidden="1" customHeight="1" thickTop="1">
      <c r="B148" s="185"/>
      <c r="C148" s="186"/>
      <c r="D148" s="187"/>
      <c r="E148" s="159">
        <f>IF($A$144=1,$D148,0)</f>
        <v>0</v>
      </c>
      <c r="F148" s="190"/>
      <c r="G148" s="191"/>
      <c r="H148" s="191"/>
      <c r="I148" s="191"/>
    </row>
    <row r="149" spans="2:9" ht="15.75" hidden="1" customHeight="1">
      <c r="B149" s="161"/>
      <c r="C149" s="86"/>
      <c r="D149" s="166"/>
      <c r="E149" s="159">
        <f t="shared" ref="E149:E164" si="7">IF($A$144=1,$D149,0)</f>
        <v>0</v>
      </c>
      <c r="F149" s="167"/>
      <c r="G149" s="168"/>
      <c r="H149" s="168"/>
      <c r="I149" s="168"/>
    </row>
    <row r="150" spans="2:9" ht="15.75" hidden="1" customHeight="1">
      <c r="B150" s="161"/>
      <c r="C150" s="86"/>
      <c r="D150" s="166"/>
      <c r="E150" s="159">
        <f t="shared" si="7"/>
        <v>0</v>
      </c>
      <c r="F150" s="167"/>
      <c r="G150" s="168"/>
      <c r="H150" s="168"/>
      <c r="I150" s="168"/>
    </row>
    <row r="151" spans="2:9" ht="15.75" hidden="1" customHeight="1">
      <c r="B151" s="161"/>
      <c r="C151" s="86"/>
      <c r="D151" s="166"/>
      <c r="E151" s="159">
        <f t="shared" si="7"/>
        <v>0</v>
      </c>
      <c r="F151" s="167"/>
      <c r="G151" s="168"/>
      <c r="H151" s="168"/>
      <c r="I151" s="168"/>
    </row>
    <row r="152" spans="2:9" ht="15.75" hidden="1" customHeight="1">
      <c r="B152" s="161"/>
      <c r="C152" s="86"/>
      <c r="D152" s="166"/>
      <c r="E152" s="159">
        <f t="shared" si="7"/>
        <v>0</v>
      </c>
      <c r="F152" s="167"/>
      <c r="G152" s="168"/>
      <c r="H152" s="168"/>
      <c r="I152" s="168"/>
    </row>
    <row r="153" spans="2:9" ht="15.75" hidden="1" customHeight="1">
      <c r="B153" s="161"/>
      <c r="C153" s="86"/>
      <c r="D153" s="166"/>
      <c r="E153" s="159">
        <f t="shared" si="7"/>
        <v>0</v>
      </c>
      <c r="F153" s="167"/>
      <c r="G153" s="168"/>
      <c r="H153" s="168"/>
      <c r="I153" s="168"/>
    </row>
    <row r="154" spans="2:9" ht="15.75" hidden="1" customHeight="1">
      <c r="B154" s="161"/>
      <c r="C154" s="86"/>
      <c r="D154" s="166"/>
      <c r="E154" s="159">
        <f t="shared" si="7"/>
        <v>0</v>
      </c>
      <c r="F154" s="167"/>
      <c r="G154" s="168"/>
      <c r="H154" s="168"/>
      <c r="I154" s="168"/>
    </row>
    <row r="155" spans="2:9" ht="15.75" hidden="1" customHeight="1">
      <c r="B155" s="161"/>
      <c r="C155" s="86"/>
      <c r="D155" s="166"/>
      <c r="E155" s="159">
        <f t="shared" si="7"/>
        <v>0</v>
      </c>
      <c r="F155" s="167"/>
      <c r="G155" s="168"/>
      <c r="H155" s="168"/>
      <c r="I155" s="168"/>
    </row>
    <row r="156" spans="2:9" ht="15.75" hidden="1" customHeight="1">
      <c r="B156" s="161"/>
      <c r="C156" s="86"/>
      <c r="D156" s="166"/>
      <c r="E156" s="159">
        <f t="shared" si="7"/>
        <v>0</v>
      </c>
      <c r="F156" s="167"/>
      <c r="G156" s="168"/>
      <c r="H156" s="168"/>
      <c r="I156" s="168"/>
    </row>
    <row r="157" spans="2:9" ht="15.75" hidden="1" customHeight="1">
      <c r="B157" s="161"/>
      <c r="C157" s="86"/>
      <c r="D157" s="166"/>
      <c r="E157" s="159">
        <f t="shared" si="7"/>
        <v>0</v>
      </c>
      <c r="F157" s="167"/>
      <c r="G157" s="168"/>
      <c r="H157" s="168"/>
      <c r="I157" s="168"/>
    </row>
    <row r="158" spans="2:9" ht="15.75" hidden="1" customHeight="1">
      <c r="B158" s="161"/>
      <c r="C158" s="86"/>
      <c r="D158" s="166"/>
      <c r="E158" s="159">
        <f t="shared" si="7"/>
        <v>0</v>
      </c>
      <c r="F158" s="167"/>
      <c r="G158" s="168"/>
      <c r="H158" s="168"/>
      <c r="I158" s="168"/>
    </row>
    <row r="159" spans="2:9" ht="15.75" hidden="1" customHeight="1">
      <c r="B159" s="161"/>
      <c r="C159" s="86"/>
      <c r="D159" s="166"/>
      <c r="E159" s="159">
        <f t="shared" si="7"/>
        <v>0</v>
      </c>
      <c r="F159" s="167"/>
      <c r="G159" s="168"/>
      <c r="H159" s="168"/>
      <c r="I159" s="168"/>
    </row>
    <row r="160" spans="2:9" ht="15.75" hidden="1" customHeight="1">
      <c r="B160" s="161"/>
      <c r="C160" s="86"/>
      <c r="D160" s="166"/>
      <c r="E160" s="159">
        <f t="shared" si="7"/>
        <v>0</v>
      </c>
      <c r="F160" s="167"/>
      <c r="G160" s="168"/>
      <c r="H160" s="168"/>
      <c r="I160" s="168"/>
    </row>
    <row r="161" spans="1:9" ht="15.75" hidden="1" customHeight="1">
      <c r="B161" s="161"/>
      <c r="C161" s="86"/>
      <c r="D161" s="166"/>
      <c r="E161" s="159">
        <f t="shared" si="7"/>
        <v>0</v>
      </c>
      <c r="F161" s="167"/>
      <c r="G161" s="168"/>
      <c r="H161" s="168"/>
      <c r="I161" s="168"/>
    </row>
    <row r="162" spans="1:9" ht="15.75" hidden="1" customHeight="1">
      <c r="B162" s="161"/>
      <c r="C162" s="86"/>
      <c r="D162" s="166"/>
      <c r="E162" s="159">
        <f t="shared" si="7"/>
        <v>0</v>
      </c>
      <c r="F162" s="167"/>
      <c r="G162" s="168"/>
      <c r="H162" s="168"/>
      <c r="I162" s="168"/>
    </row>
    <row r="163" spans="1:9" ht="15.75" hidden="1" customHeight="1">
      <c r="B163" s="161"/>
      <c r="C163" s="86"/>
      <c r="D163" s="166"/>
      <c r="E163" s="159">
        <f t="shared" si="7"/>
        <v>0</v>
      </c>
      <c r="F163" s="167"/>
      <c r="G163" s="168"/>
      <c r="H163" s="168"/>
      <c r="I163" s="168"/>
    </row>
    <row r="164" spans="1:9" ht="15.75" hidden="1" customHeight="1" thickBot="1">
      <c r="B164" s="75"/>
      <c r="C164" s="74"/>
      <c r="D164" s="76"/>
      <c r="E164" s="159">
        <f t="shared" si="7"/>
        <v>0</v>
      </c>
      <c r="F164" s="111"/>
      <c r="G164" s="112"/>
      <c r="H164" s="112"/>
      <c r="I164" s="112"/>
    </row>
    <row r="165" spans="1:9" ht="16.350000000000001" hidden="1" customHeight="1" thickTop="1">
      <c r="B165" s="58" t="s">
        <v>92</v>
      </c>
      <c r="C165" s="58"/>
      <c r="D165" s="58"/>
      <c r="E165" s="137">
        <f>SUM(E148:E164)</f>
        <v>0</v>
      </c>
      <c r="F165" s="176"/>
      <c r="G165" s="176"/>
      <c r="H165" s="176"/>
      <c r="I165" s="176"/>
    </row>
    <row r="166" spans="1:9" ht="16.350000000000001" hidden="1" customHeight="1">
      <c r="B166" s="1"/>
      <c r="C166" s="4"/>
      <c r="D166" s="7"/>
      <c r="E166" s="7"/>
      <c r="F166" s="11"/>
      <c r="G166"/>
      <c r="H166"/>
    </row>
    <row r="167" spans="1:9" hidden="1">
      <c r="B167" s="1"/>
      <c r="C167" s="1"/>
      <c r="D167" s="4"/>
      <c r="E167" s="13"/>
      <c r="F167" s="13"/>
      <c r="G167" s="9"/>
      <c r="H167"/>
    </row>
    <row r="168" spans="1:9" ht="21" hidden="1">
      <c r="A168" s="119" t="str">
        <f>IF($A$16=0,"",IF(COUNTIFS($A$17:$A$26,B168)=1,1,"nvt"))</f>
        <v/>
      </c>
      <c r="B168" s="37" t="str">
        <f>B24</f>
        <v>Afschrijvingskosten</v>
      </c>
      <c r="C168" s="37"/>
      <c r="D168" s="1"/>
      <c r="E168" s="1"/>
      <c r="F168" s="9"/>
      <c r="G168" s="8"/>
      <c r="H168"/>
    </row>
    <row r="169" spans="1:9" ht="15" hidden="1" customHeight="1">
      <c r="B169" s="249" t="e">
        <f>IF(A168=1,VLOOKUP(B168,Alle_Kostensoorten[],2,FALSE),VLOOKUP(A168,Alle_Kostensoorten[],2,FALSE))</f>
        <v>#N/A</v>
      </c>
      <c r="C169" s="249"/>
      <c r="D169" s="249"/>
      <c r="E169" s="249"/>
      <c r="F169" s="249"/>
      <c r="G169" s="249"/>
      <c r="H169" s="249"/>
      <c r="I169" s="249"/>
    </row>
    <row r="170" spans="1:9" ht="9.75" hidden="1" customHeight="1">
      <c r="B170" s="3"/>
      <c r="C170" s="1"/>
      <c r="D170" s="1"/>
      <c r="E170" s="1"/>
      <c r="F170" s="9"/>
      <c r="G170" s="8"/>
      <c r="H170"/>
    </row>
    <row r="171" spans="1:9" ht="48.75" hidden="1" customHeight="1" thickBot="1">
      <c r="B171" s="195" t="s">
        <v>58</v>
      </c>
      <c r="C171" s="196" t="s">
        <v>104</v>
      </c>
      <c r="D171" s="196" t="s">
        <v>105</v>
      </c>
      <c r="E171" s="196" t="s">
        <v>106</v>
      </c>
      <c r="F171" s="196" t="s">
        <v>107</v>
      </c>
      <c r="G171" s="196" t="s">
        <v>108</v>
      </c>
      <c r="H171" s="196" t="s">
        <v>109</v>
      </c>
      <c r="I171" s="196" t="s">
        <v>81</v>
      </c>
    </row>
    <row r="172" spans="1:9" ht="15.75" hidden="1" customHeight="1" thickTop="1">
      <c r="B172" s="185"/>
      <c r="C172" s="192"/>
      <c r="D172" s="193"/>
      <c r="E172" s="193"/>
      <c r="F172" s="189"/>
      <c r="G172" s="189"/>
      <c r="H172" s="194"/>
      <c r="I172" s="159">
        <f>IFERROR(IF($A$168=1,(D172-E172)*(G172/F172)*H172,0),0)</f>
        <v>0</v>
      </c>
    </row>
    <row r="173" spans="1:9" ht="15.75" hidden="1" customHeight="1">
      <c r="B173" s="161"/>
      <c r="C173" s="162"/>
      <c r="D173" s="163"/>
      <c r="E173" s="163"/>
      <c r="F173" s="164"/>
      <c r="G173" s="164"/>
      <c r="H173" s="165"/>
      <c r="I173" s="160">
        <f t="shared" ref="I173:I179" si="8">IFERROR(IF($A$168=1,(D173-E173)*(G173/F173)*H173,0),0)</f>
        <v>0</v>
      </c>
    </row>
    <row r="174" spans="1:9" ht="15.75" hidden="1" customHeight="1">
      <c r="B174" s="161"/>
      <c r="C174" s="162"/>
      <c r="D174" s="163"/>
      <c r="E174" s="163"/>
      <c r="F174" s="164"/>
      <c r="G174" s="164"/>
      <c r="H174" s="165"/>
      <c r="I174" s="160">
        <f t="shared" si="8"/>
        <v>0</v>
      </c>
    </row>
    <row r="175" spans="1:9" ht="15.75" hidden="1" customHeight="1">
      <c r="B175" s="161"/>
      <c r="C175" s="162"/>
      <c r="D175" s="163"/>
      <c r="E175" s="163"/>
      <c r="F175" s="164"/>
      <c r="G175" s="164"/>
      <c r="H175" s="165"/>
      <c r="I175" s="160">
        <f t="shared" si="8"/>
        <v>0</v>
      </c>
    </row>
    <row r="176" spans="1:9" ht="15.75" hidden="1" customHeight="1">
      <c r="B176" s="161"/>
      <c r="C176" s="162"/>
      <c r="D176" s="163"/>
      <c r="E176" s="163"/>
      <c r="F176" s="164"/>
      <c r="G176" s="164"/>
      <c r="H176" s="165"/>
      <c r="I176" s="160">
        <f t="shared" si="8"/>
        <v>0</v>
      </c>
    </row>
    <row r="177" spans="1:9" ht="15.75" hidden="1" customHeight="1">
      <c r="B177" s="161"/>
      <c r="C177" s="162"/>
      <c r="D177" s="163"/>
      <c r="E177" s="163"/>
      <c r="F177" s="164"/>
      <c r="G177" s="164"/>
      <c r="H177" s="165"/>
      <c r="I177" s="160">
        <f t="shared" si="8"/>
        <v>0</v>
      </c>
    </row>
    <row r="178" spans="1:9" ht="15.75" hidden="1" customHeight="1">
      <c r="B178" s="161"/>
      <c r="C178" s="162"/>
      <c r="D178" s="163"/>
      <c r="E178" s="163"/>
      <c r="F178" s="164"/>
      <c r="G178" s="164"/>
      <c r="H178" s="165"/>
      <c r="I178" s="160">
        <f t="shared" si="8"/>
        <v>0</v>
      </c>
    </row>
    <row r="179" spans="1:9" ht="15.75" hidden="1" customHeight="1" thickBot="1">
      <c r="B179" s="75"/>
      <c r="C179" s="79"/>
      <c r="D179" s="80"/>
      <c r="E179" s="80"/>
      <c r="F179" s="117"/>
      <c r="G179" s="117"/>
      <c r="H179" s="109"/>
      <c r="I179" s="131">
        <f t="shared" si="8"/>
        <v>0</v>
      </c>
    </row>
    <row r="180" spans="1:9" ht="16.5" hidden="1" thickTop="1">
      <c r="B180" s="58" t="s">
        <v>92</v>
      </c>
      <c r="C180" s="58"/>
      <c r="D180" s="58"/>
      <c r="E180" s="58"/>
      <c r="F180" s="58"/>
      <c r="G180" s="58"/>
      <c r="H180" s="176"/>
      <c r="I180" s="137">
        <f>SUM(I172:I179)</f>
        <v>0</v>
      </c>
    </row>
    <row r="181" spans="1:9" hidden="1">
      <c r="B181" s="1"/>
      <c r="C181" s="1"/>
      <c r="D181" s="1"/>
      <c r="E181" s="1"/>
      <c r="F181" s="14"/>
      <c r="G181" s="14"/>
      <c r="H181" s="8"/>
    </row>
    <row r="182" spans="1:9">
      <c r="B182" s="3"/>
      <c r="C182" s="1"/>
      <c r="D182" s="1"/>
      <c r="E182" s="1"/>
      <c r="F182" s="9"/>
      <c r="G182" s="10"/>
      <c r="H182"/>
    </row>
    <row r="183" spans="1:9" ht="21">
      <c r="A183" s="119" t="str">
        <f>IF($A$16=0,"",IF(COUNTIFS($A$17:$A$26,B183)=1,1,"nvt"))</f>
        <v/>
      </c>
      <c r="B183" s="129" t="str">
        <f>B25</f>
        <v>Overige kosten</v>
      </c>
      <c r="C183" s="37"/>
      <c r="D183"/>
      <c r="E183"/>
      <c r="F183"/>
      <c r="G183"/>
      <c r="H183"/>
    </row>
    <row r="184" spans="1:9" ht="14.25" customHeight="1">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c r="B185" s="3"/>
      <c r="C185" s="4"/>
      <c r="D185"/>
      <c r="E185"/>
      <c r="F185"/>
      <c r="G185"/>
      <c r="H185"/>
    </row>
    <row r="186" spans="1:9" ht="16.5" thickBot="1">
      <c r="B186" s="158" t="s">
        <v>58</v>
      </c>
      <c r="C186" s="110" t="s">
        <v>101</v>
      </c>
      <c r="D186" s="110" t="s">
        <v>110</v>
      </c>
      <c r="E186" s="110" t="s">
        <v>111</v>
      </c>
      <c r="F186" s="157" t="s">
        <v>81</v>
      </c>
      <c r="G186" s="110" t="s">
        <v>3</v>
      </c>
      <c r="H186" s="198"/>
      <c r="I186" s="198"/>
    </row>
    <row r="187" spans="1:9" ht="15.75" customHeight="1" thickTop="1">
      <c r="B187" s="203"/>
      <c r="C187" s="186"/>
      <c r="D187" s="186"/>
      <c r="E187" s="189"/>
      <c r="F187" s="159">
        <f>IF($A$183=1,$E187*$D187,0)</f>
        <v>0</v>
      </c>
      <c r="G187" s="186"/>
      <c r="H187" s="191"/>
      <c r="I187" s="191"/>
    </row>
    <row r="188" spans="1:9" ht="15.75" customHeight="1">
      <c r="B188" s="173"/>
      <c r="C188" s="86"/>
      <c r="D188" s="186"/>
      <c r="E188" s="189"/>
      <c r="F188" s="160">
        <f t="shared" ref="F188:F202" si="9">IF($A$183=1,$E188*$D188,0)</f>
        <v>0</v>
      </c>
      <c r="G188" s="186"/>
      <c r="H188" s="168"/>
      <c r="I188" s="168"/>
    </row>
    <row r="189" spans="1:9" ht="15.75" customHeight="1">
      <c r="B189" s="173"/>
      <c r="C189" s="86"/>
      <c r="D189" s="186"/>
      <c r="E189" s="189"/>
      <c r="F189" s="160">
        <f t="shared" si="9"/>
        <v>0</v>
      </c>
      <c r="G189" s="186"/>
      <c r="H189" s="168"/>
      <c r="I189" s="168"/>
    </row>
    <row r="190" spans="1:9" ht="15.75" customHeight="1">
      <c r="B190" s="173"/>
      <c r="C190" s="86"/>
      <c r="D190" s="186"/>
      <c r="E190" s="189"/>
      <c r="F190" s="160">
        <f t="shared" si="9"/>
        <v>0</v>
      </c>
      <c r="G190" s="186"/>
      <c r="H190" s="168"/>
      <c r="I190" s="168"/>
    </row>
    <row r="191" spans="1:9" ht="15.75" customHeight="1">
      <c r="B191" s="173"/>
      <c r="C191" s="86"/>
      <c r="D191" s="186"/>
      <c r="E191" s="189"/>
      <c r="F191" s="160">
        <f t="shared" si="9"/>
        <v>0</v>
      </c>
      <c r="G191" s="186"/>
      <c r="H191" s="168"/>
      <c r="I191" s="168"/>
    </row>
    <row r="192" spans="1:9" ht="15.75" customHeight="1">
      <c r="B192" s="173"/>
      <c r="C192" s="86"/>
      <c r="D192" s="186"/>
      <c r="E192" s="189"/>
      <c r="F192" s="160">
        <f t="shared" si="9"/>
        <v>0</v>
      </c>
      <c r="G192" s="186"/>
      <c r="H192" s="168"/>
      <c r="I192" s="168"/>
    </row>
    <row r="193" spans="1:9" ht="15.75" customHeight="1">
      <c r="B193" s="173"/>
      <c r="C193" s="86"/>
      <c r="D193" s="86"/>
      <c r="E193" s="164"/>
      <c r="F193" s="160">
        <f t="shared" si="9"/>
        <v>0</v>
      </c>
      <c r="G193" s="86"/>
      <c r="H193" s="168"/>
      <c r="I193" s="168"/>
    </row>
    <row r="194" spans="1:9" ht="15.75" customHeight="1">
      <c r="B194" s="173"/>
      <c r="C194" s="86"/>
      <c r="D194" s="86"/>
      <c r="E194" s="164"/>
      <c r="F194" s="160">
        <f t="shared" si="9"/>
        <v>0</v>
      </c>
      <c r="G194" s="86"/>
      <c r="H194" s="168"/>
      <c r="I194" s="168"/>
    </row>
    <row r="195" spans="1:9" ht="15.75" customHeight="1">
      <c r="B195" s="173"/>
      <c r="C195" s="86"/>
      <c r="D195" s="86"/>
      <c r="E195" s="164"/>
      <c r="F195" s="160">
        <f t="shared" si="9"/>
        <v>0</v>
      </c>
      <c r="G195" s="86"/>
      <c r="H195" s="168"/>
      <c r="I195" s="168"/>
    </row>
    <row r="196" spans="1:9" ht="15.75" customHeight="1">
      <c r="B196" s="173"/>
      <c r="C196" s="86"/>
      <c r="D196" s="86"/>
      <c r="E196" s="164"/>
      <c r="F196" s="160">
        <f t="shared" si="9"/>
        <v>0</v>
      </c>
      <c r="G196" s="86"/>
      <c r="H196" s="168"/>
      <c r="I196" s="168"/>
    </row>
    <row r="197" spans="1:9" ht="15.75" customHeight="1">
      <c r="B197" s="173"/>
      <c r="C197" s="86"/>
      <c r="D197" s="86"/>
      <c r="E197" s="164"/>
      <c r="F197" s="160">
        <f t="shared" si="9"/>
        <v>0</v>
      </c>
      <c r="G197" s="86"/>
      <c r="H197" s="168"/>
      <c r="I197" s="168"/>
    </row>
    <row r="198" spans="1:9" ht="15.75" customHeight="1">
      <c r="B198" s="173"/>
      <c r="C198" s="86"/>
      <c r="D198" s="86"/>
      <c r="E198" s="164"/>
      <c r="F198" s="160">
        <f t="shared" si="9"/>
        <v>0</v>
      </c>
      <c r="G198" s="86"/>
      <c r="H198" s="168"/>
      <c r="I198" s="168"/>
    </row>
    <row r="199" spans="1:9" ht="15.75" customHeight="1">
      <c r="B199" s="173"/>
      <c r="C199" s="86"/>
      <c r="D199" s="86"/>
      <c r="E199" s="164"/>
      <c r="F199" s="160">
        <f t="shared" si="9"/>
        <v>0</v>
      </c>
      <c r="G199" s="86"/>
      <c r="H199" s="168"/>
      <c r="I199" s="168"/>
    </row>
    <row r="200" spans="1:9" ht="15.75" customHeight="1">
      <c r="B200" s="173"/>
      <c r="C200" s="86"/>
      <c r="D200" s="86"/>
      <c r="E200" s="164"/>
      <c r="F200" s="160">
        <f t="shared" si="9"/>
        <v>0</v>
      </c>
      <c r="G200" s="86"/>
      <c r="H200" s="168"/>
      <c r="I200" s="168"/>
    </row>
    <row r="201" spans="1:9" ht="15.75" customHeight="1">
      <c r="B201" s="173"/>
      <c r="C201" s="86"/>
      <c r="D201" s="86"/>
      <c r="E201" s="164"/>
      <c r="F201" s="160">
        <f t="shared" si="9"/>
        <v>0</v>
      </c>
      <c r="G201" s="86"/>
      <c r="H201" s="168"/>
      <c r="I201" s="168"/>
    </row>
    <row r="202" spans="1:9" ht="15.75" customHeight="1" thickBot="1">
      <c r="B202" s="73"/>
      <c r="C202" s="74"/>
      <c r="D202" s="74"/>
      <c r="E202" s="117"/>
      <c r="F202" s="131">
        <f t="shared" si="9"/>
        <v>0</v>
      </c>
      <c r="G202" s="74"/>
      <c r="H202" s="168"/>
      <c r="I202" s="168"/>
    </row>
    <row r="203" spans="1:9" ht="16.5" thickTop="1">
      <c r="B203" s="174" t="s">
        <v>92</v>
      </c>
      <c r="C203" s="174"/>
      <c r="D203" s="174"/>
      <c r="E203" s="175"/>
      <c r="F203" s="137">
        <f>SUM(F187:F202)</f>
        <v>0</v>
      </c>
      <c r="G203" s="174"/>
      <c r="H203" s="174"/>
      <c r="I203" s="174"/>
    </row>
    <row r="204" spans="1:9">
      <c r="B204" s="1"/>
      <c r="C204" s="1"/>
      <c r="D204" s="1"/>
      <c r="E204" s="1"/>
      <c r="F204" s="7"/>
      <c r="G204" s="8"/>
      <c r="H204"/>
    </row>
    <row r="205" spans="1:9">
      <c r="B205" s="1"/>
      <c r="C205" s="1"/>
      <c r="D205" s="1"/>
      <c r="E205" s="1"/>
      <c r="F205" s="7"/>
      <c r="G205" s="8"/>
      <c r="H205"/>
    </row>
    <row r="206" spans="1:9" ht="21">
      <c r="A206" s="119" t="str">
        <f>IF($A$16=0,"",IF(COUNTIFS($A$17:$A$26,B206)=1,1,"nvt"))</f>
        <v/>
      </c>
      <c r="B206" s="129" t="str">
        <f>B26</f>
        <v>Forfait 40% voor overige kosten</v>
      </c>
      <c r="C206" s="37"/>
      <c r="D206" s="37"/>
      <c r="E206" s="1"/>
      <c r="F206" s="7"/>
      <c r="G206" s="8"/>
      <c r="H206"/>
    </row>
    <row r="207" spans="1:9" ht="14.25" customHeight="1">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c r="B208" s="1"/>
      <c r="C208" s="1"/>
      <c r="D208" s="1"/>
      <c r="E208" s="1"/>
      <c r="F208" s="7"/>
      <c r="G208" s="8"/>
      <c r="H208"/>
    </row>
    <row r="209" spans="2:9" ht="16.5" thickBot="1">
      <c r="B209" s="158" t="s">
        <v>58</v>
      </c>
      <c r="C209" s="157" t="s">
        <v>81</v>
      </c>
      <c r="D209"/>
      <c r="E209"/>
      <c r="F209"/>
      <c r="G209"/>
      <c r="H209"/>
    </row>
    <row r="210" spans="2:9" ht="15.75" customHeight="1" thickTop="1">
      <c r="B210" s="226" t="str">
        <f>Hulpblad!V2</f>
        <v xml:space="preserve"> </v>
      </c>
      <c r="C210" s="159">
        <f>IF(AND($A$206=1,B210&lt;&gt;"",B210&lt;&gt;" "),(SUMIFS($G$59:$G$73,$B$59:$B$73,$B210)+SUMIFS($E$115:$E$124,$B$115:$B$124,$B210))*0.4,0)</f>
        <v>0</v>
      </c>
      <c r="D210"/>
      <c r="E210"/>
      <c r="F210"/>
      <c r="G210"/>
      <c r="H210"/>
    </row>
    <row r="211" spans="2:9" ht="15.75" customHeight="1">
      <c r="B211" s="227" t="str">
        <f>Hulpblad!V3</f>
        <v xml:space="preserve"> </v>
      </c>
      <c r="C211" s="160">
        <f t="shared" ref="C211:C219" si="10">IF(AND($A$206=1,B211&lt;&gt;"",B211&lt;&gt;" "),(SUMIFS($G$59:$G$73,$B$59:$B$73,$B211)+SUMIFS($E$115:$E$124,$B$115:$B$124,$B211))*0.4,0)</f>
        <v>0</v>
      </c>
      <c r="D211"/>
      <c r="E211"/>
      <c r="F211"/>
      <c r="G211"/>
      <c r="H211"/>
    </row>
    <row r="212" spans="2:9" ht="15.75" customHeight="1">
      <c r="B212" s="227" t="str">
        <f>Hulpblad!V4</f>
        <v xml:space="preserve"> </v>
      </c>
      <c r="C212" s="160">
        <f t="shared" si="10"/>
        <v>0</v>
      </c>
      <c r="D212"/>
      <c r="E212"/>
      <c r="F212"/>
      <c r="G212"/>
      <c r="H212"/>
    </row>
    <row r="213" spans="2:9" ht="15.75" customHeight="1">
      <c r="B213" s="227" t="str">
        <f>Hulpblad!V5</f>
        <v xml:space="preserve"> </v>
      </c>
      <c r="C213" s="160">
        <f t="shared" si="10"/>
        <v>0</v>
      </c>
      <c r="D213"/>
      <c r="E213"/>
      <c r="F213"/>
      <c r="G213"/>
      <c r="H213"/>
    </row>
    <row r="214" spans="2:9" ht="15.75" customHeight="1">
      <c r="B214" s="227" t="str">
        <f>Hulpblad!V6</f>
        <v xml:space="preserve"> </v>
      </c>
      <c r="C214" s="160">
        <f t="shared" si="10"/>
        <v>0</v>
      </c>
      <c r="D214"/>
      <c r="E214"/>
      <c r="F214"/>
      <c r="G214"/>
      <c r="H214"/>
    </row>
    <row r="215" spans="2:9" ht="15.75" customHeight="1">
      <c r="B215" s="227" t="str">
        <f>Hulpblad!V7</f>
        <v xml:space="preserve"> </v>
      </c>
      <c r="C215" s="160">
        <f t="shared" si="10"/>
        <v>0</v>
      </c>
      <c r="D215"/>
      <c r="E215"/>
      <c r="F215"/>
      <c r="G215"/>
      <c r="H215"/>
    </row>
    <row r="216" spans="2:9" ht="15.75" customHeight="1">
      <c r="B216" s="227" t="str">
        <f>Hulpblad!V8</f>
        <v xml:space="preserve"> </v>
      </c>
      <c r="C216" s="160">
        <f t="shared" si="10"/>
        <v>0</v>
      </c>
      <c r="D216"/>
      <c r="E216"/>
      <c r="F216"/>
      <c r="G216"/>
      <c r="H216"/>
    </row>
    <row r="217" spans="2:9" ht="15.75" customHeight="1">
      <c r="B217" s="227" t="str">
        <f>Hulpblad!V9</f>
        <v xml:space="preserve"> </v>
      </c>
      <c r="C217" s="160">
        <f t="shared" si="10"/>
        <v>0</v>
      </c>
      <c r="D217"/>
      <c r="E217"/>
      <c r="F217"/>
      <c r="G217"/>
      <c r="H217"/>
    </row>
    <row r="218" spans="2:9" ht="15.75" customHeight="1">
      <c r="B218" s="227" t="str">
        <f>Hulpblad!V10</f>
        <v xml:space="preserve"> </v>
      </c>
      <c r="C218" s="160">
        <f t="shared" si="10"/>
        <v>0</v>
      </c>
      <c r="D218"/>
      <c r="E218"/>
      <c r="F218"/>
      <c r="G218"/>
      <c r="H218"/>
    </row>
    <row r="219" spans="2:9" ht="15.75" customHeight="1" thickBot="1">
      <c r="B219" s="227" t="str">
        <f>Hulpblad!V11</f>
        <v xml:space="preserve"> </v>
      </c>
      <c r="C219" s="160">
        <f t="shared" si="10"/>
        <v>0</v>
      </c>
      <c r="D219"/>
      <c r="E219"/>
      <c r="F219"/>
      <c r="G219"/>
      <c r="H219"/>
    </row>
    <row r="220" spans="2:9" ht="16.5" thickTop="1">
      <c r="B220" s="228" t="s">
        <v>92</v>
      </c>
      <c r="C220" s="137">
        <f>SUM(C210:C219)</f>
        <v>0</v>
      </c>
      <c r="D220"/>
      <c r="E220"/>
      <c r="F220"/>
      <c r="G220"/>
      <c r="H220"/>
    </row>
    <row r="221" spans="2:9">
      <c r="B221" s="3"/>
      <c r="C221" s="1"/>
      <c r="D221" s="1"/>
      <c r="E221" s="1"/>
      <c r="F221" s="9"/>
      <c r="G221" s="10"/>
      <c r="H221"/>
    </row>
    <row r="222" spans="2:9" ht="16.5" thickBot="1">
      <c r="B222" s="33"/>
      <c r="C222" s="34"/>
      <c r="D222" s="34"/>
      <c r="E222" s="34"/>
      <c r="F222" s="35"/>
      <c r="G222" s="36"/>
      <c r="H222" s="36"/>
      <c r="I222" s="36"/>
    </row>
    <row r="223" spans="2:9" ht="7.5" customHeight="1" thickTop="1">
      <c r="B223" s="3"/>
      <c r="C223" s="1"/>
      <c r="D223" s="1"/>
      <c r="E223" s="1"/>
      <c r="F223" s="9"/>
      <c r="G223" s="10"/>
      <c r="H223"/>
    </row>
    <row r="224" spans="2:9" ht="23.25">
      <c r="B224" s="251" t="s">
        <v>112</v>
      </c>
      <c r="C224" s="251"/>
      <c r="D224" s="251"/>
      <c r="E224" s="251"/>
      <c r="F224" s="251"/>
      <c r="G224" s="251"/>
      <c r="H224" s="251"/>
    </row>
    <row r="225" spans="2:9">
      <c r="B225" s="3"/>
      <c r="C225" s="1"/>
      <c r="D225" s="1"/>
      <c r="E225" s="1"/>
      <c r="F225" s="9"/>
      <c r="G225" s="10"/>
      <c r="H225"/>
    </row>
    <row r="226" spans="2:9" ht="21">
      <c r="B226" s="37" t="s">
        <v>113</v>
      </c>
      <c r="C226" s="10"/>
      <c r="D226" s="10"/>
      <c r="E226" s="10"/>
      <c r="F226" s="9"/>
      <c r="G226" s="10"/>
      <c r="H226"/>
    </row>
    <row r="227" spans="2:9" ht="158.25" customHeight="1">
      <c r="B227" s="250" t="s">
        <v>114</v>
      </c>
      <c r="C227" s="250"/>
      <c r="D227" s="250"/>
      <c r="E227" s="250"/>
      <c r="F227" s="250"/>
      <c r="G227" s="250"/>
      <c r="H227" s="250"/>
      <c r="I227" s="250"/>
    </row>
    <row r="228" spans="2:9">
      <c r="B228" s="3"/>
      <c r="C228" s="10"/>
      <c r="D228" s="10"/>
      <c r="E228" s="10"/>
      <c r="F228" s="9"/>
      <c r="G228" s="10"/>
      <c r="H228"/>
    </row>
    <row r="229" spans="2:9" ht="15.6" customHeight="1" thickBot="1">
      <c r="B229" s="38" t="s">
        <v>74</v>
      </c>
      <c r="C229" s="39" t="s">
        <v>102</v>
      </c>
      <c r="D229" s="39" t="s">
        <v>60</v>
      </c>
      <c r="E229" s="115" t="s">
        <v>115</v>
      </c>
      <c r="F229" s="114"/>
      <c r="G229" s="114"/>
      <c r="H229" s="114"/>
      <c r="I229" s="114"/>
    </row>
    <row r="230" spans="2:9" ht="15.75" customHeight="1" thickTop="1">
      <c r="B230" s="44" t="s">
        <v>75</v>
      </c>
      <c r="C230" s="81"/>
      <c r="D230" s="132">
        <f>IFERROR(C230/$C$238,0)</f>
        <v>0</v>
      </c>
      <c r="E230" s="83"/>
      <c r="F230" s="84"/>
      <c r="G230" s="84"/>
      <c r="H230" s="84"/>
      <c r="I230" s="85"/>
    </row>
    <row r="231" spans="2:9" ht="31.5" customHeight="1">
      <c r="B231" s="206" t="s">
        <v>76</v>
      </c>
      <c r="C231" s="81"/>
      <c r="D231" s="132">
        <f>IFERROR(C231/$C$238,0)</f>
        <v>0</v>
      </c>
      <c r="E231" s="186"/>
      <c r="F231" s="188"/>
      <c r="G231" s="188"/>
      <c r="H231" s="188"/>
      <c r="I231" s="205"/>
    </row>
    <row r="232" spans="2:9" ht="15.75" customHeight="1">
      <c r="B232" s="44" t="s">
        <v>77</v>
      </c>
      <c r="C232" s="81"/>
      <c r="D232" s="132">
        <f t="shared" ref="D232:D236" si="11">IFERROR(C232/$C$238,0)</f>
        <v>0</v>
      </c>
      <c r="E232" s="86"/>
      <c r="F232" s="87"/>
      <c r="G232" s="87"/>
      <c r="H232" s="87"/>
      <c r="I232" s="88"/>
    </row>
    <row r="233" spans="2:9" ht="15.75" customHeight="1">
      <c r="B233" s="44" t="s">
        <v>78</v>
      </c>
      <c r="C233" s="81"/>
      <c r="D233" s="132">
        <f t="shared" si="11"/>
        <v>0</v>
      </c>
      <c r="E233" s="86"/>
      <c r="F233" s="87"/>
      <c r="G233" s="87"/>
      <c r="H233" s="87"/>
      <c r="I233" s="88"/>
    </row>
    <row r="234" spans="2:9" ht="15.75" customHeight="1">
      <c r="B234" s="44" t="s">
        <v>79</v>
      </c>
      <c r="C234" s="81"/>
      <c r="D234" s="132">
        <f t="shared" si="11"/>
        <v>0</v>
      </c>
      <c r="E234" s="86"/>
      <c r="F234" s="87"/>
      <c r="G234" s="87"/>
      <c r="H234" s="87"/>
      <c r="I234" s="88"/>
    </row>
    <row r="235" spans="2:9" ht="15.75" customHeight="1" thickBot="1">
      <c r="B235" s="45" t="s">
        <v>80</v>
      </c>
      <c r="C235" s="82"/>
      <c r="D235" s="133">
        <f t="shared" si="11"/>
        <v>0</v>
      </c>
      <c r="E235" s="89"/>
      <c r="F235" s="90"/>
      <c r="G235" s="90"/>
      <c r="H235" s="90"/>
      <c r="I235" s="91"/>
    </row>
    <row r="236" spans="2:9" ht="17.25" thickTop="1" thickBot="1">
      <c r="B236" s="59" t="s">
        <v>59</v>
      </c>
      <c r="C236" s="134">
        <f>SUM(C230:C235)</f>
        <v>0</v>
      </c>
      <c r="D236" s="135">
        <f t="shared" si="11"/>
        <v>0</v>
      </c>
      <c r="E236" s="60"/>
      <c r="F236" s="60"/>
      <c r="G236" s="60"/>
      <c r="H236" s="59"/>
      <c r="I236" s="61"/>
    </row>
    <row r="237" spans="2:9" ht="13.5" customHeight="1" thickTop="1">
      <c r="B237" s="10"/>
      <c r="C237" s="10"/>
      <c r="D237" s="10"/>
      <c r="E237" s="10"/>
      <c r="F237" s="9"/>
      <c r="G237" s="10"/>
      <c r="H237"/>
    </row>
    <row r="238" spans="2:9" ht="16.5" thickBot="1">
      <c r="B238" s="38" t="s">
        <v>81</v>
      </c>
      <c r="C238" s="136">
        <f>D27</f>
        <v>0</v>
      </c>
      <c r="D238" s="10"/>
      <c r="E238" s="10"/>
      <c r="F238" s="9"/>
      <c r="G238" s="10"/>
      <c r="H238"/>
    </row>
    <row r="239" spans="2:9" ht="16.5" thickTop="1">
      <c r="B239" s="3"/>
      <c r="C239" s="1"/>
      <c r="D239" s="1"/>
      <c r="E239" s="1"/>
      <c r="F239" s="9"/>
      <c r="G239" s="10"/>
      <c r="H239"/>
    </row>
    <row r="240" spans="2:9" ht="16.5" thickBot="1">
      <c r="B240" s="38" t="s">
        <v>116</v>
      </c>
      <c r="C240" s="136" t="str">
        <f>IF(ROUND(C236,2)-ROUND(C238,2)=0,"JA",C236-C238)</f>
        <v>JA</v>
      </c>
      <c r="D240" s="1"/>
      <c r="E240" s="1"/>
      <c r="F240" s="9"/>
      <c r="G240" s="10"/>
      <c r="H240"/>
    </row>
    <row r="241" spans="2:8" thickTop="1">
      <c r="B241" s="10"/>
      <c r="C241" s="10"/>
      <c r="D241" s="10"/>
      <c r="E241" s="10"/>
      <c r="F241" s="10"/>
      <c r="G241" s="10"/>
      <c r="H241" s="10"/>
    </row>
    <row r="242" spans="2:8" ht="15">
      <c r="B242" s="10"/>
      <c r="C242" s="10"/>
      <c r="D242" s="10"/>
      <c r="E242" s="10"/>
      <c r="F242" s="10"/>
      <c r="G242" s="10"/>
      <c r="H242" s="10"/>
    </row>
    <row r="243" spans="2:8" ht="15">
      <c r="B243" s="10"/>
      <c r="C243" s="10"/>
      <c r="D243" s="10"/>
      <c r="E243" s="10"/>
      <c r="F243" s="10"/>
      <c r="G243" s="10"/>
      <c r="H243" s="10"/>
    </row>
    <row r="244" spans="2:8" ht="15">
      <c r="B244" s="10"/>
      <c r="C244" s="10"/>
      <c r="D244" s="10"/>
      <c r="E244" s="10"/>
      <c r="F244" s="10"/>
      <c r="G244" s="10"/>
      <c r="H244" s="10"/>
    </row>
    <row r="245" spans="2:8" ht="15">
      <c r="B245" s="10"/>
      <c r="C245" s="10"/>
      <c r="D245" s="10"/>
      <c r="E245" s="10"/>
      <c r="F245" s="10"/>
      <c r="G245" s="10"/>
      <c r="H245" s="10"/>
    </row>
    <row r="246" spans="2:8" ht="15">
      <c r="B246" s="10"/>
      <c r="C246" s="10"/>
      <c r="D246" s="10"/>
      <c r="E246" s="10"/>
      <c r="F246" s="10"/>
      <c r="G246" s="10"/>
      <c r="H246" s="10"/>
    </row>
    <row r="247" spans="2:8" ht="15">
      <c r="B247" s="10"/>
      <c r="C247" s="10"/>
      <c r="D247" s="10"/>
      <c r="E247" s="10"/>
      <c r="F247" s="10"/>
      <c r="G247" s="10"/>
      <c r="H247" s="10"/>
    </row>
    <row r="248" spans="2:8" ht="15">
      <c r="B248" s="10"/>
      <c r="C248" s="10"/>
      <c r="D248" s="10"/>
      <c r="E248" s="10"/>
      <c r="F248" s="10"/>
      <c r="G248" s="10"/>
      <c r="H248" s="10"/>
    </row>
    <row r="249" spans="2:8" ht="15">
      <c r="B249" s="10"/>
      <c r="C249" s="10"/>
      <c r="D249" s="10"/>
      <c r="E249" s="10"/>
      <c r="F249" s="10"/>
      <c r="G249" s="10"/>
      <c r="H249" s="10"/>
    </row>
    <row r="250" spans="2:8" ht="15">
      <c r="B250" s="10"/>
      <c r="C250" s="10"/>
      <c r="D250" s="10"/>
      <c r="E250" s="10"/>
      <c r="F250" s="10"/>
      <c r="G250" s="10"/>
      <c r="H250" s="10"/>
    </row>
    <row r="251" spans="2:8" ht="15">
      <c r="B251" s="10"/>
      <c r="C251" s="10"/>
      <c r="D251" s="10"/>
      <c r="E251" s="10"/>
      <c r="F251" s="10"/>
      <c r="G251" s="10"/>
      <c r="H251" s="10"/>
    </row>
    <row r="252" spans="2:8" ht="15">
      <c r="B252" s="10"/>
      <c r="C252" s="10"/>
      <c r="D252" s="10"/>
      <c r="E252" s="10"/>
      <c r="F252" s="10"/>
      <c r="G252" s="10"/>
      <c r="H252" s="10"/>
    </row>
    <row r="253" spans="2:8" ht="15">
      <c r="B253" s="10"/>
      <c r="C253" s="10"/>
      <c r="D253" s="10"/>
      <c r="E253" s="10"/>
      <c r="F253" s="10"/>
      <c r="G253" s="10"/>
      <c r="H253" s="10"/>
    </row>
    <row r="254" spans="2:8" ht="15">
      <c r="B254" s="10"/>
      <c r="C254" s="10"/>
      <c r="D254" s="10"/>
      <c r="E254" s="10"/>
      <c r="F254" s="10"/>
      <c r="G254" s="10"/>
      <c r="H254" s="10"/>
    </row>
    <row r="255" spans="2:8" ht="15">
      <c r="B255" s="10"/>
      <c r="C255" s="10"/>
      <c r="D255" s="10"/>
      <c r="E255" s="10"/>
      <c r="F255" s="10"/>
      <c r="G255" s="10"/>
      <c r="H255" s="10"/>
    </row>
    <row r="256" spans="2:8" ht="15">
      <c r="B256" s="10"/>
      <c r="C256" s="10"/>
      <c r="D256" s="10"/>
      <c r="E256" s="10"/>
      <c r="F256" s="10"/>
      <c r="G256" s="10"/>
      <c r="H256" s="10"/>
    </row>
    <row r="257" spans="2:8" ht="15">
      <c r="B257" s="10"/>
      <c r="C257" s="10"/>
      <c r="D257" s="10"/>
      <c r="E257" s="10"/>
      <c r="F257" s="10"/>
      <c r="G257" s="10"/>
      <c r="H257" s="10"/>
    </row>
    <row r="258" spans="2:8" ht="15">
      <c r="B258" s="10"/>
      <c r="C258" s="10"/>
      <c r="D258" s="10"/>
      <c r="E258" s="10"/>
      <c r="F258" s="10"/>
      <c r="G258" s="10"/>
      <c r="H258" s="10"/>
    </row>
    <row r="259" spans="2:8" ht="15">
      <c r="B259" s="10"/>
      <c r="C259" s="10"/>
      <c r="D259" s="10"/>
      <c r="E259" s="10"/>
      <c r="F259" s="10"/>
      <c r="G259" s="10"/>
      <c r="H259" s="10"/>
    </row>
    <row r="260" spans="2:8" ht="15">
      <c r="B260" s="10"/>
      <c r="C260" s="10"/>
      <c r="D260" s="10"/>
      <c r="E260" s="10"/>
      <c r="F260" s="10"/>
      <c r="G260" s="10"/>
      <c r="H260" s="10"/>
    </row>
    <row r="261" spans="2:8" ht="15">
      <c r="B261" s="10"/>
      <c r="C261" s="10"/>
      <c r="D261" s="10"/>
      <c r="E261" s="10"/>
      <c r="F261" s="10"/>
      <c r="G261" s="10"/>
      <c r="H261" s="10"/>
    </row>
    <row r="262" spans="2:8" ht="15">
      <c r="B262" s="10"/>
      <c r="C262" s="10"/>
      <c r="D262" s="10"/>
      <c r="E262" s="10"/>
      <c r="F262" s="10"/>
      <c r="G262" s="10"/>
      <c r="H262" s="10"/>
    </row>
    <row r="263" spans="2:8" ht="15">
      <c r="B263" s="10"/>
      <c r="C263" s="10"/>
      <c r="D263" s="10"/>
      <c r="E263" s="10"/>
      <c r="F263" s="10"/>
      <c r="G263" s="10"/>
      <c r="H263" s="10"/>
    </row>
    <row r="264" spans="2:8" ht="15">
      <c r="B264" s="10"/>
      <c r="C264" s="10"/>
      <c r="D264" s="10"/>
      <c r="E264" s="10"/>
      <c r="F264" s="10"/>
      <c r="G264" s="10"/>
      <c r="H264" s="10"/>
    </row>
    <row r="265" spans="2:8" ht="15">
      <c r="B265" s="10"/>
      <c r="C265" s="10"/>
      <c r="D265" s="10"/>
      <c r="E265" s="10"/>
      <c r="F265" s="10"/>
      <c r="G265" s="10"/>
      <c r="H265" s="10"/>
    </row>
    <row r="266" spans="2:8" ht="15">
      <c r="B266" s="10"/>
      <c r="C266" s="10"/>
      <c r="D266" s="10"/>
      <c r="E266" s="10"/>
      <c r="F266" s="10"/>
      <c r="G266" s="10"/>
      <c r="H266" s="10"/>
    </row>
    <row r="267" spans="2:8" ht="15">
      <c r="B267" s="10"/>
      <c r="C267" s="10"/>
      <c r="D267" s="10"/>
      <c r="E267" s="10"/>
      <c r="F267" s="10"/>
      <c r="G267" s="10"/>
      <c r="H267" s="10"/>
    </row>
    <row r="268" spans="2:8" ht="15">
      <c r="B268" s="10"/>
      <c r="C268" s="10"/>
      <c r="D268" s="10"/>
      <c r="E268" s="10"/>
      <c r="F268" s="10"/>
      <c r="G268" s="10"/>
      <c r="H268" s="10"/>
    </row>
    <row r="269" spans="2:8" ht="15">
      <c r="B269" s="10"/>
      <c r="C269" s="10"/>
      <c r="D269" s="10"/>
      <c r="E269" s="10"/>
      <c r="F269" s="10"/>
      <c r="G269" s="10"/>
      <c r="H269" s="10"/>
    </row>
    <row r="270" spans="2:8" ht="15">
      <c r="B270" s="10"/>
      <c r="C270" s="10"/>
      <c r="D270" s="10"/>
      <c r="E270" s="10"/>
      <c r="F270" s="10"/>
      <c r="G270" s="10"/>
      <c r="H270" s="10"/>
    </row>
    <row r="271" spans="2:8" ht="15">
      <c r="B271" s="10"/>
      <c r="C271" s="10"/>
      <c r="D271" s="10"/>
      <c r="E271" s="10"/>
      <c r="F271" s="10"/>
      <c r="G271" s="10"/>
      <c r="H271" s="10"/>
    </row>
    <row r="272" spans="2:8" ht="15">
      <c r="B272" s="10"/>
      <c r="C272" s="10"/>
      <c r="D272" s="10"/>
      <c r="E272" s="10"/>
      <c r="F272" s="10"/>
      <c r="G272" s="10"/>
      <c r="H272" s="10"/>
    </row>
    <row r="273" spans="2:8" ht="15">
      <c r="B273" s="10"/>
      <c r="C273" s="10"/>
      <c r="D273" s="10"/>
      <c r="E273" s="10"/>
      <c r="F273" s="10"/>
      <c r="G273" s="10"/>
      <c r="H273" s="10"/>
    </row>
    <row r="274" spans="2:8" ht="15">
      <c r="B274" s="10"/>
      <c r="C274" s="10"/>
      <c r="D274" s="10"/>
      <c r="E274" s="10"/>
      <c r="F274" s="10"/>
      <c r="G274" s="10"/>
      <c r="H274" s="10"/>
    </row>
    <row r="275" spans="2:8" ht="15">
      <c r="B275" s="10"/>
      <c r="C275" s="10"/>
      <c r="D275" s="10"/>
      <c r="E275" s="10"/>
      <c r="F275" s="10"/>
      <c r="G275" s="10"/>
      <c r="H275" s="10"/>
    </row>
    <row r="276" spans="2:8" ht="15">
      <c r="B276" s="10"/>
      <c r="C276" s="10"/>
      <c r="D276" s="10"/>
      <c r="E276" s="10"/>
      <c r="F276" s="10"/>
      <c r="G276" s="10"/>
      <c r="H276" s="10"/>
    </row>
    <row r="277" spans="2:8" ht="15">
      <c r="B277" s="10"/>
      <c r="C277" s="10"/>
      <c r="D277" s="10"/>
      <c r="E277" s="10"/>
      <c r="F277" s="10"/>
      <c r="G277" s="10"/>
      <c r="H277" s="10"/>
    </row>
    <row r="278" spans="2:8" ht="15">
      <c r="B278" s="10"/>
      <c r="C278" s="10"/>
      <c r="D278" s="10"/>
      <c r="E278" s="10"/>
      <c r="F278" s="10"/>
      <c r="G278" s="10"/>
      <c r="H278" s="10"/>
    </row>
    <row r="279" spans="2:8" ht="15">
      <c r="B279" s="10"/>
      <c r="C279" s="10"/>
      <c r="D279" s="10"/>
      <c r="E279" s="10"/>
      <c r="F279" s="10"/>
      <c r="G279" s="10"/>
      <c r="H279" s="10"/>
    </row>
    <row r="280" spans="2:8" ht="15">
      <c r="B280" s="10"/>
      <c r="C280" s="10"/>
      <c r="D280" s="10"/>
      <c r="E280" s="10"/>
      <c r="F280" s="10"/>
      <c r="G280" s="10"/>
      <c r="H280" s="10"/>
    </row>
    <row r="281" spans="2:8" ht="15">
      <c r="B281" s="10"/>
      <c r="C281" s="10"/>
      <c r="D281" s="10"/>
      <c r="E281" s="10"/>
      <c r="F281" s="10"/>
      <c r="G281" s="10"/>
      <c r="H281" s="10"/>
    </row>
    <row r="282" spans="2:8" ht="15">
      <c r="B282" s="10"/>
      <c r="C282" s="10"/>
      <c r="D282" s="10"/>
      <c r="E282" s="10"/>
      <c r="F282" s="10"/>
      <c r="G282" s="10"/>
      <c r="H282" s="10"/>
    </row>
    <row r="283" spans="2:8" ht="15">
      <c r="B283" s="10"/>
      <c r="C283" s="10"/>
      <c r="D283" s="10"/>
      <c r="E283" s="10"/>
      <c r="F283" s="10"/>
      <c r="G283" s="10"/>
      <c r="H283" s="10"/>
    </row>
    <row r="284" spans="2:8" ht="15">
      <c r="B284" s="10"/>
      <c r="C284" s="10"/>
      <c r="D284" s="10"/>
      <c r="E284" s="10"/>
      <c r="F284" s="10"/>
      <c r="G284" s="10"/>
      <c r="H284" s="10"/>
    </row>
    <row r="285" spans="2:8" ht="15">
      <c r="B285" s="10"/>
      <c r="C285" s="10"/>
      <c r="D285" s="10"/>
      <c r="E285" s="10"/>
      <c r="F285" s="10"/>
      <c r="G285" s="10"/>
      <c r="H285" s="10"/>
    </row>
    <row r="286" spans="2:8" ht="15">
      <c r="B286" s="10"/>
      <c r="C286" s="10"/>
      <c r="D286" s="10"/>
      <c r="E286" s="10"/>
      <c r="F286" s="10"/>
      <c r="G286" s="10"/>
      <c r="H286" s="10"/>
    </row>
    <row r="287" spans="2:8" ht="15">
      <c r="B287" s="10"/>
      <c r="C287" s="10"/>
      <c r="D287" s="10"/>
      <c r="E287" s="10"/>
      <c r="F287" s="10"/>
      <c r="G287" s="10"/>
      <c r="H287" s="10"/>
    </row>
    <row r="288" spans="2:8" ht="15">
      <c r="B288" s="10"/>
      <c r="C288" s="10"/>
      <c r="D288" s="10"/>
      <c r="E288" s="10"/>
      <c r="F288" s="10"/>
      <c r="G288" s="10"/>
      <c r="H288" s="10"/>
    </row>
    <row r="289" spans="2:8" ht="15">
      <c r="B289" s="10"/>
      <c r="C289" s="10"/>
      <c r="D289" s="10"/>
      <c r="E289" s="10"/>
      <c r="F289" s="10"/>
      <c r="G289" s="10"/>
      <c r="H289" s="10"/>
    </row>
    <row r="290" spans="2:8" ht="15">
      <c r="B290" s="10"/>
      <c r="C290" s="10"/>
      <c r="D290" s="10"/>
      <c r="E290" s="10"/>
      <c r="F290" s="10"/>
      <c r="G290" s="10"/>
      <c r="H290" s="10"/>
    </row>
    <row r="291" spans="2:8" ht="15">
      <c r="B291" s="10"/>
      <c r="C291" s="10"/>
      <c r="D291" s="10"/>
      <c r="E291" s="10"/>
      <c r="F291" s="10"/>
      <c r="G291" s="10"/>
      <c r="H291" s="10"/>
    </row>
    <row r="292" spans="2:8" ht="15">
      <c r="B292" s="10"/>
      <c r="C292" s="10"/>
      <c r="D292" s="10"/>
      <c r="E292" s="10"/>
      <c r="F292" s="10"/>
      <c r="G292" s="10"/>
      <c r="H292" s="10"/>
    </row>
    <row r="293" spans="2:8" ht="15">
      <c r="B293" s="10"/>
      <c r="C293" s="10"/>
      <c r="D293" s="10"/>
      <c r="E293" s="10"/>
      <c r="F293" s="10"/>
      <c r="G293" s="10"/>
      <c r="H293" s="10"/>
    </row>
    <row r="294" spans="2:8" ht="15">
      <c r="B294" s="10"/>
      <c r="C294" s="10"/>
      <c r="D294" s="10"/>
      <c r="E294" s="10"/>
      <c r="F294" s="10"/>
      <c r="G294" s="10"/>
      <c r="H294" s="10"/>
    </row>
    <row r="295" spans="2:8" ht="15">
      <c r="B295" s="10"/>
      <c r="C295" s="10"/>
      <c r="D295" s="10"/>
      <c r="E295" s="10"/>
      <c r="F295" s="10"/>
      <c r="G295" s="10"/>
      <c r="H295" s="10"/>
    </row>
    <row r="296" spans="2:8" ht="15">
      <c r="B296" s="10"/>
      <c r="C296" s="10"/>
      <c r="D296" s="10"/>
      <c r="E296" s="10"/>
      <c r="F296" s="10"/>
      <c r="G296" s="10"/>
      <c r="H296" s="10"/>
    </row>
    <row r="297" spans="2:8" ht="15">
      <c r="B297" s="10"/>
      <c r="C297" s="10"/>
      <c r="D297" s="10"/>
      <c r="E297" s="10"/>
      <c r="F297" s="10"/>
      <c r="G297" s="10"/>
      <c r="H297" s="10"/>
    </row>
    <row r="298" spans="2:8" ht="15">
      <c r="B298" s="10"/>
      <c r="C298" s="10"/>
      <c r="D298" s="10"/>
      <c r="E298" s="10"/>
      <c r="F298" s="10"/>
      <c r="G298" s="10"/>
      <c r="H298" s="10"/>
    </row>
    <row r="299" spans="2:8" ht="15">
      <c r="B299" s="10"/>
      <c r="C299" s="10"/>
      <c r="D299" s="10"/>
      <c r="E299" s="10"/>
      <c r="F299" s="10"/>
      <c r="G299" s="10"/>
      <c r="H299" s="10"/>
    </row>
    <row r="300" spans="2:8" ht="15">
      <c r="B300" s="10"/>
      <c r="C300" s="10"/>
      <c r="D300" s="10"/>
      <c r="E300" s="10"/>
      <c r="F300" s="10"/>
      <c r="G300" s="10"/>
      <c r="H300" s="10"/>
    </row>
    <row r="301" spans="2:8" ht="15">
      <c r="B301" s="10"/>
      <c r="C301" s="10"/>
      <c r="D301" s="10"/>
      <c r="E301" s="10"/>
      <c r="F301" s="10"/>
      <c r="G301" s="10"/>
      <c r="H301" s="10"/>
    </row>
    <row r="302" spans="2:8" ht="15">
      <c r="B302" s="10"/>
      <c r="C302" s="10"/>
      <c r="D302" s="10"/>
      <c r="E302" s="10"/>
      <c r="F302" s="10"/>
      <c r="G302" s="10"/>
      <c r="H302" s="10"/>
    </row>
    <row r="303" spans="2:8" ht="15">
      <c r="B303" s="10"/>
      <c r="C303" s="10"/>
      <c r="D303" s="10"/>
      <c r="E303" s="10"/>
      <c r="F303" s="10"/>
      <c r="G303" s="10"/>
      <c r="H303" s="10"/>
    </row>
    <row r="304" spans="2:8" ht="15">
      <c r="B304" s="10"/>
      <c r="C304" s="10"/>
      <c r="D304" s="10"/>
      <c r="E304" s="10"/>
      <c r="F304" s="10"/>
      <c r="G304" s="10"/>
      <c r="H304" s="10"/>
    </row>
    <row r="305" spans="2:8" ht="15">
      <c r="B305" s="10"/>
      <c r="C305" s="10"/>
      <c r="D305" s="10"/>
      <c r="E305" s="10"/>
      <c r="F305" s="10"/>
      <c r="G305" s="10"/>
      <c r="H305" s="10"/>
    </row>
    <row r="306" spans="2:8" ht="15">
      <c r="B306" s="10"/>
      <c r="C306" s="10"/>
      <c r="D306" s="10"/>
      <c r="E306" s="10"/>
      <c r="F306" s="10"/>
      <c r="G306" s="10"/>
      <c r="H306" s="10"/>
    </row>
    <row r="307" spans="2:8" ht="15">
      <c r="B307" s="10"/>
      <c r="C307" s="10"/>
      <c r="D307" s="10"/>
      <c r="E307" s="10"/>
      <c r="F307" s="10"/>
      <c r="G307" s="10"/>
      <c r="H307" s="10"/>
    </row>
    <row r="308" spans="2:8" ht="15">
      <c r="B308" s="10"/>
      <c r="C308" s="10"/>
      <c r="D308" s="10"/>
      <c r="E308" s="10"/>
      <c r="F308" s="10"/>
      <c r="G308" s="10"/>
      <c r="H308" s="10"/>
    </row>
    <row r="309" spans="2:8" ht="15">
      <c r="B309" s="10"/>
      <c r="C309" s="10"/>
      <c r="D309" s="10"/>
      <c r="E309" s="10"/>
      <c r="F309" s="10"/>
      <c r="G309" s="10"/>
      <c r="H309" s="10"/>
    </row>
    <row r="310" spans="2:8" ht="15">
      <c r="B310" s="10"/>
      <c r="C310" s="10"/>
      <c r="D310" s="10"/>
      <c r="E310" s="10"/>
      <c r="F310" s="10"/>
      <c r="G310" s="10"/>
      <c r="H310" s="10"/>
    </row>
    <row r="311" spans="2:8" ht="15">
      <c r="B311" s="10"/>
      <c r="C311" s="10"/>
      <c r="D311" s="10"/>
      <c r="E311" s="10"/>
      <c r="F311" s="10"/>
      <c r="G311" s="10"/>
      <c r="H311" s="10"/>
    </row>
    <row r="312" spans="2:8" ht="15">
      <c r="B312" s="10"/>
      <c r="C312" s="10"/>
      <c r="D312" s="10"/>
      <c r="E312" s="10"/>
      <c r="F312" s="10"/>
      <c r="G312" s="10"/>
      <c r="H312" s="10"/>
    </row>
    <row r="313" spans="2:8" ht="15">
      <c r="B313" s="10"/>
      <c r="C313" s="10"/>
      <c r="D313" s="10"/>
      <c r="E313" s="10"/>
      <c r="F313" s="10"/>
      <c r="G313" s="10"/>
      <c r="H313" s="10"/>
    </row>
    <row r="314" spans="2:8" ht="15">
      <c r="B314" s="10"/>
      <c r="C314" s="10"/>
      <c r="D314" s="10"/>
      <c r="E314" s="10"/>
      <c r="F314" s="10"/>
      <c r="G314" s="10"/>
      <c r="H314" s="10"/>
    </row>
    <row r="315" spans="2:8" ht="15">
      <c r="B315" s="10"/>
      <c r="C315" s="10"/>
      <c r="D315" s="10"/>
      <c r="E315" s="10"/>
      <c r="F315" s="10"/>
      <c r="G315" s="10"/>
      <c r="H315" s="10"/>
    </row>
    <row r="316" spans="2:8" ht="15">
      <c r="B316" s="10"/>
      <c r="C316" s="10"/>
      <c r="D316" s="10"/>
      <c r="E316" s="10"/>
      <c r="F316" s="10"/>
      <c r="G316" s="10"/>
      <c r="H316" s="10"/>
    </row>
    <row r="317" spans="2:8" ht="15">
      <c r="B317" s="10"/>
      <c r="C317" s="10"/>
      <c r="D317" s="10"/>
      <c r="E317" s="10"/>
      <c r="F317" s="10"/>
      <c r="G317" s="10"/>
      <c r="H317" s="10"/>
    </row>
    <row r="318" spans="2:8" ht="15">
      <c r="B318" s="10"/>
      <c r="C318" s="10"/>
      <c r="D318" s="10"/>
      <c r="E318" s="10"/>
      <c r="F318" s="10"/>
      <c r="G318" s="10"/>
      <c r="H318" s="10"/>
    </row>
    <row r="319" spans="2:8" ht="15">
      <c r="B319" s="10"/>
      <c r="C319" s="10"/>
      <c r="D319" s="10"/>
      <c r="E319" s="10"/>
      <c r="F319" s="10"/>
      <c r="G319" s="10"/>
      <c r="H319" s="10"/>
    </row>
    <row r="320" spans="2:8" ht="15">
      <c r="B320" s="10"/>
      <c r="C320" s="10"/>
      <c r="D320" s="10"/>
      <c r="E320" s="10"/>
      <c r="F320" s="10"/>
      <c r="G320" s="10"/>
      <c r="H320" s="10"/>
    </row>
    <row r="321" spans="2:8" ht="15">
      <c r="B321" s="10"/>
      <c r="C321" s="10"/>
      <c r="D321" s="10"/>
      <c r="E321" s="10"/>
      <c r="F321" s="10"/>
      <c r="G321" s="10"/>
      <c r="H321" s="10"/>
    </row>
    <row r="322" spans="2:8" ht="15">
      <c r="B322" s="10"/>
      <c r="C322" s="10"/>
      <c r="D322" s="10"/>
      <c r="E322" s="10"/>
      <c r="F322" s="10"/>
      <c r="G322" s="10"/>
      <c r="H322" s="10"/>
    </row>
    <row r="323" spans="2:8" ht="15">
      <c r="B323" s="10"/>
      <c r="C323" s="10"/>
      <c r="D323" s="10"/>
      <c r="E323" s="10"/>
      <c r="F323" s="10"/>
      <c r="G323" s="10"/>
      <c r="H323" s="10"/>
    </row>
    <row r="324" spans="2:8" ht="15">
      <c r="B324" s="10"/>
      <c r="C324" s="10"/>
      <c r="D324" s="10"/>
      <c r="E324" s="10"/>
      <c r="F324" s="10"/>
      <c r="G324" s="10"/>
      <c r="H324" s="10"/>
    </row>
    <row r="325" spans="2:8" ht="15">
      <c r="B325" s="10"/>
      <c r="C325" s="10"/>
      <c r="D325" s="10"/>
      <c r="E325" s="10"/>
      <c r="F325" s="10"/>
      <c r="G325" s="10"/>
      <c r="H325" s="10"/>
    </row>
    <row r="326" spans="2:8" ht="15">
      <c r="B326" s="10"/>
      <c r="C326" s="10"/>
      <c r="D326" s="10"/>
      <c r="E326" s="10"/>
      <c r="F326" s="10"/>
      <c r="G326" s="10"/>
      <c r="H326" s="10"/>
    </row>
    <row r="327" spans="2:8" ht="15">
      <c r="B327" s="10"/>
      <c r="C327" s="10"/>
      <c r="D327" s="10"/>
      <c r="E327" s="10"/>
      <c r="F327" s="10"/>
      <c r="G327" s="10"/>
      <c r="H327" s="10"/>
    </row>
    <row r="328" spans="2:8" ht="15">
      <c r="B328" s="10"/>
      <c r="C328" s="10"/>
      <c r="D328" s="10"/>
      <c r="E328" s="10"/>
      <c r="F328" s="10"/>
      <c r="G328" s="10"/>
      <c r="H328" s="10"/>
    </row>
    <row r="329" spans="2:8" ht="15">
      <c r="B329" s="10"/>
      <c r="C329" s="10"/>
      <c r="D329" s="10"/>
      <c r="E329" s="10"/>
      <c r="F329" s="10"/>
      <c r="G329" s="10"/>
      <c r="H329" s="10"/>
    </row>
    <row r="330" spans="2:8" ht="15">
      <c r="B330" s="10"/>
      <c r="C330" s="10"/>
      <c r="D330" s="10"/>
      <c r="E330" s="10"/>
      <c r="F330" s="10"/>
      <c r="G330" s="10"/>
      <c r="H330" s="10"/>
    </row>
    <row r="331" spans="2:8" ht="15">
      <c r="B331" s="10"/>
      <c r="C331" s="10"/>
      <c r="D331" s="10"/>
      <c r="E331" s="10"/>
      <c r="F331" s="10"/>
      <c r="G331" s="10"/>
      <c r="H331" s="10"/>
    </row>
    <row r="332" spans="2:8" ht="15">
      <c r="B332" s="10"/>
      <c r="C332" s="10"/>
      <c r="D332" s="10"/>
      <c r="E332" s="10"/>
      <c r="F332" s="10"/>
      <c r="G332" s="10"/>
      <c r="H332" s="10"/>
    </row>
    <row r="333" spans="2:8" ht="15">
      <c r="B333" s="10"/>
      <c r="C333" s="10"/>
      <c r="D333" s="10"/>
      <c r="E333" s="10"/>
      <c r="F333" s="10"/>
      <c r="G333" s="10"/>
      <c r="H333" s="10"/>
    </row>
    <row r="334" spans="2:8" ht="15">
      <c r="B334" s="10"/>
      <c r="C334" s="10"/>
      <c r="D334" s="10"/>
      <c r="E334" s="10"/>
      <c r="F334" s="10"/>
      <c r="G334" s="10"/>
      <c r="H334" s="10"/>
    </row>
    <row r="335" spans="2:8" ht="15">
      <c r="B335" s="10"/>
      <c r="C335" s="10"/>
      <c r="D335" s="10"/>
      <c r="E335" s="10"/>
      <c r="F335" s="10"/>
      <c r="G335" s="10"/>
      <c r="H335" s="10"/>
    </row>
    <row r="336" spans="2:8" ht="15">
      <c r="B336" s="10"/>
      <c r="C336" s="10"/>
      <c r="D336" s="10"/>
      <c r="E336" s="10"/>
      <c r="F336" s="10"/>
      <c r="G336" s="10"/>
      <c r="H336" s="10"/>
    </row>
    <row r="337" spans="2:8" ht="15">
      <c r="B337" s="10"/>
      <c r="C337" s="10"/>
      <c r="D337" s="10"/>
      <c r="E337" s="10"/>
      <c r="F337" s="10"/>
      <c r="G337" s="10"/>
      <c r="H337" s="10"/>
    </row>
    <row r="338" spans="2:8" ht="15">
      <c r="B338" s="10"/>
      <c r="C338" s="10"/>
      <c r="D338" s="10"/>
      <c r="E338" s="10"/>
      <c r="F338" s="10"/>
      <c r="G338" s="10"/>
      <c r="H338" s="10"/>
    </row>
    <row r="339" spans="2:8" ht="15">
      <c r="B339" s="10"/>
      <c r="C339" s="10"/>
      <c r="D339" s="10"/>
      <c r="E339" s="10"/>
      <c r="F339" s="10"/>
      <c r="G339" s="10"/>
      <c r="H339" s="10"/>
    </row>
    <row r="340" spans="2:8" ht="15">
      <c r="B340" s="10"/>
      <c r="C340" s="10"/>
      <c r="D340" s="10"/>
      <c r="E340" s="10"/>
      <c r="F340" s="10"/>
      <c r="G340" s="10"/>
      <c r="H340" s="10"/>
    </row>
    <row r="341" spans="2:8" ht="15">
      <c r="B341" s="10"/>
      <c r="C341" s="10"/>
      <c r="D341" s="10"/>
      <c r="E341" s="10"/>
      <c r="F341" s="10"/>
      <c r="G341" s="10"/>
      <c r="H341" s="10"/>
    </row>
    <row r="342" spans="2:8" ht="15">
      <c r="B342" s="10"/>
      <c r="C342" s="10"/>
      <c r="D342" s="10"/>
      <c r="E342" s="10"/>
      <c r="F342" s="10"/>
      <c r="G342" s="10"/>
      <c r="H342" s="10"/>
    </row>
    <row r="343" spans="2:8" ht="15">
      <c r="B343" s="10"/>
      <c r="C343" s="10"/>
      <c r="D343" s="10"/>
      <c r="E343" s="10"/>
      <c r="F343" s="10"/>
      <c r="G343" s="10"/>
      <c r="H343" s="10"/>
    </row>
    <row r="344" spans="2:8" ht="15">
      <c r="B344" s="10"/>
      <c r="C344" s="10"/>
      <c r="D344" s="10"/>
      <c r="E344" s="10"/>
      <c r="F344" s="10"/>
      <c r="G344" s="10"/>
      <c r="H344" s="10"/>
    </row>
    <row r="345" spans="2:8" ht="15">
      <c r="B345" s="10"/>
      <c r="C345" s="10"/>
      <c r="D345" s="10"/>
      <c r="E345" s="10"/>
      <c r="F345" s="10"/>
      <c r="G345" s="10"/>
      <c r="H345" s="10"/>
    </row>
    <row r="346" spans="2:8" ht="15">
      <c r="B346" s="10"/>
      <c r="C346" s="10"/>
      <c r="D346" s="10"/>
      <c r="E346" s="10"/>
      <c r="F346" s="10"/>
      <c r="G346" s="10"/>
      <c r="H346" s="10"/>
    </row>
    <row r="347" spans="2:8" ht="15">
      <c r="B347" s="10"/>
      <c r="C347" s="10"/>
      <c r="D347" s="10"/>
      <c r="E347" s="10"/>
      <c r="F347" s="10"/>
      <c r="G347" s="10"/>
      <c r="H347" s="10"/>
    </row>
    <row r="348" spans="2:8" ht="15">
      <c r="B348" s="10"/>
      <c r="C348" s="10"/>
      <c r="D348" s="10"/>
      <c r="E348" s="10"/>
      <c r="F348" s="10"/>
      <c r="G348" s="10"/>
      <c r="H348" s="10"/>
    </row>
    <row r="349" spans="2:8" ht="15">
      <c r="B349" s="10"/>
      <c r="C349" s="10"/>
      <c r="D349" s="10"/>
      <c r="E349" s="10"/>
      <c r="F349" s="10"/>
      <c r="G349" s="10"/>
      <c r="H349" s="10"/>
    </row>
    <row r="350" spans="2:8" ht="15">
      <c r="B350" s="10"/>
      <c r="C350" s="10"/>
      <c r="D350" s="10"/>
      <c r="E350" s="10"/>
      <c r="F350" s="10"/>
      <c r="G350" s="10"/>
      <c r="H350" s="10"/>
    </row>
    <row r="351" spans="2:8" ht="15">
      <c r="B351" s="10"/>
      <c r="C351" s="10"/>
      <c r="D351" s="10"/>
      <c r="E351" s="10"/>
      <c r="F351" s="10"/>
      <c r="G351" s="10"/>
      <c r="H351" s="10"/>
    </row>
    <row r="352" spans="2:8" ht="15">
      <c r="B352" s="10"/>
      <c r="C352" s="10"/>
      <c r="D352" s="10"/>
      <c r="E352" s="10"/>
      <c r="F352" s="10"/>
      <c r="G352" s="10"/>
      <c r="H352" s="10"/>
    </row>
    <row r="353" spans="2:8" ht="15">
      <c r="B353" s="10"/>
      <c r="C353" s="10"/>
      <c r="D353" s="10"/>
      <c r="E353" s="10"/>
      <c r="F353" s="10"/>
      <c r="G353" s="10"/>
      <c r="H353" s="10"/>
    </row>
    <row r="354" spans="2:8" ht="15">
      <c r="B354" s="10"/>
      <c r="C354" s="10"/>
      <c r="D354" s="10"/>
      <c r="E354" s="10"/>
      <c r="F354" s="10"/>
      <c r="G354" s="10"/>
      <c r="H354" s="10"/>
    </row>
    <row r="355" spans="2:8" ht="15">
      <c r="B355" s="10"/>
      <c r="C355" s="10"/>
      <c r="D355" s="10"/>
      <c r="E355" s="10"/>
      <c r="F355" s="10"/>
      <c r="G355" s="10"/>
      <c r="H355" s="10"/>
    </row>
    <row r="356" spans="2:8" ht="15">
      <c r="B356" s="10"/>
      <c r="C356" s="10"/>
      <c r="D356" s="10"/>
      <c r="E356" s="10"/>
      <c r="F356" s="10"/>
      <c r="G356" s="10"/>
      <c r="H356" s="10"/>
    </row>
    <row r="357" spans="2:8" ht="15">
      <c r="B357" s="10"/>
      <c r="C357" s="10"/>
      <c r="D357" s="10"/>
      <c r="E357" s="10"/>
      <c r="F357" s="10"/>
      <c r="G357" s="10"/>
      <c r="H357" s="10"/>
    </row>
    <row r="358" spans="2:8" ht="15">
      <c r="B358" s="10"/>
      <c r="C358" s="10"/>
      <c r="D358" s="10"/>
      <c r="E358" s="10"/>
      <c r="F358" s="10"/>
      <c r="G358" s="10"/>
      <c r="H358" s="10"/>
    </row>
    <row r="359" spans="2:8" ht="15">
      <c r="B359" s="10"/>
      <c r="C359" s="10"/>
      <c r="D359" s="10"/>
      <c r="E359" s="10"/>
      <c r="F359" s="10"/>
      <c r="G359" s="10"/>
      <c r="H359" s="10"/>
    </row>
    <row r="360" spans="2:8" ht="15">
      <c r="B360" s="10"/>
      <c r="C360" s="10"/>
      <c r="D360" s="10"/>
      <c r="E360" s="10"/>
      <c r="F360" s="10"/>
      <c r="G360" s="10"/>
      <c r="H360" s="10"/>
    </row>
    <row r="361" spans="2:8" ht="15">
      <c r="B361" s="10"/>
      <c r="C361" s="10"/>
      <c r="D361" s="10"/>
      <c r="E361" s="10"/>
      <c r="F361" s="10"/>
      <c r="G361" s="10"/>
      <c r="H361" s="10"/>
    </row>
    <row r="362" spans="2:8" ht="15">
      <c r="B362" s="10"/>
      <c r="C362" s="10"/>
      <c r="D362" s="10"/>
      <c r="E362" s="10"/>
      <c r="F362" s="10"/>
      <c r="G362" s="10"/>
      <c r="H362" s="10"/>
    </row>
    <row r="363" spans="2:8" ht="15">
      <c r="B363" s="10"/>
      <c r="C363" s="10"/>
      <c r="D363" s="10"/>
      <c r="E363" s="10"/>
      <c r="F363" s="10"/>
      <c r="G363" s="10"/>
      <c r="H363" s="10"/>
    </row>
    <row r="364" spans="2:8" ht="15">
      <c r="B364" s="10"/>
      <c r="C364" s="10"/>
      <c r="D364" s="10"/>
      <c r="E364" s="10"/>
      <c r="F364" s="10"/>
      <c r="G364" s="10"/>
      <c r="H364" s="10"/>
    </row>
    <row r="365" spans="2:8" ht="15">
      <c r="B365" s="10"/>
      <c r="C365" s="10"/>
      <c r="D365" s="10"/>
      <c r="E365" s="10"/>
      <c r="F365" s="10"/>
      <c r="G365" s="10"/>
      <c r="H365" s="10"/>
    </row>
    <row r="366" spans="2:8" ht="15">
      <c r="B366" s="10"/>
      <c r="C366" s="10"/>
      <c r="D366" s="10"/>
      <c r="E366" s="10"/>
      <c r="F366" s="10"/>
      <c r="G366" s="10"/>
      <c r="H366" s="10"/>
    </row>
    <row r="367" spans="2:8" ht="15">
      <c r="B367" s="10"/>
      <c r="C367" s="10"/>
      <c r="D367" s="10"/>
      <c r="E367" s="10"/>
      <c r="F367" s="10"/>
      <c r="G367" s="10"/>
      <c r="H367" s="10"/>
    </row>
    <row r="368" spans="2:8" ht="15">
      <c r="B368" s="10"/>
      <c r="C368" s="10"/>
      <c r="D368" s="10"/>
      <c r="E368" s="10"/>
      <c r="F368" s="10"/>
      <c r="G368" s="10"/>
      <c r="H368" s="10"/>
    </row>
    <row r="369" spans="2:8" ht="15">
      <c r="B369" s="10"/>
      <c r="C369" s="10"/>
      <c r="D369" s="10"/>
      <c r="E369" s="10"/>
      <c r="F369" s="10"/>
      <c r="G369" s="10"/>
      <c r="H369" s="10"/>
    </row>
    <row r="370" spans="2:8" ht="15">
      <c r="B370" s="10"/>
      <c r="C370" s="10"/>
      <c r="D370" s="10"/>
      <c r="E370" s="10"/>
      <c r="F370" s="10"/>
      <c r="G370" s="10"/>
      <c r="H370" s="10"/>
    </row>
    <row r="371" spans="2:8" ht="15">
      <c r="B371" s="10"/>
      <c r="C371" s="10"/>
      <c r="D371" s="10"/>
      <c r="E371" s="10"/>
      <c r="F371" s="10"/>
      <c r="G371" s="10"/>
      <c r="H371" s="10"/>
    </row>
    <row r="372" spans="2:8" ht="15">
      <c r="B372" s="10"/>
      <c r="C372" s="10"/>
      <c r="D372" s="10"/>
      <c r="E372" s="10"/>
      <c r="F372" s="10"/>
      <c r="G372" s="10"/>
      <c r="H372" s="10"/>
    </row>
    <row r="373" spans="2:8" ht="15">
      <c r="B373" s="10"/>
      <c r="C373" s="10"/>
      <c r="D373" s="10"/>
      <c r="E373" s="10"/>
      <c r="F373" s="10"/>
      <c r="G373" s="10"/>
      <c r="H373" s="10"/>
    </row>
    <row r="374" spans="2:8" ht="15">
      <c r="B374" s="10"/>
      <c r="C374" s="10"/>
      <c r="D374" s="10"/>
      <c r="E374" s="10"/>
      <c r="F374" s="10"/>
      <c r="G374" s="10"/>
      <c r="H374" s="10"/>
    </row>
    <row r="375" spans="2:8" ht="15">
      <c r="B375" s="10"/>
      <c r="C375" s="10"/>
      <c r="D375" s="10"/>
      <c r="E375" s="10"/>
      <c r="F375" s="10"/>
      <c r="G375" s="10"/>
      <c r="H375" s="10"/>
    </row>
    <row r="376" spans="2:8" ht="15">
      <c r="B376" s="10"/>
      <c r="C376" s="10"/>
      <c r="D376" s="10"/>
      <c r="E376" s="10"/>
      <c r="F376" s="10"/>
      <c r="G376" s="10"/>
      <c r="H376" s="10"/>
    </row>
    <row r="377" spans="2:8" ht="15">
      <c r="B377" s="10"/>
      <c r="C377" s="10"/>
      <c r="D377" s="10"/>
      <c r="E377" s="10"/>
      <c r="F377" s="10"/>
      <c r="G377" s="10"/>
      <c r="H377" s="10"/>
    </row>
    <row r="378" spans="2:8" ht="15">
      <c r="B378" s="10"/>
      <c r="C378" s="10"/>
      <c r="D378" s="10"/>
      <c r="E378" s="10"/>
      <c r="F378" s="10"/>
      <c r="G378" s="10"/>
      <c r="H378" s="10"/>
    </row>
    <row r="379" spans="2:8" ht="15">
      <c r="B379" s="10"/>
      <c r="C379" s="10"/>
      <c r="D379" s="10"/>
      <c r="E379" s="10"/>
      <c r="F379" s="10"/>
      <c r="G379" s="10"/>
      <c r="H379" s="10"/>
    </row>
    <row r="380" spans="2:8" ht="15">
      <c r="B380" s="10"/>
      <c r="C380" s="10"/>
      <c r="D380" s="10"/>
      <c r="E380" s="10"/>
      <c r="F380" s="10"/>
      <c r="G380" s="10"/>
      <c r="H380" s="10"/>
    </row>
    <row r="381" spans="2:8" ht="15">
      <c r="B381" s="10"/>
      <c r="C381" s="10"/>
      <c r="D381" s="10"/>
      <c r="E381" s="10"/>
      <c r="F381" s="10"/>
      <c r="G381" s="10"/>
      <c r="H381" s="10"/>
    </row>
    <row r="382" spans="2:8" ht="15">
      <c r="B382" s="10"/>
      <c r="C382" s="10"/>
      <c r="D382" s="10"/>
      <c r="E382" s="10"/>
      <c r="F382" s="10"/>
      <c r="G382" s="10"/>
      <c r="H382" s="10"/>
    </row>
    <row r="383" spans="2:8" ht="15">
      <c r="B383" s="10"/>
      <c r="C383" s="10"/>
      <c r="D383" s="10"/>
      <c r="E383" s="10"/>
      <c r="F383" s="10"/>
      <c r="G383" s="10"/>
      <c r="H383" s="10"/>
    </row>
    <row r="384" spans="2:8" ht="15">
      <c r="B384" s="10"/>
      <c r="C384" s="10"/>
      <c r="D384" s="10"/>
      <c r="E384" s="10"/>
      <c r="F384" s="10"/>
      <c r="G384" s="10"/>
      <c r="H384" s="10"/>
    </row>
    <row r="385" spans="2:8" ht="15">
      <c r="B385" s="10"/>
      <c r="C385" s="10"/>
      <c r="D385" s="10"/>
      <c r="E385" s="10"/>
      <c r="F385" s="10"/>
      <c r="G385" s="10"/>
      <c r="H385" s="10"/>
    </row>
    <row r="386" spans="2:8" ht="15">
      <c r="B386" s="10"/>
      <c r="C386" s="10"/>
      <c r="D386" s="10"/>
      <c r="E386" s="10"/>
      <c r="F386" s="10"/>
      <c r="G386" s="10"/>
      <c r="H386" s="10"/>
    </row>
    <row r="387" spans="2:8" ht="15">
      <c r="B387" s="10"/>
      <c r="C387" s="10"/>
      <c r="D387" s="10"/>
      <c r="E387" s="10"/>
      <c r="F387" s="10"/>
      <c r="G387" s="10"/>
      <c r="H387" s="10"/>
    </row>
    <row r="388" spans="2:8" ht="15">
      <c r="B388" s="10"/>
      <c r="C388" s="10"/>
      <c r="D388" s="10"/>
      <c r="E388" s="10"/>
      <c r="F388" s="10"/>
      <c r="G388" s="10"/>
      <c r="H388" s="10"/>
    </row>
    <row r="389" spans="2:8" ht="15">
      <c r="B389" s="10"/>
      <c r="C389" s="10"/>
      <c r="D389" s="10"/>
      <c r="E389" s="10"/>
      <c r="F389" s="10"/>
      <c r="G389" s="10"/>
      <c r="H389" s="10"/>
    </row>
    <row r="390" spans="2:8" ht="15">
      <c r="B390" s="10"/>
      <c r="C390" s="10"/>
      <c r="D390" s="10"/>
      <c r="E390" s="10"/>
      <c r="F390" s="10"/>
      <c r="G390" s="10"/>
      <c r="H390" s="10"/>
    </row>
    <row r="391" spans="2:8" ht="15">
      <c r="B391" s="10"/>
      <c r="C391" s="10"/>
      <c r="D391" s="10"/>
      <c r="E391" s="10"/>
      <c r="F391" s="10"/>
      <c r="G391" s="10"/>
      <c r="H391" s="10"/>
    </row>
    <row r="392" spans="2:8" ht="15">
      <c r="B392" s="10"/>
      <c r="C392" s="10"/>
      <c r="D392" s="10"/>
      <c r="E392" s="10"/>
      <c r="F392" s="10"/>
      <c r="G392" s="10"/>
      <c r="H392" s="10"/>
    </row>
    <row r="393" spans="2:8" ht="15">
      <c r="B393" s="10"/>
      <c r="C393" s="10"/>
      <c r="D393" s="10"/>
      <c r="E393" s="10"/>
      <c r="F393" s="10"/>
      <c r="G393" s="10"/>
      <c r="H393" s="10"/>
    </row>
    <row r="394" spans="2:8" ht="15">
      <c r="B394" s="10"/>
      <c r="C394" s="10"/>
      <c r="D394" s="10"/>
      <c r="E394" s="10"/>
      <c r="F394" s="10"/>
      <c r="G394" s="10"/>
      <c r="H394" s="10"/>
    </row>
    <row r="395" spans="2:8" ht="15">
      <c r="B395" s="10"/>
      <c r="C395" s="10"/>
      <c r="D395" s="10"/>
      <c r="E395" s="10"/>
      <c r="F395" s="10"/>
      <c r="G395" s="10"/>
      <c r="H395" s="10"/>
    </row>
    <row r="396" spans="2:8" ht="15">
      <c r="B396" s="10"/>
      <c r="C396" s="10"/>
      <c r="D396" s="10"/>
      <c r="E396" s="10"/>
      <c r="F396" s="10"/>
      <c r="G396" s="10"/>
      <c r="H396" s="10"/>
    </row>
    <row r="397" spans="2:8" ht="15">
      <c r="B397" s="10"/>
      <c r="C397" s="10"/>
      <c r="D397" s="10"/>
      <c r="E397" s="10"/>
      <c r="F397" s="10"/>
      <c r="G397" s="10"/>
      <c r="H397" s="10"/>
    </row>
    <row r="398" spans="2:8" ht="15">
      <c r="B398" s="10"/>
      <c r="C398" s="10"/>
      <c r="D398" s="10"/>
      <c r="E398" s="10"/>
      <c r="F398" s="10"/>
      <c r="G398" s="10"/>
      <c r="H398" s="10"/>
    </row>
    <row r="399" spans="2:8" ht="15">
      <c r="B399" s="10"/>
      <c r="C399" s="10"/>
      <c r="D399" s="10"/>
      <c r="E399" s="10"/>
      <c r="F399" s="10"/>
      <c r="G399" s="10"/>
      <c r="H399" s="10"/>
    </row>
    <row r="400" spans="2:8" ht="15">
      <c r="B400" s="10"/>
      <c r="C400" s="10"/>
      <c r="D400" s="10"/>
      <c r="E400" s="10"/>
      <c r="F400" s="10"/>
      <c r="G400" s="10"/>
      <c r="H400" s="10"/>
    </row>
    <row r="401" spans="2:8" ht="15">
      <c r="B401" s="10"/>
      <c r="C401" s="10"/>
      <c r="D401" s="10"/>
      <c r="E401" s="10"/>
      <c r="F401" s="10"/>
      <c r="G401" s="10"/>
      <c r="H401" s="10"/>
    </row>
    <row r="402" spans="2:8" ht="15">
      <c r="B402" s="10"/>
      <c r="C402" s="10"/>
      <c r="D402" s="10"/>
      <c r="E402" s="10"/>
      <c r="F402" s="10"/>
      <c r="G402" s="10"/>
      <c r="H402" s="10"/>
    </row>
    <row r="403" spans="2:8" ht="15">
      <c r="B403" s="10"/>
      <c r="C403" s="10"/>
      <c r="D403" s="10"/>
      <c r="E403" s="10"/>
      <c r="F403" s="10"/>
      <c r="G403" s="10"/>
      <c r="H403" s="10"/>
    </row>
    <row r="404" spans="2:8" ht="15">
      <c r="B404" s="10"/>
      <c r="C404" s="10"/>
      <c r="D404" s="10"/>
      <c r="E404" s="10"/>
      <c r="F404" s="10"/>
      <c r="G404" s="10"/>
      <c r="H404" s="10"/>
    </row>
    <row r="405" spans="2:8" ht="15">
      <c r="B405" s="10"/>
      <c r="C405" s="10"/>
      <c r="D405" s="10"/>
      <c r="E405" s="10"/>
      <c r="F405" s="10"/>
      <c r="G405" s="10"/>
      <c r="H405" s="10"/>
    </row>
    <row r="406" spans="2:8" ht="15">
      <c r="B406" s="10"/>
      <c r="C406" s="10"/>
      <c r="D406" s="10"/>
      <c r="E406" s="10"/>
      <c r="F406" s="10"/>
      <c r="G406" s="10"/>
      <c r="H406" s="10"/>
    </row>
    <row r="407" spans="2:8" ht="15">
      <c r="B407" s="10"/>
      <c r="C407" s="10"/>
      <c r="D407" s="10"/>
      <c r="E407" s="10"/>
      <c r="F407" s="10"/>
      <c r="G407" s="10"/>
      <c r="H407" s="10"/>
    </row>
    <row r="408" spans="2:8" ht="15">
      <c r="B408" s="10"/>
      <c r="C408" s="10"/>
      <c r="D408" s="10"/>
      <c r="E408" s="10"/>
      <c r="F408" s="10"/>
      <c r="G408" s="10"/>
      <c r="H408" s="10"/>
    </row>
    <row r="409" spans="2:8" ht="15">
      <c r="B409" s="10"/>
      <c r="C409" s="10"/>
      <c r="D409" s="10"/>
      <c r="E409" s="10"/>
      <c r="F409" s="10"/>
      <c r="G409" s="10"/>
      <c r="H409" s="10"/>
    </row>
    <row r="410" spans="2:8" ht="15">
      <c r="B410" s="10"/>
      <c r="C410" s="10"/>
      <c r="D410" s="10"/>
      <c r="E410" s="10"/>
      <c r="F410" s="10"/>
      <c r="G410" s="10"/>
      <c r="H410" s="10"/>
    </row>
    <row r="411" spans="2:8" ht="15">
      <c r="B411" s="10"/>
      <c r="C411" s="10"/>
      <c r="D411" s="10"/>
      <c r="E411" s="10"/>
      <c r="F411" s="10"/>
      <c r="G411" s="10"/>
      <c r="H411" s="10"/>
    </row>
    <row r="412" spans="2:8" ht="15">
      <c r="B412" s="10"/>
      <c r="C412" s="10"/>
      <c r="D412" s="10"/>
      <c r="E412" s="10"/>
      <c r="F412" s="10"/>
      <c r="G412" s="10"/>
      <c r="H412" s="10"/>
    </row>
    <row r="413" spans="2:8" ht="15">
      <c r="B413" s="10"/>
      <c r="C413" s="10"/>
      <c r="D413" s="10"/>
      <c r="E413" s="10"/>
      <c r="F413" s="10"/>
      <c r="G413" s="10"/>
      <c r="H413" s="10"/>
    </row>
    <row r="414" spans="2:8" ht="15">
      <c r="B414" s="10"/>
      <c r="C414" s="10"/>
      <c r="D414" s="10"/>
      <c r="E414" s="10"/>
      <c r="F414" s="10"/>
      <c r="G414" s="10"/>
      <c r="H414" s="10"/>
    </row>
    <row r="415" spans="2:8" ht="15">
      <c r="B415" s="10"/>
      <c r="C415" s="10"/>
      <c r="D415" s="10"/>
      <c r="E415" s="10"/>
      <c r="F415" s="10"/>
      <c r="G415" s="10"/>
      <c r="H415" s="10"/>
    </row>
    <row r="416" spans="2:8" ht="15">
      <c r="B416" s="10"/>
      <c r="C416" s="10"/>
      <c r="D416" s="10"/>
      <c r="E416" s="10"/>
      <c r="F416" s="10"/>
      <c r="G416" s="10"/>
      <c r="H416" s="10"/>
    </row>
    <row r="417" spans="2:8" ht="15">
      <c r="B417" s="10"/>
      <c r="C417" s="10"/>
      <c r="D417" s="10"/>
      <c r="E417" s="10"/>
      <c r="F417" s="10"/>
      <c r="G417" s="10"/>
      <c r="H417" s="10"/>
    </row>
    <row r="418" spans="2:8" ht="15">
      <c r="B418" s="10"/>
      <c r="C418" s="10"/>
      <c r="D418" s="10"/>
      <c r="E418" s="10"/>
      <c r="F418" s="10"/>
      <c r="G418" s="10"/>
      <c r="H418" s="10"/>
    </row>
    <row r="419" spans="2:8" ht="15">
      <c r="B419" s="10"/>
      <c r="C419" s="10"/>
      <c r="D419" s="10"/>
      <c r="E419" s="10"/>
      <c r="F419" s="10"/>
      <c r="G419" s="10"/>
      <c r="H419" s="10"/>
    </row>
    <row r="420" spans="2:8" ht="15">
      <c r="B420" s="10"/>
      <c r="C420" s="10"/>
      <c r="D420" s="10"/>
      <c r="E420" s="10"/>
      <c r="F420" s="10"/>
      <c r="G420" s="10"/>
      <c r="H420" s="10"/>
    </row>
    <row r="421" spans="2:8" ht="15">
      <c r="B421" s="10"/>
      <c r="C421" s="10"/>
      <c r="D421" s="10"/>
      <c r="E421" s="10"/>
      <c r="F421" s="10"/>
      <c r="G421" s="10"/>
      <c r="H421" s="10"/>
    </row>
    <row r="422" spans="2:8" ht="15">
      <c r="B422" s="10"/>
      <c r="C422" s="10"/>
      <c r="D422" s="10"/>
      <c r="E422" s="10"/>
      <c r="F422" s="10"/>
      <c r="G422" s="10"/>
      <c r="H422" s="10"/>
    </row>
    <row r="423" spans="2:8" ht="15">
      <c r="B423" s="10"/>
      <c r="C423" s="10"/>
      <c r="D423" s="10"/>
      <c r="E423" s="10"/>
      <c r="F423" s="10"/>
      <c r="G423" s="10"/>
      <c r="H423" s="10"/>
    </row>
    <row r="424" spans="2:8" ht="15">
      <c r="B424" s="10"/>
      <c r="C424" s="10"/>
      <c r="D424" s="10"/>
      <c r="E424" s="10"/>
      <c r="F424" s="10"/>
      <c r="G424" s="10"/>
      <c r="H424" s="10"/>
    </row>
    <row r="425" spans="2:8" ht="15">
      <c r="B425" s="10"/>
      <c r="C425" s="10"/>
      <c r="D425" s="10"/>
      <c r="E425" s="10"/>
      <c r="F425" s="10"/>
      <c r="G425" s="10"/>
      <c r="H425" s="10"/>
    </row>
    <row r="426" spans="2:8" ht="15">
      <c r="B426" s="10"/>
      <c r="C426" s="10"/>
      <c r="D426" s="10"/>
      <c r="E426" s="10"/>
      <c r="F426" s="10"/>
      <c r="G426" s="10"/>
      <c r="H426" s="10"/>
    </row>
    <row r="427" spans="2:8" ht="15">
      <c r="B427" s="10"/>
      <c r="C427" s="10"/>
      <c r="D427" s="10"/>
      <c r="E427" s="10"/>
      <c r="F427" s="10"/>
      <c r="G427" s="10"/>
      <c r="H427" s="10"/>
    </row>
    <row r="428" spans="2:8">
      <c r="B428" s="10"/>
      <c r="C428" s="10"/>
      <c r="D428" s="10"/>
      <c r="E428" s="10"/>
      <c r="F428" s="10"/>
      <c r="G428" s="10"/>
      <c r="H428" s="1"/>
    </row>
    <row r="429" spans="2:8">
      <c r="B429" s="1"/>
      <c r="C429" s="1"/>
      <c r="D429" s="1"/>
      <c r="E429" s="1"/>
      <c r="F429" s="1"/>
      <c r="G429" s="1"/>
      <c r="H429" s="1"/>
    </row>
    <row r="430" spans="2:8">
      <c r="B430" s="1"/>
      <c r="C430" s="1"/>
      <c r="D430" s="1"/>
      <c r="E430" s="1"/>
      <c r="F430" s="1"/>
      <c r="G430" s="1"/>
      <c r="H430" s="1"/>
    </row>
    <row r="431" spans="2:8">
      <c r="B431" s="1"/>
      <c r="C431" s="1"/>
      <c r="D431" s="1"/>
      <c r="E431" s="1"/>
      <c r="F431" s="1"/>
      <c r="G431" s="1"/>
      <c r="H431" s="1"/>
    </row>
    <row r="432" spans="2:8">
      <c r="B432" s="1"/>
      <c r="C432" s="1"/>
      <c r="D432" s="1"/>
      <c r="E432" s="1"/>
      <c r="F432" s="1"/>
      <c r="G432" s="1"/>
      <c r="H432" s="1"/>
    </row>
    <row r="433" spans="2:8">
      <c r="B433" s="1"/>
      <c r="C433" s="1"/>
      <c r="D433" s="1"/>
      <c r="E433" s="1"/>
      <c r="F433" s="1"/>
      <c r="G433" s="1"/>
      <c r="H433" s="1"/>
    </row>
    <row r="434" spans="2:8">
      <c r="B434" s="1"/>
      <c r="C434" s="1"/>
      <c r="D434" s="1"/>
      <c r="E434" s="1"/>
      <c r="F434" s="1"/>
      <c r="G434" s="1"/>
      <c r="H434" s="1"/>
    </row>
    <row r="435" spans="2:8">
      <c r="B435" s="1"/>
      <c r="C435" s="1"/>
      <c r="D435" s="1"/>
      <c r="E435" s="1"/>
      <c r="F435" s="1"/>
      <c r="G435" s="1"/>
      <c r="H435" s="1"/>
    </row>
    <row r="436" spans="2:8">
      <c r="B436" s="1"/>
      <c r="C436" s="1"/>
      <c r="D436" s="1"/>
      <c r="E436" s="1"/>
      <c r="F436" s="1"/>
      <c r="G436" s="1"/>
      <c r="H436" s="1"/>
    </row>
    <row r="437" spans="2:8">
      <c r="B437" s="1"/>
      <c r="C437" s="1"/>
      <c r="D437" s="1"/>
      <c r="E437" s="1"/>
      <c r="F437" s="1"/>
      <c r="G437" s="1"/>
      <c r="H437" s="1"/>
    </row>
    <row r="438" spans="2:8">
      <c r="B438" s="1"/>
      <c r="C438" s="1"/>
      <c r="D438" s="1"/>
      <c r="E438" s="1"/>
      <c r="F438" s="1"/>
      <c r="G438" s="1"/>
      <c r="H438" s="1"/>
    </row>
    <row r="439" spans="2:8">
      <c r="B439" s="1"/>
      <c r="C439" s="1"/>
      <c r="D439" s="1"/>
      <c r="E439" s="1"/>
      <c r="F439" s="1"/>
      <c r="G439" s="1"/>
      <c r="H439" s="1"/>
    </row>
    <row r="440" spans="2:8">
      <c r="B440" s="1"/>
      <c r="C440" s="1"/>
      <c r="D440" s="1"/>
      <c r="E440" s="1"/>
      <c r="F440" s="1"/>
      <c r="G440" s="1"/>
      <c r="H440" s="1"/>
    </row>
    <row r="441" spans="2:8">
      <c r="B441" s="1"/>
      <c r="C441" s="1"/>
      <c r="D441" s="1"/>
      <c r="E441" s="1"/>
      <c r="F441" s="1"/>
      <c r="G441" s="1"/>
      <c r="H441" s="1"/>
    </row>
    <row r="442" spans="2:8">
      <c r="B442" s="1"/>
      <c r="C442" s="1"/>
      <c r="D442" s="1"/>
      <c r="E442" s="1"/>
      <c r="F442" s="1"/>
      <c r="G442" s="1"/>
      <c r="H442" s="1"/>
    </row>
    <row r="443" spans="2:8">
      <c r="B443" s="1"/>
      <c r="C443" s="1"/>
      <c r="D443" s="1"/>
      <c r="E443" s="1"/>
      <c r="F443" s="1"/>
      <c r="G443" s="1"/>
      <c r="H443" s="1"/>
    </row>
    <row r="444" spans="2:8">
      <c r="B444" s="1"/>
      <c r="C444" s="1"/>
      <c r="D444" s="1"/>
      <c r="E444" s="1"/>
      <c r="F444" s="1"/>
      <c r="G444" s="1"/>
      <c r="H444" s="1"/>
    </row>
    <row r="445" spans="2:8">
      <c r="B445" s="1"/>
      <c r="C445" s="1"/>
      <c r="D445" s="1"/>
      <c r="E445" s="1"/>
      <c r="F445" s="1"/>
      <c r="G445" s="1"/>
      <c r="H445" s="1"/>
    </row>
    <row r="446" spans="2:8">
      <c r="B446" s="1"/>
      <c r="C446" s="1"/>
      <c r="D446" s="1"/>
      <c r="E446" s="1"/>
      <c r="F446" s="1"/>
      <c r="G446" s="1"/>
      <c r="H446" s="1"/>
    </row>
    <row r="447" spans="2:8">
      <c r="B447" s="1"/>
      <c r="C447" s="1"/>
      <c r="D447" s="1"/>
      <c r="E447" s="1"/>
      <c r="F447" s="1"/>
      <c r="G447" s="1"/>
      <c r="H447" s="1"/>
    </row>
    <row r="448" spans="2:8">
      <c r="B448" s="1"/>
      <c r="C448" s="1"/>
      <c r="D448" s="1"/>
      <c r="E448" s="1"/>
      <c r="F448" s="1"/>
      <c r="G448" s="1"/>
      <c r="H448" s="1"/>
    </row>
    <row r="449" spans="2:8">
      <c r="B449" s="1"/>
      <c r="C449" s="1"/>
      <c r="D449" s="1"/>
      <c r="E449" s="1"/>
      <c r="F449" s="1"/>
      <c r="G449" s="1"/>
      <c r="H449" s="1"/>
    </row>
    <row r="450" spans="2:8">
      <c r="B450" s="1"/>
      <c r="C450" s="1"/>
      <c r="D450" s="1"/>
      <c r="E450" s="1"/>
      <c r="F450" s="1"/>
      <c r="G450" s="1"/>
      <c r="H450" s="1"/>
    </row>
    <row r="451" spans="2:8">
      <c r="B451" s="1"/>
      <c r="C451" s="1"/>
      <c r="D451" s="1"/>
      <c r="E451" s="1"/>
      <c r="F451" s="1"/>
      <c r="G451" s="1"/>
      <c r="H451" s="1"/>
    </row>
    <row r="452" spans="2:8">
      <c r="B452" s="1"/>
      <c r="C452" s="1"/>
      <c r="D452" s="1"/>
      <c r="E452" s="1"/>
      <c r="F452" s="1"/>
      <c r="G452" s="1"/>
      <c r="H452" s="1"/>
    </row>
    <row r="453" spans="2:8">
      <c r="B453" s="1"/>
      <c r="C453" s="1"/>
      <c r="D453" s="1"/>
      <c r="E453" s="1"/>
      <c r="F453" s="1"/>
      <c r="G453" s="1"/>
      <c r="H453" s="1"/>
    </row>
    <row r="454" spans="2:8">
      <c r="B454" s="1"/>
      <c r="C454" s="1"/>
      <c r="D454" s="1"/>
      <c r="E454" s="1"/>
      <c r="F454" s="1"/>
      <c r="G454" s="1"/>
      <c r="H454" s="1"/>
    </row>
    <row r="455" spans="2:8">
      <c r="B455" s="1"/>
      <c r="C455" s="1"/>
      <c r="D455" s="1"/>
      <c r="E455" s="1"/>
      <c r="F455" s="1"/>
      <c r="G455" s="1"/>
      <c r="H455" s="1"/>
    </row>
    <row r="456" spans="2:8">
      <c r="B456" s="1"/>
      <c r="C456" s="1"/>
      <c r="D456" s="1"/>
      <c r="E456" s="1"/>
      <c r="F456" s="1"/>
      <c r="G456" s="1"/>
      <c r="H456" s="1"/>
    </row>
    <row r="457" spans="2:8">
      <c r="B457" s="1"/>
      <c r="C457" s="1"/>
      <c r="D457" s="1"/>
      <c r="E457" s="1"/>
      <c r="F457" s="1"/>
      <c r="G457" s="1"/>
      <c r="H457" s="1"/>
    </row>
    <row r="458" spans="2:8">
      <c r="B458" s="1"/>
      <c r="C458" s="1"/>
      <c r="D458" s="1"/>
      <c r="E458" s="1"/>
      <c r="F458" s="1"/>
      <c r="G458" s="1"/>
      <c r="H458" s="1"/>
    </row>
    <row r="459" spans="2:8">
      <c r="B459" s="1"/>
      <c r="C459" s="1"/>
      <c r="D459" s="1"/>
      <c r="E459" s="1"/>
      <c r="F459" s="1"/>
      <c r="G459" s="1"/>
      <c r="H459" s="1"/>
    </row>
    <row r="460" spans="2:8">
      <c r="B460" s="1"/>
      <c r="C460" s="1"/>
      <c r="D460" s="1"/>
      <c r="E460" s="1"/>
      <c r="F460" s="1"/>
      <c r="G460" s="1"/>
      <c r="H460" s="1"/>
    </row>
    <row r="461" spans="2:8">
      <c r="B461" s="1"/>
      <c r="C461" s="1"/>
      <c r="D461" s="1"/>
      <c r="E461" s="1"/>
      <c r="F461" s="1"/>
      <c r="G461" s="1"/>
      <c r="H461" s="1"/>
    </row>
    <row r="462" spans="2:8">
      <c r="B462" s="1"/>
      <c r="C462" s="1"/>
      <c r="D462" s="1"/>
      <c r="E462" s="1"/>
      <c r="F462" s="1"/>
      <c r="G462" s="1"/>
      <c r="H462" s="1"/>
    </row>
    <row r="463" spans="2:8">
      <c r="B463" s="1"/>
      <c r="C463" s="1"/>
      <c r="D463" s="1"/>
      <c r="E463" s="1"/>
      <c r="F463" s="1"/>
      <c r="G463" s="1"/>
      <c r="H463" s="1"/>
    </row>
    <row r="464" spans="2:8">
      <c r="B464" s="1"/>
      <c r="C464" s="1"/>
      <c r="D464" s="1"/>
      <c r="E464" s="1"/>
      <c r="F464" s="1"/>
      <c r="G464" s="1"/>
      <c r="H464" s="1"/>
    </row>
    <row r="465" spans="2:8">
      <c r="B465" s="1"/>
      <c r="C465" s="1"/>
      <c r="D465" s="1"/>
      <c r="E465" s="1"/>
      <c r="F465" s="1"/>
      <c r="G465" s="1"/>
      <c r="H465" s="1"/>
    </row>
    <row r="466" spans="2:8">
      <c r="B466" s="1"/>
      <c r="C466" s="1"/>
      <c r="D466" s="1"/>
      <c r="E466" s="1"/>
      <c r="F466" s="1"/>
      <c r="G466" s="1"/>
      <c r="H466" s="1"/>
    </row>
    <row r="467" spans="2:8">
      <c r="B467" s="1"/>
      <c r="C467" s="1"/>
      <c r="D467" s="1"/>
      <c r="E467" s="1"/>
      <c r="F467" s="1"/>
      <c r="G467" s="1"/>
      <c r="H467" s="1"/>
    </row>
    <row r="468" spans="2:8">
      <c r="B468" s="1"/>
      <c r="C468" s="1"/>
      <c r="D468" s="1"/>
      <c r="E468" s="1"/>
      <c r="F468" s="1"/>
      <c r="G468" s="1"/>
      <c r="H468" s="1"/>
    </row>
    <row r="469" spans="2:8">
      <c r="B469" s="1"/>
      <c r="C469" s="1"/>
      <c r="D469" s="1"/>
      <c r="E469" s="1"/>
      <c r="F469" s="1"/>
      <c r="G469" s="1"/>
      <c r="H469" s="1"/>
    </row>
    <row r="470" spans="2:8">
      <c r="B470" s="1"/>
      <c r="C470" s="1"/>
      <c r="D470" s="1"/>
      <c r="E470" s="1"/>
      <c r="F470" s="1"/>
      <c r="G470" s="1"/>
      <c r="H470" s="1"/>
    </row>
    <row r="471" spans="2:8">
      <c r="B471" s="1"/>
      <c r="C471" s="1"/>
      <c r="D471" s="1"/>
      <c r="E471" s="1"/>
      <c r="F471" s="1"/>
      <c r="G471" s="1"/>
      <c r="H471" s="1"/>
    </row>
    <row r="472" spans="2:8">
      <c r="B472" s="1"/>
      <c r="C472" s="1"/>
      <c r="D472" s="1"/>
      <c r="E472" s="1"/>
      <c r="F472" s="1"/>
      <c r="G472" s="1"/>
      <c r="H472" s="1"/>
    </row>
    <row r="473" spans="2:8">
      <c r="B473" s="1"/>
      <c r="C473" s="1"/>
      <c r="D473" s="1"/>
      <c r="E473" s="1"/>
      <c r="F473" s="1"/>
      <c r="G473" s="1"/>
      <c r="H473" s="1"/>
    </row>
    <row r="474" spans="2:8">
      <c r="B474" s="1"/>
      <c r="C474" s="1"/>
      <c r="D474" s="1"/>
      <c r="E474" s="1"/>
      <c r="F474" s="1"/>
      <c r="G474" s="1"/>
      <c r="H474" s="1"/>
    </row>
    <row r="475" spans="2:8">
      <c r="B475" s="1"/>
      <c r="C475" s="1"/>
      <c r="D475" s="1"/>
      <c r="E475" s="1"/>
      <c r="F475" s="1"/>
      <c r="G475" s="1"/>
      <c r="H475" s="1"/>
    </row>
    <row r="476" spans="2:8">
      <c r="B476" s="1"/>
      <c r="C476" s="1"/>
      <c r="D476" s="1"/>
      <c r="E476" s="1"/>
      <c r="F476" s="1"/>
      <c r="G476" s="1"/>
      <c r="H476" s="1"/>
    </row>
    <row r="477" spans="2:8">
      <c r="B477" s="1"/>
      <c r="C477" s="1"/>
      <c r="D477" s="1"/>
      <c r="E477" s="1"/>
      <c r="F477" s="1"/>
      <c r="G477" s="1"/>
      <c r="H477" s="1"/>
    </row>
    <row r="478" spans="2:8">
      <c r="B478" s="1"/>
      <c r="C478" s="1"/>
      <c r="D478" s="1"/>
      <c r="E478" s="1"/>
      <c r="F478" s="1"/>
      <c r="G478" s="1"/>
      <c r="H478" s="1"/>
    </row>
    <row r="479" spans="2:8">
      <c r="B479" s="1"/>
      <c r="C479" s="1"/>
      <c r="D479" s="1"/>
      <c r="E479" s="1"/>
      <c r="F479" s="1"/>
      <c r="G479" s="1"/>
      <c r="H479" s="1"/>
    </row>
    <row r="480" spans="2:8">
      <c r="B480" s="1"/>
      <c r="C480" s="1"/>
      <c r="D480" s="1"/>
      <c r="E480" s="1"/>
      <c r="F480" s="1"/>
      <c r="G480" s="1"/>
      <c r="H480" s="1"/>
    </row>
    <row r="481" spans="2:8">
      <c r="B481" s="1"/>
      <c r="C481" s="1"/>
      <c r="D481" s="1"/>
      <c r="E481" s="1"/>
      <c r="F481" s="1"/>
      <c r="G481" s="1"/>
      <c r="H481" s="1"/>
    </row>
    <row r="482" spans="2:8">
      <c r="B482" s="1"/>
      <c r="C482" s="1"/>
      <c r="D482" s="1"/>
      <c r="E482" s="1"/>
      <c r="F482" s="1"/>
      <c r="G482" s="1"/>
      <c r="H482" s="1"/>
    </row>
    <row r="483" spans="2:8">
      <c r="B483" s="1"/>
      <c r="C483" s="1"/>
      <c r="D483" s="1"/>
      <c r="E483" s="1"/>
      <c r="F483" s="1"/>
      <c r="G483" s="1"/>
      <c r="H483" s="1"/>
    </row>
    <row r="484" spans="2:8">
      <c r="B484" s="1"/>
      <c r="C484" s="1"/>
      <c r="D484" s="1"/>
      <c r="E484" s="1"/>
      <c r="F484" s="1"/>
      <c r="G484" s="1"/>
      <c r="H484" s="1"/>
    </row>
    <row r="485" spans="2:8">
      <c r="B485" s="1"/>
      <c r="C485" s="1"/>
      <c r="D485" s="1"/>
      <c r="E485" s="1"/>
      <c r="F485" s="1"/>
      <c r="G485" s="1"/>
      <c r="H485" s="1"/>
    </row>
    <row r="486" spans="2:8">
      <c r="B486" s="1"/>
      <c r="C486" s="1"/>
      <c r="D486" s="1"/>
      <c r="E486" s="1"/>
      <c r="F486" s="1"/>
      <c r="G486" s="1"/>
      <c r="H486" s="1"/>
    </row>
    <row r="487" spans="2:8">
      <c r="B487" s="1"/>
      <c r="C487" s="1"/>
      <c r="D487" s="1"/>
      <c r="E487" s="1"/>
      <c r="F487" s="1"/>
      <c r="G487" s="1"/>
      <c r="H487" s="1"/>
    </row>
    <row r="488" spans="2:8">
      <c r="B488" s="1"/>
      <c r="C488" s="1"/>
      <c r="D488" s="1"/>
      <c r="E488" s="1"/>
      <c r="F488" s="1"/>
      <c r="G488" s="1"/>
      <c r="H488" s="1"/>
    </row>
    <row r="489" spans="2:8">
      <c r="B489" s="1"/>
      <c r="C489" s="1"/>
      <c r="D489" s="1"/>
      <c r="E489" s="1"/>
      <c r="F489" s="1"/>
      <c r="G489" s="1"/>
      <c r="H489" s="1"/>
    </row>
    <row r="490" spans="2:8">
      <c r="B490" s="1"/>
      <c r="C490" s="1"/>
      <c r="D490" s="1"/>
      <c r="E490" s="1"/>
      <c r="F490" s="1"/>
      <c r="G490" s="1"/>
      <c r="H490" s="1"/>
    </row>
    <row r="491" spans="2:8">
      <c r="B491" s="1"/>
      <c r="C491" s="1"/>
      <c r="D491" s="1"/>
      <c r="E491" s="1"/>
      <c r="F491" s="1"/>
      <c r="G491" s="1"/>
      <c r="H491" s="1"/>
    </row>
    <row r="492" spans="2:8">
      <c r="B492" s="1"/>
      <c r="C492" s="1"/>
      <c r="D492" s="1"/>
      <c r="E492" s="1"/>
      <c r="F492" s="1"/>
      <c r="G492" s="1"/>
      <c r="H492" s="1"/>
    </row>
    <row r="493" spans="2:8">
      <c r="B493" s="1"/>
      <c r="C493" s="1"/>
      <c r="D493" s="1"/>
      <c r="E493" s="1"/>
      <c r="F493" s="1"/>
      <c r="G493" s="1"/>
      <c r="H493" s="1"/>
    </row>
    <row r="494" spans="2:8">
      <c r="B494" s="1"/>
      <c r="C494" s="1"/>
      <c r="D494" s="1"/>
      <c r="E494" s="1"/>
      <c r="F494" s="1"/>
      <c r="G494" s="1"/>
      <c r="H494" s="1"/>
    </row>
    <row r="495" spans="2:8">
      <c r="B495" s="1"/>
      <c r="C495" s="1"/>
      <c r="D495" s="1"/>
      <c r="E495" s="1"/>
      <c r="F495" s="1"/>
      <c r="G495" s="1"/>
      <c r="H495" s="1"/>
    </row>
    <row r="496" spans="2:8">
      <c r="B496" s="1"/>
      <c r="C496" s="1"/>
      <c r="D496" s="1"/>
      <c r="E496" s="1"/>
      <c r="F496" s="1"/>
      <c r="G496" s="1"/>
      <c r="H496" s="1"/>
    </row>
    <row r="497" spans="2:8">
      <c r="B497" s="1"/>
      <c r="C497" s="1"/>
      <c r="D497" s="1"/>
      <c r="E497" s="1"/>
      <c r="F497" s="1"/>
      <c r="G497" s="1"/>
      <c r="H497" s="1"/>
    </row>
    <row r="498" spans="2:8">
      <c r="B498" s="1"/>
      <c r="C498" s="1"/>
      <c r="D498" s="1"/>
      <c r="E498" s="1"/>
      <c r="F498" s="1"/>
      <c r="G498" s="1"/>
      <c r="H498" s="1"/>
    </row>
    <row r="499" spans="2:8">
      <c r="B499" s="1"/>
      <c r="C499" s="1"/>
      <c r="D499" s="1"/>
      <c r="E499" s="1"/>
      <c r="F499" s="1"/>
      <c r="G499" s="1"/>
      <c r="H499" s="1"/>
    </row>
    <row r="500" spans="2:8">
      <c r="B500" s="1"/>
      <c r="C500" s="1"/>
      <c r="D500" s="1"/>
      <c r="E500" s="1"/>
      <c r="F500" s="1"/>
      <c r="G500" s="1"/>
      <c r="H500" s="1"/>
    </row>
    <row r="501" spans="2:8">
      <c r="B501" s="1"/>
      <c r="C501" s="1"/>
      <c r="D501" s="1"/>
      <c r="E501" s="1"/>
      <c r="F501" s="1"/>
      <c r="G501" s="1"/>
      <c r="H501" s="1"/>
    </row>
    <row r="502" spans="2:8">
      <c r="B502" s="1"/>
      <c r="C502" s="1"/>
      <c r="D502" s="1"/>
      <c r="E502" s="1"/>
      <c r="F502" s="1"/>
      <c r="G502" s="1"/>
      <c r="H502" s="1"/>
    </row>
    <row r="503" spans="2:8">
      <c r="B503" s="1"/>
      <c r="C503" s="1"/>
      <c r="D503" s="1"/>
      <c r="E503" s="1"/>
      <c r="F503" s="1"/>
      <c r="G503" s="1"/>
      <c r="H503" s="1"/>
    </row>
    <row r="504" spans="2:8">
      <c r="B504" s="1"/>
      <c r="C504" s="1"/>
      <c r="D504" s="1"/>
      <c r="E504" s="1"/>
      <c r="F504" s="1"/>
      <c r="G504" s="1"/>
      <c r="H504" s="1"/>
    </row>
    <row r="505" spans="2:8">
      <c r="B505" s="1"/>
      <c r="C505" s="1"/>
      <c r="D505" s="1"/>
      <c r="E505" s="1"/>
      <c r="F505" s="1"/>
      <c r="G505" s="1"/>
      <c r="H505" s="1"/>
    </row>
    <row r="506" spans="2:8">
      <c r="B506" s="1"/>
      <c r="C506" s="1"/>
      <c r="D506" s="1"/>
      <c r="E506" s="1"/>
      <c r="F506" s="1"/>
      <c r="G506" s="1"/>
      <c r="H506" s="1"/>
    </row>
    <row r="507" spans="2:8">
      <c r="B507" s="1"/>
      <c r="C507" s="1"/>
      <c r="D507" s="1"/>
      <c r="E507" s="1"/>
      <c r="F507" s="1"/>
      <c r="G507" s="1"/>
      <c r="H507" s="1"/>
    </row>
    <row r="508" spans="2:8">
      <c r="B508" s="1"/>
      <c r="C508" s="1"/>
      <c r="D508" s="1"/>
      <c r="E508" s="1"/>
      <c r="F508" s="1"/>
      <c r="G508" s="1"/>
      <c r="H508" s="1"/>
    </row>
    <row r="509" spans="2:8">
      <c r="B509" s="1"/>
      <c r="C509" s="1"/>
      <c r="D509" s="1"/>
      <c r="E509" s="1"/>
      <c r="F509" s="1"/>
      <c r="G509" s="1"/>
      <c r="H509" s="1"/>
    </row>
    <row r="510" spans="2:8">
      <c r="B510" s="1"/>
      <c r="C510" s="1"/>
      <c r="D510" s="1"/>
      <c r="E510" s="1"/>
      <c r="F510" s="1"/>
      <c r="G510" s="1"/>
      <c r="H510" s="1"/>
    </row>
    <row r="511" spans="2:8">
      <c r="B511" s="1"/>
      <c r="C511" s="1"/>
      <c r="D511" s="1"/>
      <c r="E511" s="1"/>
      <c r="F511" s="1"/>
      <c r="G511" s="1"/>
      <c r="H511" s="1"/>
    </row>
    <row r="512" spans="2:8">
      <c r="B512" s="1"/>
      <c r="C512" s="1"/>
      <c r="D512" s="1"/>
      <c r="E512" s="1"/>
      <c r="F512" s="1"/>
      <c r="G512" s="1"/>
      <c r="H512" s="1"/>
    </row>
    <row r="513" spans="2:8">
      <c r="B513" s="1"/>
      <c r="C513" s="1"/>
      <c r="D513" s="1"/>
      <c r="E513" s="1"/>
      <c r="F513" s="1"/>
      <c r="G513" s="1"/>
      <c r="H513" s="1"/>
    </row>
    <row r="514" spans="2:8">
      <c r="B514" s="1"/>
      <c r="C514" s="1"/>
      <c r="D514" s="1"/>
      <c r="E514" s="1"/>
      <c r="F514" s="1"/>
      <c r="G514" s="1"/>
      <c r="H514" s="1"/>
    </row>
    <row r="515" spans="2:8">
      <c r="B515" s="1"/>
      <c r="C515" s="1"/>
      <c r="D515" s="1"/>
      <c r="E515" s="1"/>
      <c r="F515" s="1"/>
      <c r="G515" s="1"/>
      <c r="H515" s="1"/>
    </row>
    <row r="516" spans="2:8">
      <c r="B516" s="1"/>
      <c r="C516" s="1"/>
      <c r="D516" s="1"/>
      <c r="E516" s="1"/>
      <c r="F516" s="1"/>
      <c r="G516" s="1"/>
      <c r="H516" s="1"/>
    </row>
    <row r="517" spans="2:8">
      <c r="B517" s="1"/>
      <c r="C517" s="1"/>
      <c r="D517" s="1"/>
      <c r="E517" s="1"/>
      <c r="F517" s="1"/>
      <c r="G517" s="1"/>
      <c r="H517" s="1"/>
    </row>
    <row r="518" spans="2:8">
      <c r="B518" s="1"/>
      <c r="C518" s="1"/>
      <c r="D518" s="1"/>
      <c r="E518" s="1"/>
      <c r="F518" s="1"/>
      <c r="G518" s="1"/>
      <c r="H518" s="1"/>
    </row>
    <row r="519" spans="2:8">
      <c r="B519" s="1"/>
      <c r="C519" s="1"/>
      <c r="D519" s="1"/>
      <c r="E519" s="1"/>
      <c r="F519" s="1"/>
      <c r="G519" s="1"/>
      <c r="H519" s="1"/>
    </row>
    <row r="520" spans="2:8">
      <c r="B520" s="1"/>
      <c r="C520" s="1"/>
      <c r="D520" s="1"/>
      <c r="E520" s="1"/>
      <c r="F520" s="1"/>
      <c r="G520" s="1"/>
      <c r="H520" s="1"/>
    </row>
    <row r="521" spans="2:8">
      <c r="B521" s="1"/>
      <c r="C521" s="1"/>
      <c r="D521" s="1"/>
      <c r="E521" s="1"/>
      <c r="F521" s="1"/>
      <c r="G521" s="1"/>
      <c r="H521" s="1"/>
    </row>
    <row r="522" spans="2:8">
      <c r="B522" s="1"/>
      <c r="C522" s="1"/>
      <c r="D522" s="1"/>
      <c r="E522" s="1"/>
      <c r="F522" s="1"/>
      <c r="G522" s="1"/>
      <c r="H522" s="1"/>
    </row>
    <row r="523" spans="2:8">
      <c r="B523" s="1"/>
      <c r="C523" s="1"/>
      <c r="D523" s="1"/>
      <c r="E523" s="1"/>
      <c r="F523" s="1"/>
      <c r="G523" s="1"/>
      <c r="H523" s="1"/>
    </row>
    <row r="524" spans="2:8">
      <c r="B524" s="1"/>
      <c r="C524" s="1"/>
      <c r="D524" s="1"/>
      <c r="E524" s="1"/>
      <c r="F524" s="1"/>
      <c r="G524" s="1"/>
      <c r="H524" s="1"/>
    </row>
    <row r="525" spans="2:8">
      <c r="B525" s="1"/>
      <c r="C525" s="1"/>
      <c r="D525" s="1"/>
      <c r="E525" s="1"/>
      <c r="F525" s="1"/>
      <c r="G525" s="1"/>
      <c r="H525" s="1"/>
    </row>
    <row r="526" spans="2:8">
      <c r="B526" s="1"/>
      <c r="C526" s="1"/>
      <c r="D526" s="1"/>
      <c r="E526" s="1"/>
      <c r="F526" s="1"/>
      <c r="G526" s="1"/>
      <c r="H526" s="1"/>
    </row>
    <row r="527" spans="2:8">
      <c r="B527" s="1"/>
      <c r="C527" s="1"/>
      <c r="D527" s="1"/>
      <c r="E527" s="1"/>
      <c r="F527" s="1"/>
      <c r="G527" s="1"/>
      <c r="H527" s="1"/>
    </row>
    <row r="528" spans="2:8">
      <c r="B528" s="1"/>
      <c r="C528" s="1"/>
      <c r="D528" s="1"/>
      <c r="E528" s="1"/>
      <c r="F528" s="1"/>
      <c r="G528" s="1"/>
      <c r="H528" s="1"/>
    </row>
    <row r="529" spans="2:8">
      <c r="B529" s="1"/>
      <c r="C529" s="1"/>
      <c r="D529" s="1"/>
      <c r="E529" s="1"/>
      <c r="F529" s="1"/>
      <c r="G529" s="1"/>
      <c r="H529" s="1"/>
    </row>
    <row r="530" spans="2:8">
      <c r="B530" s="1"/>
      <c r="C530" s="1"/>
      <c r="D530" s="1"/>
      <c r="E530" s="1"/>
      <c r="F530" s="1"/>
      <c r="G530" s="1"/>
      <c r="H530" s="1"/>
    </row>
    <row r="531" spans="2:8">
      <c r="B531" s="1"/>
      <c r="C531" s="1"/>
      <c r="D531" s="1"/>
      <c r="E531" s="1"/>
      <c r="F531" s="1"/>
      <c r="G531" s="1"/>
      <c r="H531" s="1"/>
    </row>
    <row r="532" spans="2:8">
      <c r="B532" s="1"/>
      <c r="C532" s="1"/>
      <c r="D532" s="1"/>
      <c r="E532" s="1"/>
      <c r="F532" s="1"/>
      <c r="G532" s="1"/>
      <c r="H532" s="1"/>
    </row>
    <row r="533" spans="2:8">
      <c r="B533" s="1"/>
      <c r="C533" s="1"/>
      <c r="D533" s="1"/>
      <c r="E533" s="1"/>
      <c r="F533" s="1"/>
      <c r="G533" s="1"/>
      <c r="H533" s="1"/>
    </row>
    <row r="534" spans="2:8">
      <c r="B534" s="1"/>
      <c r="C534" s="1"/>
      <c r="D534" s="1"/>
      <c r="E534" s="1"/>
      <c r="F534" s="1"/>
      <c r="G534" s="1"/>
      <c r="H534" s="1"/>
    </row>
    <row r="535" spans="2:8">
      <c r="B535" s="1"/>
      <c r="C535" s="1"/>
      <c r="D535" s="1"/>
      <c r="E535" s="1"/>
      <c r="F535" s="1"/>
      <c r="G535" s="1"/>
      <c r="H535" s="1"/>
    </row>
    <row r="536" spans="2:8">
      <c r="B536" s="1"/>
      <c r="C536" s="1"/>
      <c r="D536" s="1"/>
      <c r="E536" s="1"/>
      <c r="F536" s="1"/>
      <c r="G536" s="1"/>
      <c r="H536" s="1"/>
    </row>
    <row r="537" spans="2:8">
      <c r="B537" s="1"/>
      <c r="C537" s="1"/>
      <c r="D537" s="1"/>
      <c r="E537" s="1"/>
      <c r="F537" s="1"/>
      <c r="G537" s="1"/>
      <c r="H537" s="1"/>
    </row>
    <row r="538" spans="2:8">
      <c r="B538" s="1"/>
      <c r="C538" s="1"/>
      <c r="D538" s="1"/>
      <c r="E538" s="1"/>
      <c r="F538" s="1"/>
      <c r="G538" s="1"/>
      <c r="H538" s="1"/>
    </row>
    <row r="539" spans="2:8">
      <c r="B539" s="1"/>
      <c r="C539" s="1"/>
      <c r="D539" s="1"/>
      <c r="E539" s="1"/>
      <c r="F539" s="1"/>
      <c r="G539" s="1"/>
      <c r="H539" s="1"/>
    </row>
    <row r="540" spans="2:8">
      <c r="B540" s="1"/>
      <c r="C540" s="1"/>
      <c r="D540" s="1"/>
      <c r="E540" s="1"/>
      <c r="F540" s="1"/>
      <c r="G540" s="1"/>
      <c r="H540" s="1"/>
    </row>
    <row r="541" spans="2:8">
      <c r="B541" s="1"/>
      <c r="C541" s="1"/>
      <c r="D541" s="1"/>
      <c r="E541" s="1"/>
      <c r="F541" s="1"/>
      <c r="G541" s="1"/>
      <c r="H541" s="1"/>
    </row>
    <row r="542" spans="2:8">
      <c r="B542" s="1"/>
      <c r="C542" s="1"/>
      <c r="D542" s="1"/>
      <c r="E542" s="1"/>
      <c r="F542" s="1"/>
      <c r="G542" s="1"/>
      <c r="H542" s="1"/>
    </row>
    <row r="543" spans="2:8">
      <c r="B543" s="1"/>
      <c r="C543" s="1"/>
      <c r="D543" s="1"/>
      <c r="E543" s="1"/>
      <c r="F543" s="1"/>
      <c r="G543" s="1"/>
      <c r="H543" s="1"/>
    </row>
    <row r="544" spans="2:8">
      <c r="B544" s="1"/>
      <c r="C544" s="1"/>
      <c r="D544" s="1"/>
      <c r="E544" s="1"/>
      <c r="F544" s="1"/>
      <c r="G544" s="1"/>
      <c r="H544" s="1"/>
    </row>
    <row r="545" spans="2:8">
      <c r="B545" s="1"/>
      <c r="C545" s="1"/>
      <c r="D545" s="1"/>
      <c r="E545" s="1"/>
      <c r="F545" s="1"/>
      <c r="G545" s="1"/>
      <c r="H545" s="1"/>
    </row>
    <row r="546" spans="2:8">
      <c r="B546" s="1"/>
      <c r="C546" s="1"/>
      <c r="D546" s="1"/>
      <c r="E546" s="1"/>
      <c r="F546" s="1"/>
      <c r="G546" s="1"/>
      <c r="H546" s="1"/>
    </row>
    <row r="547" spans="2:8">
      <c r="B547" s="1"/>
      <c r="C547" s="1"/>
      <c r="D547" s="1"/>
      <c r="E547" s="1"/>
      <c r="F547" s="1"/>
      <c r="G547" s="1"/>
      <c r="H547" s="1"/>
    </row>
    <row r="548" spans="2:8">
      <c r="B548" s="1"/>
      <c r="C548" s="1"/>
      <c r="D548" s="1"/>
      <c r="E548" s="1"/>
      <c r="F548" s="1"/>
      <c r="G548" s="1"/>
      <c r="H548" s="1"/>
    </row>
    <row r="549" spans="2:8">
      <c r="B549" s="1"/>
      <c r="C549" s="1"/>
      <c r="D549" s="1"/>
      <c r="E549" s="1"/>
      <c r="F549" s="1"/>
      <c r="G549" s="1"/>
      <c r="H549" s="1"/>
    </row>
    <row r="550" spans="2:8">
      <c r="B550" s="1"/>
      <c r="C550" s="1"/>
      <c r="D550" s="1"/>
      <c r="E550" s="1"/>
      <c r="F550" s="1"/>
      <c r="G550" s="1"/>
      <c r="H550" s="1"/>
    </row>
    <row r="551" spans="2:8">
      <c r="B551" s="1"/>
      <c r="C551" s="1"/>
      <c r="D551" s="1"/>
      <c r="E551" s="1"/>
      <c r="F551" s="1"/>
      <c r="G551" s="1"/>
      <c r="H551" s="1"/>
    </row>
    <row r="552" spans="2:8">
      <c r="B552" s="1"/>
      <c r="C552" s="1"/>
      <c r="D552" s="1"/>
      <c r="E552" s="1"/>
      <c r="F552" s="1"/>
      <c r="G552" s="1"/>
      <c r="H552" s="1"/>
    </row>
    <row r="553" spans="2:8">
      <c r="B553" s="1"/>
      <c r="C553" s="1"/>
      <c r="D553" s="1"/>
      <c r="E553" s="1"/>
      <c r="F553" s="1"/>
      <c r="G553" s="1"/>
      <c r="H553" s="1"/>
    </row>
    <row r="554" spans="2:8">
      <c r="B554" s="1"/>
      <c r="C554" s="1"/>
      <c r="D554" s="1"/>
      <c r="E554" s="1"/>
      <c r="F554" s="1"/>
      <c r="G554" s="1"/>
      <c r="H554" s="1"/>
    </row>
    <row r="555" spans="2:8">
      <c r="B555" s="1"/>
      <c r="C555" s="1"/>
      <c r="D555" s="1"/>
      <c r="E555" s="1"/>
      <c r="F555" s="1"/>
      <c r="G555" s="1"/>
      <c r="H555" s="1"/>
    </row>
    <row r="556" spans="2:8">
      <c r="B556" s="1"/>
      <c r="C556" s="1"/>
      <c r="D556" s="1"/>
      <c r="E556" s="1"/>
      <c r="F556" s="1"/>
      <c r="G556" s="1"/>
      <c r="H556" s="1"/>
    </row>
    <row r="557" spans="2:8">
      <c r="B557" s="1"/>
      <c r="C557" s="1"/>
      <c r="D557" s="1"/>
      <c r="E557" s="1"/>
      <c r="F557" s="1"/>
      <c r="G557" s="1"/>
      <c r="H557" s="1"/>
    </row>
    <row r="558" spans="2:8">
      <c r="B558" s="1"/>
      <c r="C558" s="1"/>
      <c r="D558" s="1"/>
      <c r="E558" s="1"/>
      <c r="F558" s="1"/>
      <c r="G558" s="1"/>
      <c r="H558" s="1"/>
    </row>
    <row r="559" spans="2:8">
      <c r="B559" s="1"/>
      <c r="C559" s="1"/>
      <c r="D559" s="1"/>
      <c r="E559" s="1"/>
      <c r="F559" s="1"/>
      <c r="G559" s="1"/>
      <c r="H559" s="1"/>
    </row>
    <row r="560" spans="2:8">
      <c r="B560" s="1"/>
      <c r="C560" s="1"/>
      <c r="D560" s="1"/>
      <c r="E560" s="1"/>
      <c r="F560" s="1"/>
      <c r="G560" s="1"/>
      <c r="H560" s="1"/>
    </row>
    <row r="561" spans="2:8">
      <c r="B561" s="1"/>
      <c r="C561" s="1"/>
      <c r="D561" s="1"/>
      <c r="E561" s="1"/>
      <c r="F561" s="1"/>
      <c r="G561" s="1"/>
      <c r="H561" s="1"/>
    </row>
    <row r="562" spans="2:8">
      <c r="B562" s="1"/>
      <c r="C562" s="1"/>
      <c r="D562" s="1"/>
      <c r="E562" s="1"/>
      <c r="F562" s="1"/>
      <c r="G562" s="1"/>
      <c r="H562" s="1"/>
    </row>
    <row r="563" spans="2:8">
      <c r="B563" s="1"/>
      <c r="C563" s="1"/>
      <c r="D563" s="1"/>
      <c r="E563" s="1"/>
      <c r="F563" s="1"/>
      <c r="G563" s="1"/>
      <c r="H563" s="1"/>
    </row>
    <row r="564" spans="2:8">
      <c r="B564" s="1"/>
      <c r="C564" s="1"/>
      <c r="D564" s="1"/>
      <c r="E564" s="1"/>
      <c r="F564" s="1"/>
      <c r="G564" s="1"/>
      <c r="H564" s="1"/>
    </row>
    <row r="565" spans="2:8">
      <c r="B565" s="1"/>
      <c r="C565" s="1"/>
      <c r="D565" s="1"/>
      <c r="E565" s="1"/>
      <c r="F565" s="1"/>
      <c r="G565" s="1"/>
      <c r="H565" s="1"/>
    </row>
    <row r="566" spans="2:8">
      <c r="B566" s="1"/>
      <c r="C566" s="1"/>
      <c r="D566" s="1"/>
      <c r="E566" s="1"/>
      <c r="F566" s="1"/>
      <c r="G566" s="1"/>
      <c r="H566" s="1"/>
    </row>
    <row r="567" spans="2:8">
      <c r="B567" s="1"/>
      <c r="C567" s="1"/>
      <c r="D567" s="1"/>
      <c r="E567" s="1"/>
      <c r="F567" s="1"/>
      <c r="G567" s="1"/>
      <c r="H567" s="1"/>
    </row>
    <row r="568" spans="2:8">
      <c r="B568" s="1"/>
      <c r="C568" s="1"/>
      <c r="D568" s="1"/>
      <c r="E568" s="1"/>
      <c r="F568" s="1"/>
      <c r="G568" s="1"/>
      <c r="H568" s="1"/>
    </row>
    <row r="569" spans="2:8">
      <c r="B569" s="1"/>
      <c r="C569" s="1"/>
      <c r="D569" s="1"/>
      <c r="E569" s="1"/>
      <c r="F569" s="1"/>
      <c r="G569" s="1"/>
      <c r="H569" s="1"/>
    </row>
    <row r="570" spans="2:8">
      <c r="B570" s="1"/>
      <c r="C570" s="1"/>
      <c r="D570" s="1"/>
      <c r="E570" s="1"/>
      <c r="F570" s="1"/>
      <c r="G570" s="1"/>
      <c r="H570" s="1"/>
    </row>
    <row r="571" spans="2:8">
      <c r="B571" s="1"/>
      <c r="C571" s="1"/>
      <c r="D571" s="1"/>
      <c r="E571" s="1"/>
      <c r="F571" s="1"/>
      <c r="G571" s="1"/>
      <c r="H571" s="1"/>
    </row>
    <row r="572" spans="2:8">
      <c r="B572" s="1"/>
      <c r="C572" s="1"/>
      <c r="D572" s="1"/>
      <c r="E572" s="1"/>
      <c r="F572" s="1"/>
      <c r="G572" s="1"/>
      <c r="H572" s="1"/>
    </row>
    <row r="573" spans="2:8">
      <c r="B573" s="1"/>
      <c r="C573" s="1"/>
      <c r="D573" s="1"/>
      <c r="E573" s="1"/>
      <c r="F573" s="1"/>
      <c r="G573" s="1"/>
      <c r="H573" s="1"/>
    </row>
    <row r="574" spans="2:8">
      <c r="B574" s="1"/>
      <c r="C574" s="1"/>
      <c r="D574" s="1"/>
      <c r="E574" s="1"/>
      <c r="F574" s="1"/>
      <c r="G574" s="1"/>
      <c r="H574" s="1"/>
    </row>
    <row r="575" spans="2:8">
      <c r="B575" s="1"/>
      <c r="C575" s="1"/>
      <c r="D575" s="1"/>
      <c r="E575" s="1"/>
      <c r="F575" s="1"/>
      <c r="G575" s="1"/>
      <c r="H575" s="1"/>
    </row>
    <row r="576" spans="2:8">
      <c r="B576" s="1"/>
      <c r="C576" s="1"/>
      <c r="D576" s="1"/>
      <c r="E576" s="1"/>
      <c r="F576" s="1"/>
      <c r="G576" s="1"/>
      <c r="H576" s="1"/>
    </row>
    <row r="577" spans="2:8">
      <c r="B577" s="1"/>
      <c r="C577" s="1"/>
      <c r="D577" s="1"/>
      <c r="E577" s="1"/>
      <c r="F577" s="1"/>
      <c r="G577" s="1"/>
      <c r="H577" s="1"/>
    </row>
    <row r="578" spans="2:8">
      <c r="B578" s="1"/>
      <c r="C578" s="1"/>
      <c r="D578" s="1"/>
      <c r="E578" s="1"/>
      <c r="F578" s="1"/>
      <c r="G578" s="1"/>
      <c r="H578" s="1"/>
    </row>
    <row r="579" spans="2:8">
      <c r="B579" s="1"/>
      <c r="C579" s="1"/>
      <c r="D579" s="1"/>
      <c r="E579" s="1"/>
      <c r="F579" s="1"/>
      <c r="G579" s="1"/>
      <c r="H579" s="1"/>
    </row>
    <row r="580" spans="2:8">
      <c r="B580" s="1"/>
      <c r="C580" s="1"/>
      <c r="D580" s="1"/>
      <c r="E580" s="1"/>
      <c r="F580" s="1"/>
      <c r="G580" s="1"/>
      <c r="H580" s="1"/>
    </row>
    <row r="581" spans="2:8">
      <c r="B581" s="1"/>
      <c r="C581" s="1"/>
      <c r="D581" s="1"/>
      <c r="E581" s="1"/>
      <c r="F581" s="1"/>
      <c r="G581" s="1"/>
      <c r="H581" s="1"/>
    </row>
    <row r="582" spans="2:8">
      <c r="B582" s="1"/>
      <c r="C582" s="1"/>
      <c r="D582" s="1"/>
      <c r="E582" s="1"/>
      <c r="F582" s="1"/>
      <c r="G582" s="1"/>
      <c r="H582" s="1"/>
    </row>
    <row r="583" spans="2:8">
      <c r="B583" s="1"/>
      <c r="C583" s="1"/>
      <c r="D583" s="1"/>
      <c r="E583" s="1"/>
      <c r="F583" s="1"/>
      <c r="G583" s="1"/>
      <c r="H583" s="1"/>
    </row>
    <row r="584" spans="2:8">
      <c r="B584" s="1"/>
      <c r="C584" s="1"/>
      <c r="D584" s="1"/>
      <c r="E584" s="1"/>
      <c r="F584" s="1"/>
      <c r="G584" s="1"/>
      <c r="H584" s="1"/>
    </row>
    <row r="585" spans="2:8">
      <c r="B585" s="1"/>
      <c r="C585" s="1"/>
      <c r="D585" s="1"/>
      <c r="E585" s="1"/>
      <c r="F585" s="1"/>
      <c r="G585" s="1"/>
      <c r="H585" s="1"/>
    </row>
    <row r="586" spans="2:8">
      <c r="B586" s="1"/>
      <c r="C586" s="1"/>
      <c r="D586" s="1"/>
      <c r="E586" s="1"/>
      <c r="F586" s="1"/>
      <c r="G586" s="1"/>
      <c r="H586" s="1"/>
    </row>
    <row r="587" spans="2:8">
      <c r="B587" s="1"/>
      <c r="C587" s="1"/>
      <c r="D587" s="1"/>
      <c r="E587" s="1"/>
      <c r="F587" s="1"/>
      <c r="G587" s="1"/>
      <c r="H587" s="1"/>
    </row>
    <row r="588" spans="2:8">
      <c r="B588" s="1"/>
      <c r="C588" s="1"/>
      <c r="D588" s="1"/>
      <c r="E588" s="1"/>
      <c r="F588" s="1"/>
      <c r="G588" s="1"/>
      <c r="H588" s="1"/>
    </row>
    <row r="589" spans="2:8">
      <c r="B589" s="1"/>
      <c r="C589" s="1"/>
      <c r="D589" s="1"/>
      <c r="E589" s="1"/>
      <c r="F589" s="1"/>
      <c r="G589" s="1"/>
      <c r="H589" s="1"/>
    </row>
    <row r="590" spans="2:8">
      <c r="B590" s="1"/>
      <c r="C590" s="1"/>
      <c r="D590" s="1"/>
      <c r="E590" s="1"/>
      <c r="F590" s="1"/>
      <c r="G590" s="1"/>
      <c r="H590" s="1"/>
    </row>
    <row r="591" spans="2:8">
      <c r="B591" s="1"/>
      <c r="C591" s="1"/>
      <c r="D591" s="1"/>
      <c r="E591" s="1"/>
      <c r="F591" s="1"/>
      <c r="G591" s="1"/>
      <c r="H591" s="1"/>
    </row>
    <row r="592" spans="2:8">
      <c r="B592" s="1"/>
      <c r="C592" s="1"/>
      <c r="D592" s="1"/>
      <c r="E592" s="1"/>
      <c r="F592" s="1"/>
      <c r="G592" s="1"/>
      <c r="H592" s="1"/>
    </row>
    <row r="593" spans="2:8">
      <c r="B593" s="1"/>
      <c r="C593" s="1"/>
      <c r="D593" s="1"/>
      <c r="E593" s="1"/>
      <c r="F593" s="1"/>
      <c r="G593" s="1"/>
      <c r="H593" s="1"/>
    </row>
    <row r="594" spans="2:8">
      <c r="B594" s="1"/>
      <c r="C594" s="1"/>
      <c r="D594" s="1"/>
      <c r="E594" s="1"/>
      <c r="F594" s="1"/>
      <c r="G594" s="1"/>
      <c r="H594" s="1"/>
    </row>
    <row r="595" spans="2:8">
      <c r="B595" s="1"/>
      <c r="C595" s="1"/>
      <c r="D595" s="1"/>
      <c r="E595" s="1"/>
      <c r="F595" s="1"/>
      <c r="G595" s="1"/>
      <c r="H595" s="1"/>
    </row>
    <row r="596" spans="2:8">
      <c r="B596" s="1"/>
      <c r="C596" s="1"/>
      <c r="D596" s="1"/>
      <c r="E596" s="1"/>
      <c r="F596" s="1"/>
      <c r="G596" s="1"/>
      <c r="H596" s="1"/>
    </row>
    <row r="597" spans="2:8">
      <c r="B597" s="1"/>
      <c r="C597" s="1"/>
      <c r="D597" s="1"/>
      <c r="E597" s="1"/>
      <c r="F597" s="1"/>
      <c r="G597" s="1"/>
      <c r="H597" s="1"/>
    </row>
    <row r="598" spans="2:8">
      <c r="B598" s="1"/>
      <c r="C598" s="1"/>
      <c r="D598" s="1"/>
      <c r="E598" s="1"/>
      <c r="F598" s="1"/>
      <c r="G598" s="1"/>
      <c r="H598" s="1"/>
    </row>
    <row r="599" spans="2:8">
      <c r="B599" s="1"/>
      <c r="C599" s="1"/>
      <c r="D599" s="1"/>
      <c r="E599" s="1"/>
      <c r="F599" s="1"/>
      <c r="G599" s="1"/>
      <c r="H599" s="1"/>
    </row>
    <row r="600" spans="2:8">
      <c r="B600" s="1"/>
      <c r="C600" s="1"/>
      <c r="D600" s="1"/>
      <c r="E600" s="1"/>
      <c r="F600" s="1"/>
      <c r="G600" s="1"/>
      <c r="H600" s="1"/>
    </row>
    <row r="601" spans="2:8">
      <c r="B601" s="1"/>
      <c r="C601" s="1"/>
      <c r="D601" s="1"/>
      <c r="E601" s="1"/>
      <c r="F601" s="1"/>
      <c r="G601" s="1"/>
      <c r="H601" s="1"/>
    </row>
    <row r="602" spans="2:8">
      <c r="B602" s="1"/>
      <c r="C602" s="1"/>
      <c r="D602" s="1"/>
      <c r="E602" s="1"/>
      <c r="F602" s="1"/>
      <c r="G602" s="1"/>
      <c r="H602" s="1"/>
    </row>
    <row r="603" spans="2:8">
      <c r="B603" s="1"/>
      <c r="C603" s="1"/>
      <c r="D603" s="1"/>
      <c r="E603" s="1"/>
      <c r="F603" s="1"/>
      <c r="G603" s="1"/>
      <c r="H603" s="1"/>
    </row>
    <row r="604" spans="2:8">
      <c r="B604" s="1"/>
      <c r="C604" s="1"/>
      <c r="D604" s="1"/>
      <c r="E604" s="1"/>
      <c r="F604" s="1"/>
      <c r="G604" s="1"/>
      <c r="H604" s="1"/>
    </row>
    <row r="605" spans="2:8">
      <c r="B605" s="1"/>
      <c r="C605" s="1"/>
      <c r="D605" s="1"/>
      <c r="E605" s="1"/>
      <c r="F605" s="1"/>
      <c r="G605" s="1"/>
      <c r="H605" s="1"/>
    </row>
    <row r="606" spans="2:8">
      <c r="B606" s="1"/>
      <c r="C606" s="1"/>
      <c r="D606" s="1"/>
      <c r="E606" s="1"/>
      <c r="F606" s="1"/>
      <c r="G606" s="1"/>
      <c r="H606" s="1"/>
    </row>
    <row r="607" spans="2:8">
      <c r="B607" s="1"/>
      <c r="C607" s="1"/>
      <c r="D607" s="1"/>
      <c r="E607" s="1"/>
      <c r="F607" s="1"/>
      <c r="G607" s="1"/>
      <c r="H607" s="1"/>
    </row>
    <row r="608" spans="2:8">
      <c r="B608" s="1"/>
      <c r="C608" s="1"/>
      <c r="D608" s="1"/>
      <c r="E608" s="1"/>
      <c r="F608" s="1"/>
      <c r="G608" s="1"/>
      <c r="H608" s="1"/>
    </row>
    <row r="609" spans="2:8">
      <c r="B609" s="1"/>
      <c r="C609" s="1"/>
      <c r="D609" s="1"/>
      <c r="E609" s="1"/>
      <c r="F609" s="1"/>
      <c r="G609" s="1"/>
      <c r="H609" s="1"/>
    </row>
    <row r="610" spans="2:8">
      <c r="B610" s="1"/>
      <c r="C610" s="1"/>
      <c r="D610" s="1"/>
      <c r="E610" s="1"/>
      <c r="F610" s="1"/>
      <c r="G610" s="1"/>
      <c r="H610" s="1"/>
    </row>
    <row r="611" spans="2:8">
      <c r="B611" s="1"/>
      <c r="C611" s="1"/>
      <c r="D611" s="1"/>
      <c r="E611" s="1"/>
      <c r="F611" s="1"/>
      <c r="G611" s="1"/>
      <c r="H611" s="1"/>
    </row>
    <row r="612" spans="2:8">
      <c r="B612" s="1"/>
      <c r="C612" s="1"/>
      <c r="D612" s="1"/>
      <c r="E612" s="1"/>
      <c r="F612" s="1"/>
      <c r="G612" s="1"/>
      <c r="H612" s="1"/>
    </row>
    <row r="613" spans="2:8">
      <c r="B613" s="1"/>
      <c r="C613" s="1"/>
      <c r="D613" s="1"/>
      <c r="E613" s="1"/>
      <c r="F613" s="1"/>
      <c r="G613" s="1"/>
      <c r="H613" s="1"/>
    </row>
    <row r="614" spans="2:8">
      <c r="B614" s="1"/>
      <c r="C614" s="1"/>
      <c r="D614" s="1"/>
      <c r="E614" s="1"/>
      <c r="F614" s="1"/>
      <c r="G614" s="1"/>
      <c r="H614" s="1"/>
    </row>
    <row r="615" spans="2:8">
      <c r="B615" s="1"/>
      <c r="C615" s="1"/>
      <c r="D615" s="1"/>
      <c r="E615" s="1"/>
      <c r="F615" s="1"/>
      <c r="G615" s="1"/>
      <c r="H615" s="1"/>
    </row>
    <row r="616" spans="2:8">
      <c r="B616" s="1"/>
      <c r="C616" s="1"/>
      <c r="D616" s="1"/>
      <c r="E616" s="1"/>
      <c r="F616" s="1"/>
      <c r="G616" s="1"/>
      <c r="H616" s="1"/>
    </row>
    <row r="617" spans="2:8">
      <c r="B617" s="1"/>
      <c r="C617" s="1"/>
      <c r="D617" s="1"/>
      <c r="E617" s="1"/>
      <c r="F617" s="1"/>
      <c r="G617" s="1"/>
      <c r="H617" s="1"/>
    </row>
    <row r="618" spans="2:8">
      <c r="B618" s="1"/>
      <c r="C618" s="1"/>
      <c r="D618" s="1"/>
      <c r="E618" s="1"/>
      <c r="F618" s="1"/>
      <c r="G618" s="1"/>
      <c r="H618" s="1"/>
    </row>
    <row r="619" spans="2:8">
      <c r="B619" s="1"/>
      <c r="C619" s="1"/>
      <c r="D619" s="1"/>
      <c r="E619" s="1"/>
      <c r="F619" s="1"/>
      <c r="G619" s="1"/>
      <c r="H619" s="1"/>
    </row>
    <row r="620" spans="2:8">
      <c r="B620" s="1"/>
      <c r="C620" s="1"/>
      <c r="D620" s="1"/>
      <c r="E620" s="1"/>
      <c r="F620" s="1"/>
      <c r="G620" s="1"/>
      <c r="H620" s="1"/>
    </row>
    <row r="621" spans="2:8">
      <c r="B621" s="1"/>
      <c r="C621" s="1"/>
      <c r="D621" s="1"/>
      <c r="E621" s="1"/>
      <c r="F621" s="1"/>
      <c r="G621" s="1"/>
      <c r="H621" s="1"/>
    </row>
    <row r="622" spans="2:8">
      <c r="B622" s="1"/>
      <c r="C622" s="1"/>
      <c r="D622" s="1"/>
      <c r="E622" s="1"/>
      <c r="F622" s="1"/>
      <c r="G622" s="1"/>
      <c r="H622" s="1"/>
    </row>
    <row r="623" spans="2:8">
      <c r="B623" s="1"/>
      <c r="C623" s="1"/>
      <c r="D623" s="1"/>
      <c r="E623" s="1"/>
      <c r="F623" s="1"/>
      <c r="G623" s="1"/>
      <c r="H623" s="1"/>
    </row>
    <row r="624" spans="2:8">
      <c r="B624" s="1"/>
      <c r="C624" s="1"/>
      <c r="D624" s="1"/>
      <c r="E624" s="1"/>
      <c r="F624" s="1"/>
      <c r="G624" s="1"/>
      <c r="H624" s="1"/>
    </row>
    <row r="625" spans="2:8">
      <c r="B625" s="1"/>
      <c r="C625" s="1"/>
      <c r="D625" s="1"/>
      <c r="E625" s="1"/>
      <c r="F625" s="1"/>
      <c r="G625" s="1"/>
      <c r="H625" s="1"/>
    </row>
    <row r="626" spans="2:8">
      <c r="B626" s="1"/>
      <c r="C626" s="1"/>
      <c r="D626" s="1"/>
      <c r="E626" s="1"/>
      <c r="F626" s="1"/>
      <c r="G626" s="1"/>
      <c r="H626" s="1"/>
    </row>
    <row r="627" spans="2:8">
      <c r="B627" s="1"/>
      <c r="C627" s="1"/>
      <c r="D627" s="1"/>
      <c r="E627" s="1"/>
      <c r="F627" s="1"/>
      <c r="G627" s="1"/>
      <c r="H627" s="1"/>
    </row>
    <row r="628" spans="2:8">
      <c r="B628" s="1"/>
      <c r="C628" s="1"/>
      <c r="D628" s="1"/>
      <c r="E628" s="1"/>
      <c r="F628" s="1"/>
      <c r="G628" s="1"/>
      <c r="H628" s="1"/>
    </row>
    <row r="629" spans="2:8">
      <c r="B629" s="1"/>
      <c r="C629" s="1"/>
      <c r="D629" s="1"/>
      <c r="E629" s="1"/>
      <c r="F629" s="1"/>
      <c r="G629" s="1"/>
      <c r="H629" s="1"/>
    </row>
    <row r="630" spans="2:8">
      <c r="B630" s="1"/>
      <c r="C630" s="1"/>
      <c r="D630" s="1"/>
      <c r="E630" s="1"/>
      <c r="F630" s="1"/>
      <c r="G630" s="1"/>
      <c r="H630" s="1"/>
    </row>
    <row r="631" spans="2:8">
      <c r="B631" s="1"/>
      <c r="C631" s="1"/>
      <c r="D631" s="1"/>
      <c r="E631" s="1"/>
      <c r="F631" s="1"/>
      <c r="G631" s="1"/>
      <c r="H631" s="1"/>
    </row>
    <row r="632" spans="2:8">
      <c r="B632" s="1"/>
      <c r="C632" s="1"/>
      <c r="D632" s="1"/>
      <c r="E632" s="1"/>
      <c r="F632" s="1"/>
      <c r="G632" s="1"/>
      <c r="H632" s="1"/>
    </row>
    <row r="633" spans="2:8">
      <c r="B633" s="1"/>
      <c r="C633" s="1"/>
      <c r="D633" s="1"/>
      <c r="E633" s="1"/>
      <c r="F633" s="1"/>
      <c r="G633" s="1"/>
      <c r="H633" s="1"/>
    </row>
    <row r="634" spans="2:8">
      <c r="B634" s="1"/>
      <c r="C634" s="1"/>
      <c r="D634" s="1"/>
      <c r="E634" s="1"/>
      <c r="F634" s="1"/>
      <c r="G634" s="1"/>
      <c r="H634" s="1"/>
    </row>
    <row r="635" spans="2:8">
      <c r="B635" s="1"/>
      <c r="C635" s="1"/>
      <c r="D635" s="1"/>
      <c r="E635" s="1"/>
      <c r="F635" s="1"/>
      <c r="G635" s="1"/>
      <c r="H635" s="1"/>
    </row>
    <row r="636" spans="2:8">
      <c r="B636" s="1"/>
      <c r="C636" s="1"/>
      <c r="D636" s="1"/>
      <c r="E636" s="1"/>
      <c r="F636" s="1"/>
      <c r="G636" s="1"/>
      <c r="H636" s="1"/>
    </row>
    <row r="637" spans="2:8">
      <c r="B637" s="1"/>
      <c r="C637" s="1"/>
      <c r="D637" s="1"/>
      <c r="E637" s="1"/>
      <c r="F637" s="1"/>
      <c r="G637" s="1"/>
      <c r="H637" s="1"/>
    </row>
    <row r="638" spans="2:8">
      <c r="B638" s="1"/>
      <c r="C638" s="1"/>
      <c r="D638" s="1"/>
      <c r="E638" s="1"/>
      <c r="F638" s="1"/>
      <c r="G638" s="1"/>
      <c r="H638" s="1"/>
    </row>
    <row r="639" spans="2:8">
      <c r="B639" s="1"/>
      <c r="C639" s="1"/>
      <c r="D639" s="1"/>
      <c r="E639" s="1"/>
      <c r="F639" s="1"/>
      <c r="G639" s="1"/>
      <c r="H639" s="1"/>
    </row>
    <row r="640" spans="2:8">
      <c r="B640" s="1"/>
      <c r="C640" s="1"/>
      <c r="D640" s="1"/>
      <c r="E640" s="1"/>
      <c r="F640" s="1"/>
      <c r="G640" s="1"/>
      <c r="H640" s="1"/>
    </row>
    <row r="641" spans="2:8">
      <c r="B641" s="1"/>
      <c r="C641" s="1"/>
      <c r="D641" s="1"/>
      <c r="E641" s="1"/>
      <c r="F641" s="1"/>
      <c r="G641" s="1"/>
      <c r="H641" s="1"/>
    </row>
    <row r="642" spans="2:8">
      <c r="B642" s="1"/>
      <c r="C642" s="1"/>
      <c r="D642" s="1"/>
      <c r="E642" s="1"/>
      <c r="F642" s="1"/>
      <c r="G642" s="1"/>
      <c r="H642" s="1"/>
    </row>
    <row r="643" spans="2:8">
      <c r="B643" s="1"/>
      <c r="C643" s="1"/>
      <c r="D643" s="1"/>
      <c r="E643" s="1"/>
      <c r="F643" s="1"/>
      <c r="G643" s="1"/>
      <c r="H643" s="1"/>
    </row>
    <row r="644" spans="2:8">
      <c r="B644" s="1"/>
      <c r="C644" s="1"/>
      <c r="D644" s="1"/>
      <c r="E644" s="1"/>
      <c r="F644" s="1"/>
      <c r="G644" s="1"/>
      <c r="H644" s="1"/>
    </row>
    <row r="645" spans="2:8">
      <c r="B645" s="1"/>
      <c r="C645" s="1"/>
      <c r="D645" s="1"/>
      <c r="E645" s="1"/>
      <c r="F645" s="1"/>
      <c r="G645" s="1"/>
      <c r="H645" s="1"/>
    </row>
    <row r="646" spans="2:8">
      <c r="B646" s="1"/>
      <c r="C646" s="1"/>
      <c r="D646" s="1"/>
      <c r="E646" s="1"/>
      <c r="F646" s="1"/>
      <c r="G646" s="1"/>
      <c r="H646" s="1"/>
    </row>
    <row r="647" spans="2:8">
      <c r="B647" s="1"/>
      <c r="C647" s="1"/>
      <c r="D647" s="1"/>
      <c r="E647" s="1"/>
      <c r="F647" s="1"/>
      <c r="G647" s="1"/>
      <c r="H647" s="1"/>
    </row>
    <row r="648" spans="2:8">
      <c r="B648" s="1"/>
      <c r="C648" s="1"/>
      <c r="D648" s="1"/>
      <c r="E648" s="1"/>
      <c r="F648" s="1"/>
      <c r="G648" s="1"/>
      <c r="H648" s="1"/>
    </row>
    <row r="649" spans="2:8">
      <c r="B649" s="1"/>
      <c r="C649" s="1"/>
      <c r="D649" s="1"/>
      <c r="E649" s="1"/>
      <c r="F649" s="1"/>
      <c r="G649" s="1"/>
      <c r="H649" s="1"/>
    </row>
    <row r="650" spans="2:8">
      <c r="B650" s="1"/>
      <c r="C650" s="1"/>
      <c r="D650" s="1"/>
      <c r="E650" s="1"/>
      <c r="F650" s="1"/>
      <c r="G650" s="1"/>
      <c r="H650" s="1"/>
    </row>
    <row r="651" spans="2:8">
      <c r="B651" s="1"/>
      <c r="C651" s="1"/>
      <c r="D651" s="1"/>
      <c r="E651" s="1"/>
      <c r="F651" s="1"/>
      <c r="G651" s="1"/>
      <c r="H651" s="1"/>
    </row>
    <row r="652" spans="2:8">
      <c r="B652" s="1"/>
      <c r="C652" s="1"/>
      <c r="D652" s="1"/>
      <c r="E652" s="1"/>
      <c r="F652" s="1"/>
      <c r="G652" s="1"/>
      <c r="H652" s="1"/>
    </row>
    <row r="653" spans="2:8">
      <c r="B653" s="1"/>
      <c r="C653" s="1"/>
      <c r="D653" s="1"/>
      <c r="E653" s="1"/>
      <c r="F653" s="1"/>
      <c r="G653" s="1"/>
      <c r="H653" s="1"/>
    </row>
    <row r="654" spans="2:8">
      <c r="B654" s="1"/>
      <c r="C654" s="1"/>
      <c r="D654" s="1"/>
      <c r="E654" s="1"/>
      <c r="F654" s="1"/>
      <c r="G654" s="1"/>
      <c r="H654" s="1"/>
    </row>
    <row r="655" spans="2:8">
      <c r="B655" s="1"/>
      <c r="C655" s="1"/>
      <c r="D655" s="1"/>
      <c r="E655" s="1"/>
      <c r="F655" s="1"/>
      <c r="G655" s="1"/>
      <c r="H655" s="1"/>
    </row>
    <row r="656" spans="2:8">
      <c r="B656" s="1"/>
      <c r="C656" s="1"/>
      <c r="D656" s="1"/>
      <c r="E656" s="1"/>
      <c r="F656" s="1"/>
      <c r="G656" s="1"/>
      <c r="H656" s="1"/>
    </row>
    <row r="657" spans="2:8">
      <c r="B657" s="1"/>
      <c r="C657" s="1"/>
      <c r="D657" s="1"/>
      <c r="E657" s="1"/>
      <c r="F657" s="1"/>
      <c r="G657" s="1"/>
      <c r="H657" s="1"/>
    </row>
    <row r="658" spans="2:8">
      <c r="B658" s="1"/>
      <c r="C658" s="1"/>
      <c r="D658" s="1"/>
      <c r="E658" s="1"/>
      <c r="F658" s="1"/>
      <c r="G658" s="1"/>
      <c r="H658" s="1"/>
    </row>
    <row r="659" spans="2:8">
      <c r="B659" s="1"/>
      <c r="C659" s="1"/>
      <c r="D659" s="1"/>
      <c r="E659" s="1"/>
      <c r="F659" s="1"/>
      <c r="G659" s="1"/>
      <c r="H659" s="1"/>
    </row>
    <row r="660" spans="2:8">
      <c r="B660" s="1"/>
      <c r="C660" s="1"/>
      <c r="D660" s="1"/>
      <c r="E660" s="1"/>
      <c r="F660" s="1"/>
      <c r="G660" s="1"/>
      <c r="H660" s="1"/>
    </row>
    <row r="661" spans="2:8">
      <c r="B661" s="1"/>
      <c r="C661" s="1"/>
      <c r="D661" s="1"/>
      <c r="E661" s="1"/>
      <c r="F661" s="1"/>
      <c r="G661" s="1"/>
      <c r="H661" s="1"/>
    </row>
    <row r="662" spans="2:8">
      <c r="B662" s="1"/>
      <c r="C662" s="1"/>
      <c r="D662" s="1"/>
      <c r="E662" s="1"/>
      <c r="F662" s="1"/>
      <c r="G662" s="1"/>
      <c r="H662" s="1"/>
    </row>
    <row r="663" spans="2:8">
      <c r="B663" s="1"/>
      <c r="C663" s="1"/>
      <c r="D663" s="1"/>
      <c r="E663" s="1"/>
      <c r="F663" s="1"/>
      <c r="G663" s="1"/>
      <c r="H663" s="1"/>
    </row>
    <row r="664" spans="2:8">
      <c r="B664" s="1"/>
      <c r="C664" s="1"/>
      <c r="D664" s="1"/>
      <c r="E664" s="1"/>
      <c r="F664" s="1"/>
      <c r="G664" s="1"/>
      <c r="H664" s="1"/>
    </row>
    <row r="665" spans="2:8">
      <c r="B665" s="1"/>
      <c r="C665" s="1"/>
      <c r="D665" s="1"/>
      <c r="E665" s="1"/>
      <c r="F665" s="1"/>
      <c r="G665" s="1"/>
      <c r="H665" s="1"/>
    </row>
    <row r="666" spans="2:8">
      <c r="B666" s="1"/>
      <c r="C666" s="1"/>
      <c r="D666" s="1"/>
      <c r="E666" s="1"/>
      <c r="F666" s="1"/>
      <c r="G666" s="1"/>
      <c r="H666" s="1"/>
    </row>
    <row r="667" spans="2:8">
      <c r="B667" s="1"/>
      <c r="C667" s="1"/>
      <c r="D667" s="1"/>
      <c r="E667" s="1"/>
      <c r="F667" s="1"/>
      <c r="G667" s="1"/>
      <c r="H667" s="1"/>
    </row>
    <row r="668" spans="2:8">
      <c r="B668" s="1"/>
      <c r="C668" s="1"/>
      <c r="D668" s="1"/>
      <c r="E668" s="1"/>
      <c r="F668" s="1"/>
      <c r="G668" s="1"/>
      <c r="H668" s="1"/>
    </row>
    <row r="669" spans="2:8">
      <c r="B669" s="1"/>
      <c r="C669" s="1"/>
      <c r="D669" s="1"/>
      <c r="E669" s="1"/>
      <c r="F669" s="1"/>
      <c r="G669" s="1"/>
      <c r="H669" s="1"/>
    </row>
    <row r="670" spans="2:8">
      <c r="B670" s="1"/>
      <c r="C670" s="1"/>
      <c r="D670" s="1"/>
      <c r="E670" s="1"/>
      <c r="F670" s="1"/>
      <c r="G670" s="1"/>
      <c r="H670" s="1"/>
    </row>
    <row r="671" spans="2:8">
      <c r="B671" s="1"/>
      <c r="C671" s="1"/>
      <c r="D671" s="1"/>
      <c r="E671" s="1"/>
      <c r="F671" s="1"/>
      <c r="G671" s="1"/>
      <c r="H671" s="1"/>
    </row>
    <row r="672" spans="2:8">
      <c r="B672" s="1"/>
      <c r="C672" s="1"/>
      <c r="D672" s="1"/>
      <c r="E672" s="1"/>
      <c r="F672" s="1"/>
      <c r="G672" s="1"/>
      <c r="H672" s="1"/>
    </row>
    <row r="673" spans="2:8">
      <c r="B673" s="1"/>
      <c r="C673" s="1"/>
      <c r="D673" s="1"/>
      <c r="E673" s="1"/>
      <c r="F673" s="1"/>
      <c r="G673" s="1"/>
      <c r="H673" s="1"/>
    </row>
    <row r="674" spans="2:8">
      <c r="B674" s="1"/>
      <c r="C674" s="1"/>
      <c r="D674" s="1"/>
      <c r="E674" s="1"/>
      <c r="F674" s="1"/>
      <c r="G674" s="1"/>
      <c r="H674" s="1"/>
    </row>
    <row r="675" spans="2:8">
      <c r="B675" s="1"/>
      <c r="C675" s="1"/>
      <c r="D675" s="1"/>
      <c r="E675" s="1"/>
      <c r="F675" s="1"/>
      <c r="G675" s="1"/>
      <c r="H675" s="1"/>
    </row>
    <row r="676" spans="2:8">
      <c r="B676" s="1"/>
      <c r="C676" s="1"/>
      <c r="D676" s="1"/>
      <c r="E676" s="1"/>
      <c r="F676" s="1"/>
      <c r="G676" s="1"/>
      <c r="H676" s="1"/>
    </row>
    <row r="677" spans="2:8">
      <c r="B677" s="1"/>
      <c r="C677" s="1"/>
      <c r="D677" s="1"/>
      <c r="E677" s="1"/>
      <c r="F677" s="1"/>
      <c r="G677" s="1"/>
      <c r="H677" s="1"/>
    </row>
    <row r="678" spans="2:8">
      <c r="B678" s="1"/>
      <c r="C678" s="1"/>
      <c r="D678" s="1"/>
      <c r="E678" s="1"/>
      <c r="F678" s="1"/>
      <c r="G678" s="1"/>
      <c r="H678" s="1"/>
    </row>
    <row r="679" spans="2:8">
      <c r="B679" s="1"/>
      <c r="C679" s="1"/>
      <c r="D679" s="1"/>
      <c r="E679" s="1"/>
      <c r="F679" s="1"/>
      <c r="G679" s="1"/>
      <c r="H679" s="1"/>
    </row>
    <row r="680" spans="2:8">
      <c r="B680" s="1"/>
      <c r="C680" s="1"/>
      <c r="D680" s="1"/>
      <c r="E680" s="1"/>
      <c r="F680" s="1"/>
      <c r="G680" s="1"/>
      <c r="H680" s="1"/>
    </row>
    <row r="681" spans="2:8">
      <c r="B681" s="1"/>
      <c r="C681" s="1"/>
      <c r="D681" s="1"/>
      <c r="E681" s="1"/>
      <c r="F681" s="1"/>
      <c r="G681" s="1"/>
      <c r="H681" s="1"/>
    </row>
    <row r="682" spans="2:8">
      <c r="B682" s="1"/>
      <c r="C682" s="1"/>
      <c r="D682" s="1"/>
      <c r="E682" s="1"/>
      <c r="F682" s="1"/>
      <c r="G682" s="1"/>
      <c r="H682" s="1"/>
    </row>
    <row r="683" spans="2:8">
      <c r="B683" s="1"/>
      <c r="C683" s="1"/>
      <c r="D683" s="1"/>
      <c r="E683" s="1"/>
      <c r="F683" s="1"/>
      <c r="G683" s="1"/>
      <c r="H683" s="1"/>
    </row>
    <row r="684" spans="2:8">
      <c r="B684" s="1"/>
      <c r="C684" s="1"/>
      <c r="D684" s="1"/>
      <c r="E684" s="1"/>
      <c r="F684" s="1"/>
      <c r="G684" s="1"/>
      <c r="H684" s="1"/>
    </row>
    <row r="685" spans="2:8">
      <c r="B685" s="1"/>
      <c r="C685" s="1"/>
      <c r="D685" s="1"/>
      <c r="E685" s="1"/>
      <c r="F685" s="1"/>
      <c r="G685" s="1"/>
      <c r="H685" s="1"/>
    </row>
    <row r="686" spans="2:8">
      <c r="B686" s="1"/>
      <c r="C686" s="1"/>
      <c r="D686" s="1"/>
      <c r="E686" s="1"/>
      <c r="F686" s="1"/>
      <c r="G686" s="1"/>
      <c r="H686" s="1"/>
    </row>
    <row r="687" spans="2:8">
      <c r="B687" s="1"/>
      <c r="C687" s="1"/>
      <c r="D687" s="1"/>
      <c r="E687" s="1"/>
      <c r="F687" s="1"/>
      <c r="G687" s="1"/>
      <c r="H687" s="1"/>
    </row>
    <row r="688" spans="2:8">
      <c r="B688" s="1"/>
      <c r="C688" s="1"/>
      <c r="D688" s="1"/>
      <c r="E688" s="1"/>
      <c r="F688" s="1"/>
      <c r="G688" s="1"/>
      <c r="H688" s="1"/>
    </row>
    <row r="689" spans="2:8">
      <c r="B689" s="1"/>
      <c r="C689" s="1"/>
      <c r="D689" s="1"/>
      <c r="E689" s="1"/>
      <c r="F689" s="1"/>
      <c r="G689" s="1"/>
      <c r="H689" s="1"/>
    </row>
    <row r="690" spans="2:8">
      <c r="B690" s="1"/>
      <c r="C690" s="1"/>
      <c r="D690" s="1"/>
      <c r="E690" s="1"/>
      <c r="F690" s="1"/>
      <c r="G690" s="1"/>
      <c r="H690" s="1"/>
    </row>
    <row r="691" spans="2:8">
      <c r="B691" s="1"/>
      <c r="C691" s="1"/>
      <c r="D691" s="1"/>
      <c r="E691" s="1"/>
      <c r="F691" s="1"/>
      <c r="G691" s="1"/>
      <c r="H691" s="1"/>
    </row>
    <row r="692" spans="2:8">
      <c r="B692" s="1"/>
      <c r="C692" s="1"/>
      <c r="D692" s="1"/>
      <c r="E692" s="1"/>
      <c r="F692" s="1"/>
      <c r="G692" s="1"/>
      <c r="H692" s="1"/>
    </row>
    <row r="693" spans="2:8">
      <c r="B693" s="1"/>
      <c r="C693" s="1"/>
      <c r="D693" s="1"/>
      <c r="E693" s="1"/>
      <c r="F693" s="1"/>
      <c r="G693" s="1"/>
      <c r="H693" s="1"/>
    </row>
    <row r="694" spans="2:8">
      <c r="B694" s="1"/>
      <c r="C694" s="1"/>
      <c r="D694" s="1"/>
      <c r="E694" s="1"/>
      <c r="F694" s="1"/>
      <c r="G694" s="1"/>
      <c r="H694" s="1"/>
    </row>
    <row r="695" spans="2:8">
      <c r="B695" s="1"/>
      <c r="C695" s="1"/>
      <c r="D695" s="1"/>
      <c r="E695" s="1"/>
      <c r="F695" s="1"/>
      <c r="G695" s="1"/>
      <c r="H695" s="1"/>
    </row>
    <row r="696" spans="2:8">
      <c r="B696" s="1"/>
      <c r="C696" s="1"/>
      <c r="D696" s="1"/>
      <c r="E696" s="1"/>
      <c r="F696" s="1"/>
      <c r="G696" s="1"/>
      <c r="H696" s="1"/>
    </row>
    <row r="697" spans="2:8">
      <c r="B697" s="1"/>
      <c r="C697" s="1"/>
      <c r="D697" s="1"/>
      <c r="E697" s="1"/>
      <c r="F697" s="1"/>
      <c r="G697" s="1"/>
      <c r="H697" s="1"/>
    </row>
    <row r="698" spans="2:8">
      <c r="B698" s="1"/>
      <c r="C698" s="1"/>
      <c r="D698" s="1"/>
      <c r="E698" s="1"/>
      <c r="F698" s="1"/>
      <c r="G698" s="1"/>
      <c r="H698" s="1"/>
    </row>
    <row r="699" spans="2:8">
      <c r="B699" s="1"/>
      <c r="C699" s="1"/>
      <c r="D699" s="1"/>
      <c r="E699" s="1"/>
      <c r="F699" s="1"/>
      <c r="G699" s="1"/>
      <c r="H699" s="1"/>
    </row>
    <row r="700" spans="2:8">
      <c r="B700" s="1"/>
      <c r="C700" s="1"/>
      <c r="D700" s="1"/>
      <c r="E700" s="1"/>
      <c r="F700" s="1"/>
      <c r="G700" s="1"/>
      <c r="H700" s="1"/>
    </row>
    <row r="701" spans="2:8">
      <c r="B701" s="1"/>
      <c r="C701" s="1"/>
      <c r="D701" s="1"/>
      <c r="E701" s="1"/>
      <c r="F701" s="1"/>
      <c r="G701" s="1"/>
      <c r="H701" s="1"/>
    </row>
    <row r="702" spans="2:8">
      <c r="B702" s="1"/>
      <c r="C702" s="1"/>
      <c r="D702" s="1"/>
      <c r="E702" s="1"/>
      <c r="F702" s="1"/>
      <c r="G702" s="1"/>
      <c r="H702" s="1"/>
    </row>
    <row r="703" spans="2:8">
      <c r="B703" s="1"/>
      <c r="C703" s="1"/>
      <c r="D703" s="1"/>
      <c r="E703" s="1"/>
      <c r="F703" s="1"/>
      <c r="G703" s="1"/>
      <c r="H703" s="1"/>
    </row>
    <row r="704" spans="2:8">
      <c r="B704" s="1"/>
      <c r="C704" s="1"/>
      <c r="D704" s="1"/>
      <c r="E704" s="1"/>
      <c r="F704" s="1"/>
      <c r="G704" s="1"/>
      <c r="H704" s="1"/>
    </row>
    <row r="705" spans="2:8">
      <c r="B705" s="1"/>
      <c r="C705" s="1"/>
      <c r="D705" s="1"/>
      <c r="E705" s="1"/>
      <c r="F705" s="1"/>
      <c r="G705" s="1"/>
      <c r="H705" s="1"/>
    </row>
    <row r="706" spans="2:8">
      <c r="B706" s="1"/>
      <c r="C706" s="1"/>
      <c r="D706" s="1"/>
      <c r="E706" s="1"/>
      <c r="F706" s="1"/>
      <c r="G706" s="1"/>
      <c r="H706" s="1"/>
    </row>
    <row r="707" spans="2:8">
      <c r="B707" s="1"/>
      <c r="C707" s="1"/>
      <c r="D707" s="1"/>
      <c r="E707" s="1"/>
      <c r="F707" s="1"/>
      <c r="G707" s="1"/>
      <c r="H707" s="1"/>
    </row>
    <row r="708" spans="2:8">
      <c r="B708" s="1"/>
      <c r="C708" s="1"/>
      <c r="D708" s="1"/>
      <c r="E708" s="1"/>
      <c r="F708" s="1"/>
      <c r="G708" s="1"/>
      <c r="H708" s="1"/>
    </row>
    <row r="709" spans="2:8">
      <c r="B709" s="1"/>
      <c r="C709" s="1"/>
      <c r="D709" s="1"/>
      <c r="E709" s="1"/>
      <c r="F709" s="1"/>
      <c r="G709" s="1"/>
      <c r="H709" s="1"/>
    </row>
    <row r="710" spans="2:8">
      <c r="B710" s="1"/>
      <c r="C710" s="1"/>
      <c r="D710" s="1"/>
      <c r="E710" s="1"/>
      <c r="F710" s="1"/>
      <c r="G710" s="1"/>
      <c r="H710" s="1"/>
    </row>
    <row r="711" spans="2:8">
      <c r="B711" s="1"/>
      <c r="C711" s="1"/>
      <c r="D711" s="1"/>
      <c r="E711" s="1"/>
      <c r="F711" s="1"/>
      <c r="G711" s="1"/>
      <c r="H711" s="1"/>
    </row>
    <row r="712" spans="2:8">
      <c r="B712" s="1"/>
      <c r="C712" s="1"/>
      <c r="D712" s="1"/>
      <c r="E712" s="1"/>
      <c r="F712" s="1"/>
      <c r="G712" s="1"/>
      <c r="H712" s="1"/>
    </row>
    <row r="713" spans="2:8">
      <c r="B713" s="1"/>
      <c r="C713" s="1"/>
      <c r="D713" s="1"/>
      <c r="E713" s="1"/>
      <c r="F713" s="1"/>
      <c r="G713" s="1"/>
      <c r="H713" s="1"/>
    </row>
    <row r="714" spans="2:8">
      <c r="B714" s="1"/>
      <c r="C714" s="1"/>
      <c r="D714" s="1"/>
      <c r="E714" s="1"/>
      <c r="F714" s="1"/>
      <c r="G714" s="1"/>
      <c r="H714" s="1"/>
    </row>
    <row r="715" spans="2:8">
      <c r="B715" s="1"/>
      <c r="C715" s="1"/>
      <c r="D715" s="1"/>
      <c r="E715" s="1"/>
      <c r="F715" s="1"/>
      <c r="G715" s="1"/>
      <c r="H715" s="1"/>
    </row>
    <row r="716" spans="2:8">
      <c r="B716" s="1"/>
      <c r="C716" s="1"/>
      <c r="D716" s="1"/>
      <c r="E716" s="1"/>
      <c r="F716" s="1"/>
      <c r="G716" s="1"/>
      <c r="H716" s="1"/>
    </row>
    <row r="717" spans="2:8">
      <c r="B717" s="1"/>
      <c r="C717" s="1"/>
      <c r="D717" s="1"/>
      <c r="E717" s="1"/>
      <c r="F717" s="1"/>
      <c r="G717" s="1"/>
      <c r="H717" s="1"/>
    </row>
    <row r="718" spans="2:8">
      <c r="B718" s="1"/>
      <c r="C718" s="1"/>
      <c r="D718" s="1"/>
      <c r="E718" s="1"/>
      <c r="F718" s="1"/>
      <c r="G718" s="1"/>
      <c r="H718" s="1"/>
    </row>
    <row r="719" spans="2:8">
      <c r="B719" s="1"/>
      <c r="C719" s="1"/>
      <c r="D719" s="1"/>
      <c r="E719" s="1"/>
      <c r="F719" s="1"/>
      <c r="G719" s="1"/>
      <c r="H719" s="1"/>
    </row>
    <row r="720" spans="2:8">
      <c r="B720" s="1"/>
      <c r="C720" s="1"/>
      <c r="D720" s="1"/>
      <c r="E720" s="1"/>
      <c r="F720" s="1"/>
      <c r="G720" s="1"/>
      <c r="H720" s="1"/>
    </row>
    <row r="721" spans="2:8">
      <c r="B721" s="1"/>
      <c r="C721" s="1"/>
      <c r="D721" s="1"/>
      <c r="E721" s="1"/>
      <c r="F721" s="1"/>
      <c r="G721" s="1"/>
      <c r="H721" s="1"/>
    </row>
    <row r="722" spans="2:8">
      <c r="B722" s="1"/>
      <c r="C722" s="1"/>
      <c r="D722" s="1"/>
      <c r="E722" s="1"/>
      <c r="F722" s="1"/>
      <c r="G722" s="1"/>
      <c r="H722" s="1"/>
    </row>
    <row r="723" spans="2:8">
      <c r="B723" s="1"/>
      <c r="C723" s="1"/>
      <c r="D723" s="1"/>
      <c r="E723" s="1"/>
      <c r="F723" s="1"/>
      <c r="G723" s="1"/>
      <c r="H723" s="1"/>
    </row>
    <row r="724" spans="2:8">
      <c r="B724" s="1"/>
      <c r="C724" s="1"/>
      <c r="D724" s="1"/>
      <c r="E724" s="1"/>
      <c r="F724" s="1"/>
      <c r="G724" s="1"/>
      <c r="H724" s="1"/>
    </row>
    <row r="725" spans="2:8">
      <c r="B725" s="1"/>
      <c r="C725" s="1"/>
      <c r="D725" s="1"/>
      <c r="E725" s="1"/>
      <c r="F725" s="1"/>
      <c r="G725" s="1"/>
      <c r="H725" s="1"/>
    </row>
    <row r="726" spans="2:8">
      <c r="B726" s="1"/>
      <c r="C726" s="1"/>
      <c r="D726" s="1"/>
      <c r="E726" s="1"/>
      <c r="F726" s="1"/>
      <c r="G726" s="1"/>
      <c r="H726" s="1"/>
    </row>
    <row r="727" spans="2:8">
      <c r="B727" s="1"/>
      <c r="C727" s="1"/>
      <c r="D727" s="1"/>
      <c r="E727" s="1"/>
      <c r="F727" s="1"/>
      <c r="G727" s="1"/>
      <c r="H727" s="1"/>
    </row>
    <row r="728" spans="2:8">
      <c r="B728" s="1"/>
      <c r="C728" s="1"/>
      <c r="D728" s="1"/>
      <c r="E728" s="1"/>
      <c r="F728" s="1"/>
      <c r="G728" s="1"/>
      <c r="H728" s="1"/>
    </row>
    <row r="729" spans="2:8">
      <c r="B729" s="1"/>
      <c r="C729" s="1"/>
      <c r="D729" s="1"/>
      <c r="E729" s="1"/>
      <c r="F729" s="1"/>
      <c r="G729" s="1"/>
      <c r="H729" s="1"/>
    </row>
    <row r="730" spans="2:8">
      <c r="B730" s="1"/>
      <c r="C730" s="1"/>
      <c r="D730" s="1"/>
      <c r="E730" s="1"/>
      <c r="F730" s="1"/>
      <c r="G730" s="1"/>
      <c r="H730" s="1"/>
    </row>
    <row r="731" spans="2:8">
      <c r="B731" s="1"/>
      <c r="C731" s="1"/>
      <c r="D731" s="1"/>
      <c r="E731" s="1"/>
      <c r="F731" s="1"/>
      <c r="G731" s="1"/>
      <c r="H731" s="1"/>
    </row>
    <row r="732" spans="2:8">
      <c r="B732" s="1"/>
      <c r="C732" s="1"/>
      <c r="D732" s="1"/>
      <c r="E732" s="1"/>
      <c r="F732" s="1"/>
      <c r="G732" s="1"/>
      <c r="H732" s="1"/>
    </row>
    <row r="733" spans="2:8">
      <c r="B733" s="1"/>
      <c r="C733" s="1"/>
      <c r="D733" s="1"/>
      <c r="E733" s="1"/>
      <c r="F733" s="1"/>
      <c r="G733" s="1"/>
      <c r="H733" s="1"/>
    </row>
    <row r="734" spans="2:8">
      <c r="B734" s="1"/>
      <c r="C734" s="1"/>
      <c r="D734" s="1"/>
      <c r="E734" s="1"/>
      <c r="F734" s="1"/>
      <c r="G734" s="1"/>
      <c r="H734" s="1"/>
    </row>
    <row r="735" spans="2:8">
      <c r="B735" s="1"/>
      <c r="C735" s="1"/>
      <c r="D735" s="1"/>
      <c r="E735" s="1"/>
      <c r="F735" s="1"/>
      <c r="G735" s="1"/>
      <c r="H735" s="1"/>
    </row>
    <row r="736" spans="2:8">
      <c r="B736" s="1"/>
      <c r="C736" s="1"/>
      <c r="D736" s="1"/>
      <c r="E736" s="1"/>
      <c r="F736" s="1"/>
      <c r="G736" s="1"/>
      <c r="H736" s="1"/>
    </row>
    <row r="737" spans="2:8">
      <c r="B737" s="1"/>
      <c r="C737" s="1"/>
      <c r="D737" s="1"/>
      <c r="E737" s="1"/>
      <c r="F737" s="1"/>
      <c r="G737" s="1"/>
      <c r="H737" s="1"/>
    </row>
    <row r="738" spans="2:8">
      <c r="B738" s="1"/>
      <c r="C738" s="1"/>
      <c r="D738" s="1"/>
      <c r="E738" s="1"/>
      <c r="F738" s="1"/>
      <c r="G738" s="1"/>
    </row>
  </sheetData>
  <sheetProtection sheet="1" objects="1" scenarios="1"/>
  <mergeCells count="18">
    <mergeCell ref="C2:E2"/>
    <mergeCell ref="B95:G95"/>
    <mergeCell ref="B14:H14"/>
    <mergeCell ref="C29:H29"/>
    <mergeCell ref="C6:D6"/>
    <mergeCell ref="B11:I11"/>
    <mergeCell ref="B31:H31"/>
    <mergeCell ref="B56:G56"/>
    <mergeCell ref="B34:G34"/>
    <mergeCell ref="B112:G112"/>
    <mergeCell ref="B184:I184"/>
    <mergeCell ref="B78:G78"/>
    <mergeCell ref="B207:I207"/>
    <mergeCell ref="B227:I227"/>
    <mergeCell ref="B169:I169"/>
    <mergeCell ref="B224:H224"/>
    <mergeCell ref="B145:I145"/>
    <mergeCell ref="B129:I129"/>
  </mergeCells>
  <phoneticPr fontId="10" type="noConversion"/>
  <conditionalFormatting sqref="A12:I33 A34:B34 H34:I34 A35:I35 A36:K52 A53:I55 A58:J74 A80:F91 A126:I183 A209:F220">
    <cfRule type="expression" dxfId="469" priority="23" stopIfTrue="1">
      <formula>$A$16=0</formula>
    </cfRule>
  </conditionalFormatting>
  <conditionalFormatting sqref="A109:I113 A114:K125 A186:H202 A203:J203 A56:B56 H56:I56 A57:I57 A75:I77 A78:B78 H78:I78 A79:I79 A92:I96 A97:K108 A184:B184 A185:I185 A204:I206 A207:B207 A208:I208 A221:I240">
    <cfRule type="expression" dxfId="468" priority="25" stopIfTrue="1">
      <formula>$A$16=0</formula>
    </cfRule>
  </conditionalFormatting>
  <conditionalFormatting sqref="B29:C29">
    <cfRule type="expression" dxfId="467" priority="150">
      <formula>LEFT($C$29,3)="Let"</formula>
    </cfRule>
  </conditionalFormatting>
  <conditionalFormatting sqref="B33:C33 B36:G52">
    <cfRule type="expression" dxfId="466" priority="109">
      <formula>$A$33="nvt"</formula>
    </cfRule>
  </conditionalFormatting>
  <conditionalFormatting sqref="B55:C55 B58:G74">
    <cfRule type="expression" dxfId="465" priority="110">
      <formula>$A$55="nvt"</formula>
    </cfRule>
  </conditionalFormatting>
  <conditionalFormatting sqref="B94:C94 B97:E108">
    <cfRule type="expression" dxfId="464" priority="105">
      <formula>$A$94="nvt"</formula>
    </cfRule>
  </conditionalFormatting>
  <conditionalFormatting sqref="B111:C111 B114:E125">
    <cfRule type="expression" dxfId="463" priority="14">
      <formula>$A$111="nvt"</formula>
    </cfRule>
  </conditionalFormatting>
  <conditionalFormatting sqref="B128:C128">
    <cfRule type="expression" dxfId="462" priority="103">
      <formula>$A$128="nvt"</formula>
    </cfRule>
  </conditionalFormatting>
  <conditionalFormatting sqref="B144:C144">
    <cfRule type="expression" dxfId="461" priority="101">
      <formula>$A$144="nvt"</formula>
    </cfRule>
  </conditionalFormatting>
  <conditionalFormatting sqref="B168:C168">
    <cfRule type="expression" dxfId="460" priority="99">
      <formula>$A$168="nvt"</formula>
    </cfRule>
  </conditionalFormatting>
  <conditionalFormatting sqref="B17:D26">
    <cfRule type="expression" dxfId="459" priority="115">
      <formula>$A17=0</formula>
    </cfRule>
  </conditionalFormatting>
  <conditionalFormatting sqref="B77:D77 B80:C91">
    <cfRule type="expression" dxfId="458" priority="107">
      <formula>$A$77="nvt"</formula>
    </cfRule>
  </conditionalFormatting>
  <conditionalFormatting sqref="B206:D206 B209:C220">
    <cfRule type="expression" dxfId="457" priority="93">
      <formula>$A$206="nvt"</formula>
    </cfRule>
  </conditionalFormatting>
  <conditionalFormatting sqref="B186:F203 B183:C183">
    <cfRule type="expression" dxfId="456" priority="95">
      <formula>$A$183="nvt"</formula>
    </cfRule>
  </conditionalFormatting>
  <conditionalFormatting sqref="B131:I141">
    <cfRule type="expression" dxfId="455" priority="26">
      <formula>$A$128="nvt"</formula>
    </cfRule>
  </conditionalFormatting>
  <conditionalFormatting sqref="B147:I165">
    <cfRule type="expression" dxfId="454" priority="24">
      <formula>$A$144="nvt"</formula>
    </cfRule>
  </conditionalFormatting>
  <conditionalFormatting sqref="B171:I180">
    <cfRule type="expression" dxfId="453" priority="123">
      <formula>$A$168="nvt"</formula>
    </cfRule>
  </conditionalFormatting>
  <conditionalFormatting sqref="C240">
    <cfRule type="cellIs" dxfId="452" priority="114" operator="notEqual">
      <formula>"JA"</formula>
    </cfRule>
  </conditionalFormatting>
  <conditionalFormatting sqref="D236">
    <cfRule type="expression" dxfId="451" priority="30">
      <formula>C240&lt;&gt;"JA"</formula>
    </cfRule>
  </conditionalFormatting>
  <conditionalFormatting sqref="G186:G203">
    <cfRule type="expression" dxfId="450" priority="13">
      <formula>$A$183="nvt"</formula>
    </cfRule>
  </conditionalFormatting>
  <conditionalFormatting sqref="H186:I202">
    <cfRule type="expression" dxfId="449" priority="3">
      <formula>$A$144="nvt"</formula>
    </cfRule>
  </conditionalFormatting>
  <conditionalFormatting sqref="H203:I203">
    <cfRule type="expression" dxfId="448" priority="11">
      <formula>$A$183="nvt"</formula>
    </cfRule>
  </conditionalFormatting>
  <conditionalFormatting sqref="I186:J202">
    <cfRule type="expression" dxfId="447" priority="2" stopIfTrue="1">
      <formula>$A$16=0</formula>
    </cfRule>
  </conditionalFormatting>
  <dataValidations count="4">
    <dataValidation type="list" allowBlank="1" showInputMessage="1" showErrorMessage="1" sqref="B187:B202 B37:B51 B172:B179 B132:B140 B59:B73 B148 B150:B164 B149 B98:B107 B115:B124" xr:uid="{9027552E-3182-4694-9DEB-1A819494B2E0}">
      <formula1>K_Werkpakket</formula1>
    </dataValidation>
    <dataValidation type="list" allowBlank="1" showInputMessage="1" showErrorMessage="1" sqref="C6" xr:uid="{85F3C175-0518-47EA-9E31-B2F9AD3FD932}">
      <formula1>K_Type</formula1>
    </dataValidation>
    <dataValidation type="list" allowBlank="1" showInputMessage="1" showErrorMessage="1" sqref="C7" xr:uid="{A9AE8290-028C-41E8-B0C7-1984E866D34B}">
      <formula1>K_Omvang</formula1>
    </dataValidation>
    <dataValidation type="list" allowBlank="1" showInputMessage="1" showErrorMessage="1" sqref="C167" xr:uid="{A2D80E0F-7A8D-4BD9-A1B8-7FBBDF834498}">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EA63F-46B7-40B1-82DD-FB75BC09483F}">
  <sheetPr>
    <tabColor rgb="FF92D050"/>
    <pageSetUpPr fitToPage="1"/>
  </sheetPr>
  <dimension ref="A1:L738"/>
  <sheetViews>
    <sheetView showGridLines="0" workbookViewId="0">
      <selection activeCell="C6" sqref="C6:D6"/>
    </sheetView>
  </sheetViews>
  <sheetFormatPr defaultColWidth="9.140625" defaultRowHeight="15.75"/>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40.85546875" customWidth="1"/>
    <col min="12" max="12" width="12.42578125" bestFit="1" customWidth="1"/>
  </cols>
  <sheetData>
    <row r="1" spans="1:9">
      <c r="D1" s="1"/>
      <c r="I1" s="40" t="s">
        <v>28</v>
      </c>
    </row>
    <row r="2" spans="1:9" ht="18.75">
      <c r="B2" s="24" t="s">
        <v>117</v>
      </c>
      <c r="C2" s="252"/>
      <c r="D2" s="252"/>
      <c r="E2" s="252"/>
      <c r="I2" s="41" t="s">
        <v>30</v>
      </c>
    </row>
    <row r="3" spans="1:9">
      <c r="B3" s="22"/>
      <c r="C3" s="23"/>
      <c r="D3" s="23"/>
      <c r="E3" s="1"/>
      <c r="I3" s="55" t="s">
        <v>31</v>
      </c>
    </row>
    <row r="4" spans="1:9" ht="16.5" hidden="1">
      <c r="B4" s="26" t="s">
        <v>84</v>
      </c>
      <c r="C4" s="70" t="s">
        <v>85</v>
      </c>
      <c r="D4"/>
      <c r="H4" s="54"/>
    </row>
    <row r="5" spans="1:9" ht="16.5" hidden="1">
      <c r="B5" s="26" t="s">
        <v>86</v>
      </c>
      <c r="C5" s="71" t="s">
        <v>85</v>
      </c>
      <c r="D5"/>
      <c r="H5" s="54"/>
    </row>
    <row r="6" spans="1:9" ht="16.5">
      <c r="B6" s="26" t="s">
        <v>87</v>
      </c>
      <c r="C6" s="255"/>
      <c r="D6" s="255"/>
      <c r="F6"/>
      <c r="G6"/>
      <c r="H6"/>
    </row>
    <row r="7" spans="1:9" ht="16.5" hidden="1">
      <c r="B7" s="26" t="s">
        <v>88</v>
      </c>
      <c r="C7" s="72" t="s">
        <v>89</v>
      </c>
      <c r="D7"/>
      <c r="E7"/>
      <c r="F7"/>
      <c r="G7"/>
      <c r="H7"/>
    </row>
    <row r="8" spans="1:9" ht="16.5">
      <c r="B8" s="26"/>
      <c r="C8" s="107"/>
      <c r="D8" s="107"/>
      <c r="E8" s="107"/>
      <c r="F8"/>
      <c r="G8"/>
      <c r="H8"/>
    </row>
    <row r="9" spans="1:9">
      <c r="B9" s="3"/>
      <c r="C9" s="4"/>
      <c r="D9"/>
      <c r="E9"/>
      <c r="F9"/>
      <c r="G9"/>
      <c r="H9"/>
    </row>
    <row r="10" spans="1:9" ht="9" customHeight="1">
      <c r="B10" s="17"/>
      <c r="C10" s="4"/>
      <c r="D10"/>
      <c r="E10"/>
      <c r="F10"/>
      <c r="G10"/>
      <c r="H10"/>
    </row>
    <row r="11" spans="1:9" ht="75" customHeight="1">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c r="B12" s="30"/>
      <c r="C12" s="30"/>
      <c r="D12" s="30"/>
      <c r="E12" s="30"/>
      <c r="F12" s="30"/>
      <c r="G12" s="30"/>
      <c r="H12" s="30"/>
      <c r="I12" s="30"/>
    </row>
    <row r="13" spans="1:9" ht="6.75" customHeight="1" thickTop="1">
      <c r="B13" s="67"/>
      <c r="C13" s="67"/>
      <c r="D13" s="67"/>
      <c r="E13" s="67"/>
      <c r="F13" s="67"/>
      <c r="G13" s="67"/>
      <c r="H13" s="65"/>
      <c r="I13" s="65"/>
    </row>
    <row r="14" spans="1:9" ht="42.75" customHeight="1">
      <c r="B14" s="253" t="s">
        <v>90</v>
      </c>
      <c r="C14" s="253"/>
      <c r="D14" s="253"/>
      <c r="E14" s="253"/>
      <c r="F14" s="253"/>
      <c r="G14" s="253"/>
      <c r="H14" s="253"/>
      <c r="I14" s="65"/>
    </row>
    <row r="15" spans="1:9" ht="9.75" customHeight="1" thickBot="1">
      <c r="B15" s="68"/>
      <c r="C15" s="69"/>
      <c r="D15" s="65"/>
      <c r="E15" s="65"/>
      <c r="F15" s="65"/>
      <c r="G15" s="65"/>
      <c r="H15" s="65"/>
      <c r="I15" s="65"/>
    </row>
    <row r="16" spans="1:9" ht="18.75">
      <c r="A16" s="119">
        <f>IF(OR(COUNTA(C2:D8)&lt;5,Projectinformatie!B24=""),0,1)</f>
        <v>0</v>
      </c>
      <c r="B16" s="46" t="s">
        <v>91</v>
      </c>
      <c r="C16" s="47"/>
      <c r="D16" s="48" t="s">
        <v>81</v>
      </c>
      <c r="E16" s="65"/>
      <c r="F16" s="46" t="s">
        <v>58</v>
      </c>
      <c r="G16" s="47"/>
      <c r="H16" s="48" t="s">
        <v>81</v>
      </c>
      <c r="I16" s="65"/>
    </row>
    <row r="17" spans="1:12">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c r="A20" s="119" t="str">
        <f>IFERROR(HLOOKUP(VLOOKUP(Projectinformatie!$B$24,Keuzeopties[#All],3,FALSE)&amp;IF($C$6="Kennisinstelling","K",""),Keuze_Kostensoort[#All],5,FALSE),0)</f>
        <v>Vast uurtarief eigen arbeid - € 50</v>
      </c>
      <c r="B20" s="231" t="str">
        <f>Hulpblad!G5</f>
        <v>Vast uurtarief eigen arbeid - € 50</v>
      </c>
      <c r="C20" s="232"/>
      <c r="D20" s="233">
        <f>IF(A20=0,0,SUM($E$98:$E$107))</f>
        <v>0</v>
      </c>
      <c r="E20" s="65"/>
      <c r="F20" s="120" t="str">
        <f>Hulpblad!V5</f>
        <v xml:space="preserve"> </v>
      </c>
      <c r="G20" s="49"/>
      <c r="H20" s="126" t="str">
        <f t="shared" si="0"/>
        <v/>
      </c>
      <c r="I20" s="65"/>
    </row>
    <row r="21" spans="1:12">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c r="A23" s="119" t="str">
        <f>IFERROR(HLOOKUP(VLOOKUP(Projectinformatie!$B$24,Keuzeopties[#All],3,FALSE)&amp;IF($C$6="Kennisinstelling","K",""),Keuze_Kostensoort[#All],8,FALSE),0)</f>
        <v>Bijdragen in natura</v>
      </c>
      <c r="B23" s="231" t="str">
        <f>Hulpblad!G8</f>
        <v>Bijdragen in natura</v>
      </c>
      <c r="C23" s="232"/>
      <c r="D23" s="233">
        <f>IF(A23=0,0,SUM($E$148:$E$164))</f>
        <v>0</v>
      </c>
      <c r="E23" s="65"/>
      <c r="F23" s="120" t="str">
        <f>Hulpblad!V8</f>
        <v xml:space="preserve"> </v>
      </c>
      <c r="G23" s="49"/>
      <c r="H23" s="126" t="str">
        <f t="shared" si="0"/>
        <v/>
      </c>
      <c r="I23" s="65"/>
    </row>
    <row r="24" spans="1:12">
      <c r="A24" s="119" t="str">
        <f>IFERROR(HLOOKUP(VLOOKUP(Projectinformatie!$B$24,Keuzeopties[#All],3,FALSE)&amp;IF(C15="Kennisinstelling","K",""),Keuze_Kostensoort[#All],9,FALSE),0)</f>
        <v>Afschrijvingskosten</v>
      </c>
      <c r="B24" s="234" t="str">
        <f>Hulpblad!G9</f>
        <v>Afschrijvingskosten</v>
      </c>
      <c r="C24" s="235"/>
      <c r="D24" s="233">
        <f>IF(A24=0,0,SUM($I$172:$I$179))</f>
        <v>0</v>
      </c>
      <c r="E24" s="65"/>
      <c r="F24" s="124" t="str">
        <f>Hulpblad!V9</f>
        <v xml:space="preserve"> </v>
      </c>
      <c r="G24" s="113"/>
      <c r="H24" s="126" t="str">
        <f t="shared" si="0"/>
        <v/>
      </c>
      <c r="I24" s="65"/>
    </row>
    <row r="25" spans="1:12">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c r="B27" s="52" t="s">
        <v>92</v>
      </c>
      <c r="C27" s="53"/>
      <c r="D27" s="128">
        <f>SUM(D17:D26)</f>
        <v>0</v>
      </c>
      <c r="E27" s="65"/>
      <c r="F27" s="52" t="s">
        <v>92</v>
      </c>
      <c r="G27" s="53"/>
      <c r="H27" s="128">
        <f>SUM(H17:H26)</f>
        <v>0</v>
      </c>
      <c r="I27" s="65"/>
    </row>
    <row r="28" spans="1:12" ht="9" customHeight="1">
      <c r="B28" s="62"/>
      <c r="C28" s="63"/>
      <c r="D28" s="64"/>
      <c r="E28" s="65"/>
      <c r="F28" s="62"/>
      <c r="G28" s="63"/>
      <c r="H28" s="64"/>
      <c r="I28" s="65"/>
    </row>
    <row r="29" spans="1:12" ht="49.5" customHeight="1" thickBot="1">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c r="B30" s="32"/>
      <c r="C30" s="32"/>
      <c r="D30" s="32"/>
      <c r="E30" s="32"/>
      <c r="F30" s="32"/>
      <c r="G30" s="32"/>
      <c r="H30" s="32"/>
    </row>
    <row r="31" spans="1:12" ht="25.5" customHeight="1">
      <c r="B31" s="251" t="s">
        <v>94</v>
      </c>
      <c r="C31" s="251"/>
      <c r="D31" s="251"/>
      <c r="E31" s="251"/>
      <c r="F31" s="251"/>
      <c r="G31" s="251"/>
      <c r="H31" s="251"/>
    </row>
    <row r="32" spans="1:12" ht="18.75">
      <c r="B32" s="27"/>
      <c r="C32" s="28"/>
      <c r="D32" s="29"/>
      <c r="E32"/>
      <c r="F32" s="27"/>
      <c r="G32" s="28"/>
      <c r="H32" s="29"/>
    </row>
    <row r="33" spans="1:9" ht="21">
      <c r="A33" s="119" t="str">
        <f>IF($A$16=0,"",IF(COUNTIFS($A$17:$A$26,B33)=1,1,"nvt"))</f>
        <v/>
      </c>
      <c r="B33" s="129" t="str">
        <f>B17</f>
        <v>Loonkosten plus vast % (44,2% + 15%)</v>
      </c>
      <c r="C33" s="37"/>
      <c r="D33"/>
      <c r="E33"/>
      <c r="F33"/>
      <c r="G33"/>
      <c r="H33"/>
    </row>
    <row r="34" spans="1:9" ht="15" customHeight="1">
      <c r="B34" s="249" t="str">
        <f>IF(A33="nvt",VLOOKUP(A33,Alle_Kostensoorten[],2,FALSE),VLOOKUP(B33,Alle_Kostensoorten[],2,FALSE))</f>
        <v>Toelichting: Zie voor berekening tabblad 'Instructie'</v>
      </c>
      <c r="C34" s="249"/>
      <c r="D34" s="249"/>
      <c r="E34" s="249"/>
      <c r="F34" s="249"/>
      <c r="G34" s="249"/>
      <c r="H34"/>
    </row>
    <row r="35" spans="1:9" ht="11.25" customHeight="1">
      <c r="B35" s="3"/>
      <c r="C35" s="4"/>
      <c r="D35"/>
      <c r="E35"/>
      <c r="F35"/>
      <c r="G35"/>
      <c r="H35"/>
    </row>
    <row r="36" spans="1:9" ht="31.5" customHeight="1" thickBot="1">
      <c r="B36" s="158" t="s">
        <v>58</v>
      </c>
      <c r="C36" s="110" t="s">
        <v>95</v>
      </c>
      <c r="D36" s="110" t="s">
        <v>96</v>
      </c>
      <c r="E36" s="110" t="s">
        <v>97</v>
      </c>
      <c r="F36" s="110" t="s">
        <v>98</v>
      </c>
      <c r="G36" s="157" t="s">
        <v>81</v>
      </c>
      <c r="H36"/>
      <c r="I36" s="10"/>
    </row>
    <row r="37" spans="1:9" ht="15.75" customHeight="1" thickTop="1">
      <c r="B37" s="203"/>
      <c r="C37" s="186"/>
      <c r="D37" s="217"/>
      <c r="E37" s="187"/>
      <c r="F37" s="189"/>
      <c r="G37" s="159">
        <f>IF($A$33=1,$F37*$E37,0)</f>
        <v>0</v>
      </c>
      <c r="H37"/>
    </row>
    <row r="38" spans="1:9" ht="15.75" customHeight="1">
      <c r="B38" s="173"/>
      <c r="C38" s="86"/>
      <c r="D38" s="218"/>
      <c r="E38" s="166"/>
      <c r="F38" s="164"/>
      <c r="G38" s="160">
        <f t="shared" ref="G38:G51" si="1">IF($A$33=1,$F38*$E38,0)</f>
        <v>0</v>
      </c>
      <c r="H38"/>
    </row>
    <row r="39" spans="1:9" ht="15.75" customHeight="1">
      <c r="B39" s="173"/>
      <c r="C39" s="86"/>
      <c r="D39" s="218"/>
      <c r="E39" s="166"/>
      <c r="F39" s="164"/>
      <c r="G39" s="160">
        <f t="shared" si="1"/>
        <v>0</v>
      </c>
      <c r="H39"/>
    </row>
    <row r="40" spans="1:9" ht="15.75" customHeight="1">
      <c r="B40" s="173"/>
      <c r="C40" s="86"/>
      <c r="D40" s="218"/>
      <c r="E40" s="166"/>
      <c r="F40" s="164"/>
      <c r="G40" s="160">
        <f t="shared" si="1"/>
        <v>0</v>
      </c>
      <c r="H40"/>
    </row>
    <row r="41" spans="1:9" ht="15.75" customHeight="1">
      <c r="B41" s="173"/>
      <c r="C41" s="86"/>
      <c r="D41" s="218"/>
      <c r="E41" s="166"/>
      <c r="F41" s="164"/>
      <c r="G41" s="160">
        <f t="shared" si="1"/>
        <v>0</v>
      </c>
      <c r="H41"/>
    </row>
    <row r="42" spans="1:9" ht="15.75" customHeight="1">
      <c r="B42" s="173"/>
      <c r="C42" s="86"/>
      <c r="D42" s="218"/>
      <c r="E42" s="166"/>
      <c r="F42" s="164"/>
      <c r="G42" s="160">
        <f t="shared" si="1"/>
        <v>0</v>
      </c>
      <c r="H42"/>
    </row>
    <row r="43" spans="1:9" ht="15.75" customHeight="1">
      <c r="B43" s="173"/>
      <c r="C43" s="86"/>
      <c r="D43" s="218"/>
      <c r="E43" s="166"/>
      <c r="F43" s="164"/>
      <c r="G43" s="160">
        <f t="shared" si="1"/>
        <v>0</v>
      </c>
      <c r="H43"/>
    </row>
    <row r="44" spans="1:9" ht="15.75" customHeight="1">
      <c r="B44" s="173"/>
      <c r="C44" s="86"/>
      <c r="D44" s="218"/>
      <c r="E44" s="166"/>
      <c r="F44" s="164"/>
      <c r="G44" s="160">
        <f t="shared" si="1"/>
        <v>0</v>
      </c>
      <c r="H44"/>
    </row>
    <row r="45" spans="1:9" ht="15.75" customHeight="1">
      <c r="B45" s="173"/>
      <c r="C45" s="86"/>
      <c r="D45" s="218"/>
      <c r="E45" s="166"/>
      <c r="F45" s="164"/>
      <c r="G45" s="160">
        <f t="shared" si="1"/>
        <v>0</v>
      </c>
      <c r="H45"/>
    </row>
    <row r="46" spans="1:9" ht="15.75" customHeight="1">
      <c r="B46" s="173"/>
      <c r="C46" s="86"/>
      <c r="D46" s="218"/>
      <c r="E46" s="166"/>
      <c r="F46" s="164"/>
      <c r="G46" s="160">
        <f t="shared" si="1"/>
        <v>0</v>
      </c>
      <c r="H46"/>
    </row>
    <row r="47" spans="1:9" ht="15.75" customHeight="1">
      <c r="B47" s="173"/>
      <c r="C47" s="86"/>
      <c r="D47" s="218"/>
      <c r="E47" s="166"/>
      <c r="F47" s="164"/>
      <c r="G47" s="160">
        <f t="shared" si="1"/>
        <v>0</v>
      </c>
      <c r="H47"/>
    </row>
    <row r="48" spans="1:9" ht="15.75" customHeight="1">
      <c r="B48" s="173"/>
      <c r="C48" s="86"/>
      <c r="D48" s="218"/>
      <c r="E48" s="166"/>
      <c r="F48" s="164"/>
      <c r="G48" s="160">
        <f t="shared" si="1"/>
        <v>0</v>
      </c>
      <c r="H48"/>
    </row>
    <row r="49" spans="1:8" ht="15.75" customHeight="1">
      <c r="B49" s="173"/>
      <c r="C49" s="86"/>
      <c r="D49" s="218"/>
      <c r="E49" s="166"/>
      <c r="F49" s="164"/>
      <c r="G49" s="160">
        <f t="shared" si="1"/>
        <v>0</v>
      </c>
      <c r="H49"/>
    </row>
    <row r="50" spans="1:8" ht="15.75" customHeight="1">
      <c r="B50" s="173"/>
      <c r="C50" s="86"/>
      <c r="D50" s="218"/>
      <c r="E50" s="166"/>
      <c r="F50" s="164"/>
      <c r="G50" s="160">
        <f t="shared" si="1"/>
        <v>0</v>
      </c>
      <c r="H50"/>
    </row>
    <row r="51" spans="1:8" ht="15.75" customHeight="1" thickBot="1">
      <c r="B51" s="73"/>
      <c r="C51" s="74"/>
      <c r="D51" s="219"/>
      <c r="E51" s="76"/>
      <c r="F51" s="117"/>
      <c r="G51" s="131">
        <f t="shared" si="1"/>
        <v>0</v>
      </c>
      <c r="H51"/>
    </row>
    <row r="52" spans="1:8" ht="16.5" thickTop="1">
      <c r="B52" s="58" t="s">
        <v>92</v>
      </c>
      <c r="C52" s="58"/>
      <c r="D52" s="58"/>
      <c r="E52" s="58"/>
      <c r="F52" s="177"/>
      <c r="G52" s="137">
        <f>SUM(G37:G51)</f>
        <v>0</v>
      </c>
      <c r="H52" s="8"/>
    </row>
    <row r="53" spans="1:8">
      <c r="B53" s="1"/>
      <c r="C53" s="1"/>
      <c r="D53" s="1"/>
      <c r="E53" s="1"/>
      <c r="F53" s="7"/>
      <c r="G53" s="8"/>
      <c r="H53"/>
    </row>
    <row r="54" spans="1:8">
      <c r="B54" s="1"/>
      <c r="C54" s="1"/>
      <c r="D54" s="1"/>
      <c r="E54" s="1"/>
      <c r="F54" s="7"/>
      <c r="G54" s="8"/>
      <c r="H54"/>
    </row>
    <row r="55" spans="1:8" ht="21">
      <c r="A55" s="119" t="str">
        <f>IF($A$16=0,"",IF(COUNTIFS($A$17:$A$26,B55)=1,1,"nvt"))</f>
        <v/>
      </c>
      <c r="B55" s="129" t="str">
        <f>B18</f>
        <v>Loonkosten plus vast % (44,2%)</v>
      </c>
      <c r="C55" s="37"/>
      <c r="D55" s="1"/>
      <c r="E55" s="1"/>
      <c r="F55" s="7"/>
      <c r="G55" s="8"/>
      <c r="H55"/>
    </row>
    <row r="56" spans="1:8" ht="15" customHeight="1">
      <c r="B56" s="249" t="str">
        <f>IF(A55="nvt",VLOOKUP(A55,Alle_Kostensoorten[],2,FALSE),VLOOKUP(B55,Alle_Kostensoorten[],2,FALSE))</f>
        <v>Toelichting: Zie voor berekening tabblad 'Instructie'</v>
      </c>
      <c r="C56" s="249"/>
      <c r="D56" s="249"/>
      <c r="E56" s="249"/>
      <c r="F56" s="249"/>
      <c r="G56" s="249"/>
      <c r="H56"/>
    </row>
    <row r="57" spans="1:8" ht="9" customHeight="1">
      <c r="B57" s="1"/>
      <c r="C57" s="1"/>
      <c r="D57" s="1"/>
      <c r="E57" s="1"/>
      <c r="F57" s="7"/>
      <c r="G57" s="8"/>
      <c r="H57"/>
    </row>
    <row r="58" spans="1:8" ht="16.5" thickBot="1">
      <c r="B58" s="158" t="s">
        <v>58</v>
      </c>
      <c r="C58" s="110" t="s">
        <v>95</v>
      </c>
      <c r="D58" s="110" t="s">
        <v>96</v>
      </c>
      <c r="E58" s="110" t="s">
        <v>99</v>
      </c>
      <c r="F58" s="110" t="s">
        <v>98</v>
      </c>
      <c r="G58" s="157" t="s">
        <v>81</v>
      </c>
      <c r="H58"/>
    </row>
    <row r="59" spans="1:8" ht="15.75" customHeight="1" thickTop="1">
      <c r="B59" s="185"/>
      <c r="C59" s="186"/>
      <c r="D59" s="217"/>
      <c r="E59" s="187"/>
      <c r="F59" s="189"/>
      <c r="G59" s="159">
        <f>IF($A$55=1,$F59*$E59,0)</f>
        <v>0</v>
      </c>
      <c r="H59"/>
    </row>
    <row r="60" spans="1:8" ht="15.75" customHeight="1">
      <c r="B60" s="161"/>
      <c r="C60" s="86"/>
      <c r="D60" s="218"/>
      <c r="E60" s="166"/>
      <c r="F60" s="164"/>
      <c r="G60" s="160">
        <f t="shared" ref="G60:G73" si="2">IF($A$55=1,$F60*55,0)</f>
        <v>0</v>
      </c>
      <c r="H60"/>
    </row>
    <row r="61" spans="1:8" ht="15.75" customHeight="1">
      <c r="B61" s="161"/>
      <c r="C61" s="86"/>
      <c r="D61" s="218"/>
      <c r="E61" s="166"/>
      <c r="F61" s="164"/>
      <c r="G61" s="160">
        <f t="shared" si="2"/>
        <v>0</v>
      </c>
      <c r="H61"/>
    </row>
    <row r="62" spans="1:8" ht="15.75" customHeight="1">
      <c r="B62" s="161"/>
      <c r="C62" s="86"/>
      <c r="D62" s="218"/>
      <c r="E62" s="166"/>
      <c r="F62" s="164"/>
      <c r="G62" s="160">
        <f t="shared" si="2"/>
        <v>0</v>
      </c>
      <c r="H62"/>
    </row>
    <row r="63" spans="1:8" ht="15.75" customHeight="1">
      <c r="B63" s="161"/>
      <c r="C63" s="86"/>
      <c r="D63" s="218"/>
      <c r="E63" s="166"/>
      <c r="F63" s="164"/>
      <c r="G63" s="160">
        <f t="shared" si="2"/>
        <v>0</v>
      </c>
      <c r="H63"/>
    </row>
    <row r="64" spans="1:8" ht="15.75" customHeight="1">
      <c r="B64" s="161"/>
      <c r="C64" s="86"/>
      <c r="D64" s="218"/>
      <c r="E64" s="166"/>
      <c r="F64" s="164"/>
      <c r="G64" s="160">
        <f t="shared" si="2"/>
        <v>0</v>
      </c>
      <c r="H64"/>
    </row>
    <row r="65" spans="1:8" ht="15.75" customHeight="1">
      <c r="B65" s="161"/>
      <c r="C65" s="86"/>
      <c r="D65" s="218"/>
      <c r="E65" s="166"/>
      <c r="F65" s="164"/>
      <c r="G65" s="160">
        <f t="shared" si="2"/>
        <v>0</v>
      </c>
      <c r="H65"/>
    </row>
    <row r="66" spans="1:8" ht="15.75" customHeight="1">
      <c r="B66" s="161"/>
      <c r="C66" s="86"/>
      <c r="D66" s="218"/>
      <c r="E66" s="166"/>
      <c r="F66" s="164"/>
      <c r="G66" s="160">
        <f t="shared" si="2"/>
        <v>0</v>
      </c>
      <c r="H66"/>
    </row>
    <row r="67" spans="1:8" ht="15.75" customHeight="1">
      <c r="B67" s="161"/>
      <c r="C67" s="86"/>
      <c r="D67" s="218"/>
      <c r="E67" s="166"/>
      <c r="F67" s="164"/>
      <c r="G67" s="160">
        <f t="shared" si="2"/>
        <v>0</v>
      </c>
      <c r="H67"/>
    </row>
    <row r="68" spans="1:8" ht="15.75" customHeight="1">
      <c r="B68" s="161"/>
      <c r="C68" s="86"/>
      <c r="D68" s="218"/>
      <c r="E68" s="166"/>
      <c r="F68" s="164"/>
      <c r="G68" s="160">
        <f t="shared" si="2"/>
        <v>0</v>
      </c>
      <c r="H68"/>
    </row>
    <row r="69" spans="1:8" ht="15.75" customHeight="1">
      <c r="B69" s="161"/>
      <c r="C69" s="86"/>
      <c r="D69" s="218"/>
      <c r="E69" s="166"/>
      <c r="F69" s="164"/>
      <c r="G69" s="160">
        <f t="shared" si="2"/>
        <v>0</v>
      </c>
      <c r="H69"/>
    </row>
    <row r="70" spans="1:8" ht="15.75" customHeight="1">
      <c r="B70" s="161"/>
      <c r="C70" s="86"/>
      <c r="D70" s="218"/>
      <c r="E70" s="166"/>
      <c r="F70" s="164"/>
      <c r="G70" s="160">
        <f t="shared" si="2"/>
        <v>0</v>
      </c>
      <c r="H70"/>
    </row>
    <row r="71" spans="1:8" ht="15.75" customHeight="1">
      <c r="B71" s="161"/>
      <c r="C71" s="86"/>
      <c r="D71" s="218"/>
      <c r="E71" s="166"/>
      <c r="F71" s="164"/>
      <c r="G71" s="160">
        <f t="shared" si="2"/>
        <v>0</v>
      </c>
      <c r="H71"/>
    </row>
    <row r="72" spans="1:8" ht="15.75" customHeight="1">
      <c r="B72" s="161"/>
      <c r="C72" s="86"/>
      <c r="D72" s="218"/>
      <c r="E72" s="166"/>
      <c r="F72" s="164"/>
      <c r="G72" s="160">
        <f t="shared" si="2"/>
        <v>0</v>
      </c>
      <c r="H72"/>
    </row>
    <row r="73" spans="1:8" ht="15.75" customHeight="1" thickBot="1">
      <c r="B73" s="75"/>
      <c r="C73" s="171"/>
      <c r="D73" s="221"/>
      <c r="E73" s="220"/>
      <c r="F73" s="172"/>
      <c r="G73" s="131">
        <f t="shared" si="2"/>
        <v>0</v>
      </c>
      <c r="H73"/>
    </row>
    <row r="74" spans="1:8" ht="16.5" thickTop="1">
      <c r="B74" s="58" t="s">
        <v>92</v>
      </c>
      <c r="C74" s="58"/>
      <c r="D74" s="222"/>
      <c r="E74" s="58"/>
      <c r="F74" s="177"/>
      <c r="G74" s="137">
        <f>SUM(G59:G73)</f>
        <v>0</v>
      </c>
      <c r="H74"/>
    </row>
    <row r="75" spans="1:8">
      <c r="B75" s="6"/>
      <c r="C75" s="6"/>
      <c r="D75" s="6"/>
      <c r="E75" s="16"/>
      <c r="F75" s="16"/>
      <c r="G75" s="16"/>
      <c r="H75"/>
    </row>
    <row r="76" spans="1:8">
      <c r="B76" s="1"/>
      <c r="C76" s="1"/>
      <c r="D76" s="1"/>
      <c r="E76" s="1"/>
      <c r="F76" s="7"/>
      <c r="G76" s="8"/>
      <c r="H76"/>
    </row>
    <row r="77" spans="1:8" ht="21">
      <c r="A77" s="119" t="str">
        <f>IF($A$16=0,"",IF(COUNTIFS($A$17:$A$26,B77)=1,1,"nvt"))</f>
        <v/>
      </c>
      <c r="B77" s="129" t="str">
        <f>B19</f>
        <v>Forfait van 23% voor loonkosten en eigen arbeid</v>
      </c>
      <c r="C77" s="37"/>
      <c r="D77" s="37"/>
      <c r="E77" s="1"/>
      <c r="F77" s="7"/>
      <c r="G77" s="8"/>
      <c r="H77"/>
    </row>
    <row r="78" spans="1:8" ht="15" customHeight="1">
      <c r="B78" s="249" t="e">
        <f>IF(A77=1,VLOOKUP(B77,Alle_Kostensoorten[],2,FALSE),VLOOKUP(A77,Alle_Kostensoorten[],2,FALSE))</f>
        <v>#N/A</v>
      </c>
      <c r="C78" s="249"/>
      <c r="D78" s="249"/>
      <c r="E78" s="249"/>
      <c r="F78" s="249"/>
      <c r="G78" s="249"/>
      <c r="H78"/>
    </row>
    <row r="79" spans="1:8" ht="11.25" customHeight="1">
      <c r="B79" s="1"/>
      <c r="C79" s="1"/>
      <c r="D79" s="1"/>
      <c r="E79" s="1"/>
      <c r="F79" s="7"/>
      <c r="G79" s="8"/>
      <c r="H79"/>
    </row>
    <row r="80" spans="1:8" s="5" customFormat="1" ht="16.5" thickBot="1">
      <c r="B80" s="158" t="s">
        <v>58</v>
      </c>
      <c r="C80" s="157" t="s">
        <v>81</v>
      </c>
    </row>
    <row r="81" spans="1:8" ht="15.75" customHeight="1" thickTop="1">
      <c r="B81" s="226" t="str">
        <f>Hulpblad!V2</f>
        <v xml:space="preserve"> </v>
      </c>
      <c r="C81" s="159">
        <f>IF(AND($A$77=1,$B81&lt;&gt;"",$B81&lt;&gt;" "),(SUMIFS($E$148:$E$164,$B$148:$B$164,$B81)+SUMIFS($I$172:$I$179,$B$172:$B$179,$B81)+SUMIFS($F$187:$F$202,$B$187:$B$202,$B81))*0.23,0)</f>
        <v>0</v>
      </c>
      <c r="D81"/>
      <c r="E81"/>
      <c r="F81"/>
      <c r="G81"/>
      <c r="H81"/>
    </row>
    <row r="82" spans="1:8" ht="15.75" customHeight="1">
      <c r="B82" s="227" t="str">
        <f>Hulpblad!V3</f>
        <v xml:space="preserve"> </v>
      </c>
      <c r="C82" s="160">
        <f t="shared" ref="C82:C90" si="3">IF(AND($A$77=1,$B82&lt;&gt;"",$B82&lt;&gt;" "),(SUMIFS($E$148:$E$164,$B$148:$B$164,$B82)+SUMIFS($I$172:$I$179,$B$172:$B$179,$B82)+SUMIFS($F$187:$F$202,$B$187:$B$202,$B82))*0.23,0)</f>
        <v>0</v>
      </c>
      <c r="D82"/>
      <c r="E82"/>
      <c r="F82"/>
      <c r="G82"/>
      <c r="H82"/>
    </row>
    <row r="83" spans="1:8" ht="15.75" customHeight="1">
      <c r="B83" s="227" t="str">
        <f>Hulpblad!V4</f>
        <v xml:space="preserve"> </v>
      </c>
      <c r="C83" s="160">
        <f t="shared" si="3"/>
        <v>0</v>
      </c>
      <c r="D83"/>
      <c r="E83"/>
      <c r="F83"/>
      <c r="G83"/>
      <c r="H83"/>
    </row>
    <row r="84" spans="1:8" ht="15.75" customHeight="1">
      <c r="B84" s="227" t="str">
        <f>Hulpblad!V5</f>
        <v xml:space="preserve"> </v>
      </c>
      <c r="C84" s="160">
        <f t="shared" si="3"/>
        <v>0</v>
      </c>
      <c r="D84"/>
      <c r="E84"/>
      <c r="F84"/>
      <c r="G84"/>
      <c r="H84"/>
    </row>
    <row r="85" spans="1:8" ht="15.75" customHeight="1">
      <c r="B85" s="227" t="str">
        <f>Hulpblad!V6</f>
        <v xml:space="preserve"> </v>
      </c>
      <c r="C85" s="160">
        <f t="shared" si="3"/>
        <v>0</v>
      </c>
      <c r="D85"/>
      <c r="E85"/>
      <c r="F85"/>
      <c r="G85"/>
      <c r="H85"/>
    </row>
    <row r="86" spans="1:8" ht="15.75" customHeight="1">
      <c r="B86" s="227" t="str">
        <f>Hulpblad!V7</f>
        <v xml:space="preserve"> </v>
      </c>
      <c r="C86" s="160">
        <f t="shared" si="3"/>
        <v>0</v>
      </c>
      <c r="D86"/>
      <c r="E86"/>
      <c r="F86"/>
      <c r="G86"/>
      <c r="H86"/>
    </row>
    <row r="87" spans="1:8" ht="15.75" customHeight="1">
      <c r="B87" s="227" t="str">
        <f>Hulpblad!V8</f>
        <v xml:space="preserve"> </v>
      </c>
      <c r="C87" s="160">
        <f t="shared" si="3"/>
        <v>0</v>
      </c>
      <c r="D87"/>
      <c r="E87"/>
      <c r="F87"/>
      <c r="G87"/>
      <c r="H87"/>
    </row>
    <row r="88" spans="1:8" ht="15.75" customHeight="1">
      <c r="B88" s="227" t="str">
        <f>Hulpblad!V9</f>
        <v xml:space="preserve"> </v>
      </c>
      <c r="C88" s="160">
        <f t="shared" si="3"/>
        <v>0</v>
      </c>
      <c r="D88"/>
      <c r="E88"/>
      <c r="F88"/>
      <c r="G88"/>
      <c r="H88"/>
    </row>
    <row r="89" spans="1:8" ht="15.75" customHeight="1">
      <c r="B89" s="227" t="str">
        <f>Hulpblad!V10</f>
        <v xml:space="preserve"> </v>
      </c>
      <c r="C89" s="160">
        <f t="shared" si="3"/>
        <v>0</v>
      </c>
      <c r="D89"/>
      <c r="E89"/>
      <c r="F89"/>
      <c r="G89"/>
      <c r="H89"/>
    </row>
    <row r="90" spans="1:8" ht="15.75" customHeight="1" thickBot="1">
      <c r="B90" s="227" t="str">
        <f>Hulpblad!V11</f>
        <v xml:space="preserve"> </v>
      </c>
      <c r="C90" s="160">
        <f t="shared" si="3"/>
        <v>0</v>
      </c>
      <c r="D90"/>
      <c r="E90"/>
      <c r="F90"/>
      <c r="G90"/>
      <c r="H90"/>
    </row>
    <row r="91" spans="1:8" ht="16.5" thickTop="1">
      <c r="B91" s="228" t="s">
        <v>92</v>
      </c>
      <c r="C91" s="137">
        <f>SUM(C81:C90)</f>
        <v>0</v>
      </c>
      <c r="D91"/>
      <c r="E91"/>
      <c r="F91"/>
      <c r="G91"/>
      <c r="H91"/>
    </row>
    <row r="92" spans="1:8">
      <c r="B92" s="1"/>
      <c r="C92" s="1"/>
      <c r="D92" s="1"/>
      <c r="E92" s="1"/>
      <c r="F92" s="7"/>
      <c r="G92" s="8"/>
      <c r="H92"/>
    </row>
    <row r="93" spans="1:8">
      <c r="B93" s="1"/>
      <c r="C93" s="1"/>
      <c r="D93" s="1"/>
      <c r="E93" s="1"/>
      <c r="F93" s="7"/>
      <c r="G93" s="8"/>
      <c r="H93"/>
    </row>
    <row r="94" spans="1:8" ht="21" hidden="1">
      <c r="A94" s="119" t="str">
        <f>IF($A$16=0,"",IF(COUNTIFS($A$17:$A$26,B94)=1,1,"nvt"))</f>
        <v/>
      </c>
      <c r="B94" s="129" t="str">
        <f>B20</f>
        <v>Vast uurtarief eigen arbeid - € 50</v>
      </c>
      <c r="C94" s="37"/>
      <c r="D94" s="1"/>
      <c r="E94" s="1"/>
      <c r="F94" s="7"/>
      <c r="G94" s="8"/>
      <c r="H94"/>
    </row>
    <row r="95" spans="1:8" ht="15" hidden="1">
      <c r="B95" s="249" t="e">
        <f>IF(A94=1,VLOOKUP(B94,Alle_Kostensoorten[],2,FALSE),VLOOKUP(A94,Alle_Kostensoorten[],2,FALSE))</f>
        <v>#N/A</v>
      </c>
      <c r="C95" s="249"/>
      <c r="D95" s="249"/>
      <c r="E95" s="249"/>
      <c r="F95" s="249"/>
      <c r="G95" s="249"/>
      <c r="H95"/>
    </row>
    <row r="96" spans="1:8" ht="9.75" hidden="1" customHeight="1">
      <c r="B96" s="1"/>
      <c r="C96" s="1"/>
      <c r="D96" s="1"/>
      <c r="E96" s="1"/>
      <c r="F96" s="7"/>
      <c r="G96" s="8"/>
      <c r="H96"/>
    </row>
    <row r="97" spans="1:9" ht="16.5" hidden="1" thickBot="1">
      <c r="B97" s="56" t="s">
        <v>58</v>
      </c>
      <c r="C97" s="200" t="s">
        <v>95</v>
      </c>
      <c r="D97" s="200" t="s">
        <v>100</v>
      </c>
      <c r="E97" s="57" t="s">
        <v>81</v>
      </c>
      <c r="F97" s="1"/>
      <c r="G97" s="7"/>
      <c r="H97" s="8"/>
    </row>
    <row r="98" spans="1:9" ht="15.75" hidden="1" customHeight="1" thickTop="1">
      <c r="B98" s="224"/>
      <c r="C98" s="186"/>
      <c r="D98" s="164"/>
      <c r="E98" s="130">
        <f>IF($A$94=1,$D98*50,0)</f>
        <v>0</v>
      </c>
      <c r="F98" s="1"/>
      <c r="G98" s="7"/>
      <c r="H98" s="8"/>
    </row>
    <row r="99" spans="1:9" ht="15.75" hidden="1" customHeight="1">
      <c r="B99" s="225"/>
      <c r="C99" s="186"/>
      <c r="D99" s="164"/>
      <c r="E99" s="131">
        <f t="shared" ref="E99:E107" si="4">IF($A$94=1,$D99*50,0)</f>
        <v>0</v>
      </c>
      <c r="F99" s="1"/>
      <c r="G99" s="7"/>
      <c r="H99" s="8"/>
    </row>
    <row r="100" spans="1:9" ht="15.75" hidden="1" customHeight="1">
      <c r="B100" s="225"/>
      <c r="C100" s="186"/>
      <c r="D100" s="164"/>
      <c r="E100" s="131">
        <f t="shared" si="4"/>
        <v>0</v>
      </c>
      <c r="F100" s="1"/>
      <c r="G100" s="7"/>
      <c r="H100" s="8"/>
    </row>
    <row r="101" spans="1:9" ht="15.75" hidden="1" customHeight="1">
      <c r="B101" s="225"/>
      <c r="C101" s="186"/>
      <c r="D101" s="164"/>
      <c r="E101" s="131">
        <f t="shared" si="4"/>
        <v>0</v>
      </c>
      <c r="F101" s="1"/>
      <c r="G101" s="7"/>
      <c r="H101" s="8"/>
    </row>
    <row r="102" spans="1:9" ht="15.75" hidden="1" customHeight="1">
      <c r="B102" s="225"/>
      <c r="C102" s="186"/>
      <c r="D102" s="164"/>
      <c r="E102" s="131">
        <f t="shared" si="4"/>
        <v>0</v>
      </c>
      <c r="F102" s="1"/>
      <c r="G102" s="7"/>
      <c r="H102" s="8"/>
    </row>
    <row r="103" spans="1:9" ht="15.75" hidden="1" customHeight="1">
      <c r="B103" s="225"/>
      <c r="C103" s="186"/>
      <c r="D103" s="164"/>
      <c r="E103" s="131">
        <f t="shared" si="4"/>
        <v>0</v>
      </c>
      <c r="F103" s="1"/>
      <c r="G103" s="7"/>
      <c r="H103" s="8"/>
    </row>
    <row r="104" spans="1:9" ht="15.75" hidden="1" customHeight="1">
      <c r="B104" s="225"/>
      <c r="C104" s="186"/>
      <c r="D104" s="164"/>
      <c r="E104" s="131">
        <f t="shared" si="4"/>
        <v>0</v>
      </c>
      <c r="F104" s="1"/>
      <c r="G104" s="7"/>
      <c r="H104" s="8"/>
    </row>
    <row r="105" spans="1:9" ht="15.75" hidden="1" customHeight="1">
      <c r="B105" s="225"/>
      <c r="C105" s="186"/>
      <c r="D105" s="164"/>
      <c r="E105" s="131">
        <f t="shared" si="4"/>
        <v>0</v>
      </c>
      <c r="F105" s="1"/>
      <c r="G105" s="7"/>
      <c r="H105" s="8"/>
    </row>
    <row r="106" spans="1:9" ht="15.75" hidden="1" customHeight="1">
      <c r="B106" s="225"/>
      <c r="C106" s="186"/>
      <c r="D106" s="164"/>
      <c r="E106" s="131">
        <f t="shared" si="4"/>
        <v>0</v>
      </c>
      <c r="F106" s="1"/>
      <c r="G106" s="7"/>
      <c r="H106" s="8"/>
    </row>
    <row r="107" spans="1:9" ht="15.75" hidden="1" customHeight="1" thickBot="1">
      <c r="B107" s="225"/>
      <c r="C107" s="186"/>
      <c r="D107" s="164"/>
      <c r="E107" s="131">
        <f t="shared" si="4"/>
        <v>0</v>
      </c>
      <c r="F107" s="1"/>
      <c r="G107" s="7"/>
      <c r="H107" s="8"/>
    </row>
    <row r="108" spans="1:9" ht="16.5" hidden="1" thickTop="1">
      <c r="B108" s="58" t="s">
        <v>92</v>
      </c>
      <c r="C108" s="58"/>
      <c r="D108" s="58"/>
      <c r="E108" s="137">
        <f>SUM(E98:E107)</f>
        <v>0</v>
      </c>
      <c r="F108" s="1"/>
      <c r="G108" s="1"/>
      <c r="H108" s="7"/>
      <c r="I108" s="8"/>
    </row>
    <row r="109" spans="1:9" hidden="1">
      <c r="B109" s="1"/>
      <c r="C109" s="1"/>
      <c r="D109" s="1"/>
      <c r="E109" s="1"/>
      <c r="F109" s="7"/>
      <c r="G109" s="8"/>
      <c r="H109"/>
    </row>
    <row r="110" spans="1:9" hidden="1">
      <c r="B110" s="1"/>
      <c r="C110" s="1"/>
      <c r="D110" s="1"/>
      <c r="E110" s="1"/>
      <c r="F110" s="7"/>
      <c r="G110" s="8"/>
      <c r="H110"/>
    </row>
    <row r="111" spans="1:9" ht="21">
      <c r="A111" s="119" t="str">
        <f>IF($A$16=0,"",IF(COUNTIFS($A$17:$A$26,B111)=1,1,"nvt"))</f>
        <v/>
      </c>
      <c r="B111" s="216" t="str">
        <f>B21</f>
        <v>Vast uurtarief eigen arbeid - € 43</v>
      </c>
      <c r="C111" s="37"/>
      <c r="D111" s="1"/>
      <c r="E111" s="1"/>
      <c r="F111" s="7"/>
      <c r="G111" s="8"/>
      <c r="H111"/>
    </row>
    <row r="112" spans="1:9" ht="15">
      <c r="B112" s="249" t="e">
        <f>IF(A111=1,VLOOKUP(B111,Alle_Kostensoorten[],2,FALSE),VLOOKUP(A111,Alle_Kostensoorten[],2,FALSE))</f>
        <v>#N/A</v>
      </c>
      <c r="C112" s="249"/>
      <c r="D112" s="249"/>
      <c r="E112" s="249"/>
      <c r="F112" s="249"/>
      <c r="G112" s="249"/>
      <c r="H112"/>
    </row>
    <row r="113" spans="1:9" ht="9.75" customHeight="1">
      <c r="B113" s="1"/>
      <c r="C113" s="1"/>
      <c r="D113" s="1"/>
      <c r="E113" s="1"/>
      <c r="F113" s="7"/>
      <c r="G113" s="8"/>
      <c r="H113"/>
    </row>
    <row r="114" spans="1:9" ht="16.5" thickBot="1">
      <c r="B114" s="56" t="s">
        <v>58</v>
      </c>
      <c r="C114" s="200" t="s">
        <v>95</v>
      </c>
      <c r="D114" s="200" t="s">
        <v>100</v>
      </c>
      <c r="E114" s="57" t="s">
        <v>81</v>
      </c>
      <c r="F114" s="1"/>
      <c r="G114" s="7"/>
      <c r="H114" s="8"/>
    </row>
    <row r="115" spans="1:9" ht="15.75" customHeight="1" thickTop="1">
      <c r="B115" s="224"/>
      <c r="C115" s="186"/>
      <c r="D115" s="164"/>
      <c r="E115" s="130">
        <f>IF($A$111=1,$D115*43,0)</f>
        <v>0</v>
      </c>
      <c r="F115" s="1"/>
      <c r="G115" s="7"/>
      <c r="H115" s="8"/>
    </row>
    <row r="116" spans="1:9" ht="15.75" customHeight="1">
      <c r="B116" s="225"/>
      <c r="C116" s="186"/>
      <c r="D116" s="164"/>
      <c r="E116" s="131">
        <f t="shared" ref="E116:E124" si="5">IF($A$111=1,$D116*43,0)</f>
        <v>0</v>
      </c>
      <c r="F116" s="1"/>
      <c r="G116" s="7"/>
      <c r="H116" s="8"/>
    </row>
    <row r="117" spans="1:9" ht="15.75" customHeight="1">
      <c r="B117" s="225"/>
      <c r="C117" s="186"/>
      <c r="D117" s="164"/>
      <c r="E117" s="131">
        <f t="shared" si="5"/>
        <v>0</v>
      </c>
      <c r="F117" s="1"/>
      <c r="G117" s="7"/>
      <c r="H117" s="8"/>
    </row>
    <row r="118" spans="1:9" ht="15.75" customHeight="1">
      <c r="B118" s="225"/>
      <c r="C118" s="186"/>
      <c r="D118" s="164"/>
      <c r="E118" s="131">
        <f t="shared" si="5"/>
        <v>0</v>
      </c>
      <c r="F118" s="1"/>
      <c r="G118" s="7"/>
      <c r="H118" s="8"/>
    </row>
    <row r="119" spans="1:9" ht="15.75" customHeight="1">
      <c r="B119" s="225"/>
      <c r="C119" s="186"/>
      <c r="D119" s="164"/>
      <c r="E119" s="131">
        <f t="shared" si="5"/>
        <v>0</v>
      </c>
      <c r="F119" s="1"/>
      <c r="G119" s="7"/>
      <c r="H119" s="8"/>
    </row>
    <row r="120" spans="1:9" ht="15.75" customHeight="1">
      <c r="B120" s="225"/>
      <c r="C120" s="186"/>
      <c r="D120" s="164"/>
      <c r="E120" s="131">
        <f t="shared" si="5"/>
        <v>0</v>
      </c>
      <c r="F120" s="1"/>
      <c r="G120" s="7"/>
      <c r="H120" s="8"/>
    </row>
    <row r="121" spans="1:9" ht="15.75" customHeight="1">
      <c r="B121" s="225"/>
      <c r="C121" s="186"/>
      <c r="D121" s="164"/>
      <c r="E121" s="131">
        <f t="shared" si="5"/>
        <v>0</v>
      </c>
      <c r="F121" s="1"/>
      <c r="G121" s="7"/>
      <c r="H121" s="8"/>
    </row>
    <row r="122" spans="1:9" ht="15.75" customHeight="1">
      <c r="B122" s="225"/>
      <c r="C122" s="186"/>
      <c r="D122" s="164"/>
      <c r="E122" s="131">
        <f t="shared" si="5"/>
        <v>0</v>
      </c>
      <c r="F122" s="1"/>
      <c r="G122" s="7"/>
      <c r="H122" s="8"/>
    </row>
    <row r="123" spans="1:9" ht="15.75" customHeight="1">
      <c r="B123" s="225"/>
      <c r="C123" s="186"/>
      <c r="D123" s="164"/>
      <c r="E123" s="131">
        <f t="shared" si="5"/>
        <v>0</v>
      </c>
      <c r="F123" s="1"/>
      <c r="G123" s="7"/>
      <c r="H123" s="8"/>
    </row>
    <row r="124" spans="1:9" ht="15.75" customHeight="1" thickBot="1">
      <c r="B124" s="225"/>
      <c r="C124" s="186"/>
      <c r="D124" s="164"/>
      <c r="E124" s="131">
        <f t="shared" si="5"/>
        <v>0</v>
      </c>
      <c r="F124" s="1"/>
      <c r="G124" s="7"/>
      <c r="H124" s="8"/>
    </row>
    <row r="125" spans="1:9" ht="16.5" thickTop="1">
      <c r="B125" s="58" t="s">
        <v>92</v>
      </c>
      <c r="C125" s="58"/>
      <c r="D125" s="58"/>
      <c r="E125" s="137">
        <f>SUM(E115:E124)</f>
        <v>0</v>
      </c>
      <c r="F125" s="1"/>
      <c r="G125" s="1"/>
      <c r="H125" s="7"/>
      <c r="I125" s="8"/>
    </row>
    <row r="126" spans="1:9">
      <c r="B126" s="1"/>
      <c r="C126" s="1"/>
      <c r="D126" s="1"/>
      <c r="E126" s="1"/>
      <c r="F126" s="7"/>
      <c r="G126" s="8"/>
      <c r="H126"/>
    </row>
    <row r="127" spans="1:9">
      <c r="B127" s="1"/>
      <c r="C127" s="1"/>
      <c r="D127" s="1"/>
      <c r="E127" s="1"/>
      <c r="F127" s="7"/>
      <c r="G127" s="8"/>
      <c r="H127"/>
    </row>
    <row r="128" spans="1:9" ht="21">
      <c r="A128" s="119" t="str">
        <f>IF($A$16=0,"",IF(COUNTIFS($A$17:$A$26,B128)=1,1,"nvt"))</f>
        <v/>
      </c>
      <c r="B128" s="129" t="str">
        <f>B22</f>
        <v>IKS voor kennisinstellingen</v>
      </c>
      <c r="C128" s="37"/>
      <c r="D128" s="12"/>
      <c r="E128" s="12"/>
      <c r="F128" s="9"/>
      <c r="G128"/>
      <c r="H128"/>
    </row>
    <row r="129" spans="1:9" ht="18" customHeight="1">
      <c r="B129" s="249" t="e">
        <f>IF(A128=1,VLOOKUP(B128,Alle_Kostensoorten[],2,FALSE),VLOOKUP(A128,Alle_Kostensoorten[],2,FALSE))</f>
        <v>#N/A</v>
      </c>
      <c r="C129" s="249"/>
      <c r="D129" s="249"/>
      <c r="E129" s="249"/>
      <c r="F129" s="249"/>
      <c r="G129" s="249"/>
      <c r="H129" s="249"/>
      <c r="I129" s="249"/>
    </row>
    <row r="130" spans="1:9" ht="9.75" customHeight="1">
      <c r="B130" s="3"/>
      <c r="C130" s="4"/>
      <c r="D130" s="12"/>
      <c r="E130" s="12"/>
      <c r="F130" s="9"/>
      <c r="G130"/>
      <c r="H130"/>
    </row>
    <row r="131" spans="1:9" ht="16.5" customHeight="1" thickBot="1">
      <c r="B131" s="199" t="s">
        <v>58</v>
      </c>
      <c r="C131" s="200" t="s">
        <v>101</v>
      </c>
      <c r="D131" s="200" t="s">
        <v>102</v>
      </c>
      <c r="E131" s="201" t="s">
        <v>81</v>
      </c>
      <c r="F131" s="201" t="s">
        <v>103</v>
      </c>
      <c r="G131" s="202"/>
      <c r="H131" s="202"/>
      <c r="I131" s="202"/>
    </row>
    <row r="132" spans="1:9" ht="15.75" customHeight="1" thickTop="1">
      <c r="B132" s="185"/>
      <c r="C132" s="186"/>
      <c r="D132" s="187"/>
      <c r="E132" s="159">
        <f t="shared" ref="E132:E140" si="6">IF($A$128=1,$D132,0)</f>
        <v>0</v>
      </c>
      <c r="F132" s="186"/>
      <c r="G132" s="188"/>
      <c r="H132" s="188"/>
      <c r="I132" s="188"/>
    </row>
    <row r="133" spans="1:9" ht="15.75" customHeight="1">
      <c r="B133" s="161"/>
      <c r="C133" s="86"/>
      <c r="D133" s="187"/>
      <c r="E133" s="160">
        <f t="shared" si="6"/>
        <v>0</v>
      </c>
      <c r="F133" s="169"/>
      <c r="G133" s="170"/>
      <c r="H133" s="170"/>
      <c r="I133" s="170"/>
    </row>
    <row r="134" spans="1:9" ht="15.75" customHeight="1">
      <c r="B134" s="161"/>
      <c r="C134" s="86"/>
      <c r="D134" s="187"/>
      <c r="E134" s="160">
        <f t="shared" si="6"/>
        <v>0</v>
      </c>
      <c r="F134" s="169"/>
      <c r="G134" s="170"/>
      <c r="H134" s="170"/>
      <c r="I134" s="170"/>
    </row>
    <row r="135" spans="1:9" ht="15.75" customHeight="1">
      <c r="B135" s="161"/>
      <c r="C135" s="86"/>
      <c r="D135" s="187"/>
      <c r="E135" s="160">
        <f t="shared" si="6"/>
        <v>0</v>
      </c>
      <c r="F135" s="169"/>
      <c r="G135" s="170"/>
      <c r="H135" s="170"/>
      <c r="I135" s="170"/>
    </row>
    <row r="136" spans="1:9" ht="15.75" customHeight="1">
      <c r="B136" s="161"/>
      <c r="C136" s="86"/>
      <c r="D136" s="187"/>
      <c r="E136" s="160">
        <f t="shared" si="6"/>
        <v>0</v>
      </c>
      <c r="F136" s="169"/>
      <c r="G136" s="170"/>
      <c r="H136" s="170"/>
      <c r="I136" s="170"/>
    </row>
    <row r="137" spans="1:9" ht="15.75" customHeight="1">
      <c r="B137" s="161"/>
      <c r="C137" s="86"/>
      <c r="D137" s="166"/>
      <c r="E137" s="160">
        <f t="shared" si="6"/>
        <v>0</v>
      </c>
      <c r="F137" s="169"/>
      <c r="G137" s="170"/>
      <c r="H137" s="170"/>
      <c r="I137" s="170"/>
    </row>
    <row r="138" spans="1:9" ht="15.75" customHeight="1">
      <c r="B138" s="161"/>
      <c r="C138" s="86"/>
      <c r="D138" s="166"/>
      <c r="E138" s="160">
        <f t="shared" si="6"/>
        <v>0</v>
      </c>
      <c r="F138" s="169"/>
      <c r="G138" s="170"/>
      <c r="H138" s="170"/>
      <c r="I138" s="170"/>
    </row>
    <row r="139" spans="1:9" ht="15.75" customHeight="1">
      <c r="B139" s="161"/>
      <c r="C139" s="86"/>
      <c r="D139" s="166"/>
      <c r="E139" s="160">
        <f t="shared" si="6"/>
        <v>0</v>
      </c>
      <c r="F139" s="169"/>
      <c r="G139" s="170"/>
      <c r="H139" s="170"/>
      <c r="I139" s="170"/>
    </row>
    <row r="140" spans="1:9" ht="15.75" customHeight="1" thickBot="1">
      <c r="B140" s="75"/>
      <c r="C140" s="74"/>
      <c r="D140" s="76"/>
      <c r="E140" s="131">
        <f t="shared" si="6"/>
        <v>0</v>
      </c>
      <c r="F140" s="77"/>
      <c r="G140" s="78"/>
      <c r="H140" s="78"/>
      <c r="I140" s="78"/>
    </row>
    <row r="141" spans="1:9" ht="16.5" thickTop="1">
      <c r="B141" s="58" t="s">
        <v>92</v>
      </c>
      <c r="C141" s="58"/>
      <c r="D141" s="58"/>
      <c r="E141" s="137">
        <f>SUM(E132:E140)</f>
        <v>0</v>
      </c>
      <c r="F141" s="176"/>
      <c r="G141" s="176"/>
      <c r="H141" s="176"/>
      <c r="I141" s="176"/>
    </row>
    <row r="142" spans="1:9">
      <c r="B142" s="6"/>
      <c r="C142" s="6"/>
      <c r="D142" s="6"/>
      <c r="E142" s="16"/>
      <c r="F142" s="16"/>
      <c r="G142" s="10"/>
      <c r="H142"/>
    </row>
    <row r="143" spans="1:9" hidden="1">
      <c r="B143" s="1"/>
      <c r="C143" s="1"/>
      <c r="D143" s="1"/>
      <c r="E143" s="1"/>
      <c r="F143" s="9"/>
      <c r="G143" s="10"/>
      <c r="H143"/>
    </row>
    <row r="144" spans="1:9" ht="21" hidden="1">
      <c r="A144" s="119" t="str">
        <f>IF($A$16=0,"",IF(COUNTIFS($A$17:$A$26,B144)=1,1,"nvt"))</f>
        <v/>
      </c>
      <c r="B144" s="129" t="str">
        <f>B23</f>
        <v>Bijdragen in natura</v>
      </c>
      <c r="C144" s="37"/>
      <c r="D144" s="1"/>
      <c r="E144" s="1"/>
      <c r="F144" s="9"/>
      <c r="G144" s="10"/>
      <c r="H144"/>
    </row>
    <row r="145" spans="2:9" ht="18" hidden="1" customHeight="1">
      <c r="B145" s="249" t="e">
        <f>IF(A144=1,VLOOKUP(B144,Alle_Kostensoorten[],2,FALSE),VLOOKUP(A144,Alle_Kostensoorten[],2,FALSE))</f>
        <v>#N/A</v>
      </c>
      <c r="C145" s="249"/>
      <c r="D145" s="249"/>
      <c r="E145" s="249"/>
      <c r="F145" s="249"/>
      <c r="G145" s="249"/>
      <c r="H145" s="249"/>
      <c r="I145" s="249"/>
    </row>
    <row r="146" spans="2:9" ht="9.75" hidden="1" customHeight="1">
      <c r="B146" s="3"/>
      <c r="C146" s="1"/>
      <c r="D146" s="1"/>
      <c r="E146" s="1"/>
      <c r="F146" s="9"/>
      <c r="G146" s="10"/>
      <c r="H146"/>
    </row>
    <row r="147" spans="2:9" ht="16.5" hidden="1" customHeight="1" thickBot="1">
      <c r="B147" s="195" t="s">
        <v>58</v>
      </c>
      <c r="C147" s="197" t="s">
        <v>101</v>
      </c>
      <c r="D147" s="196" t="s">
        <v>102</v>
      </c>
      <c r="E147" s="197" t="s">
        <v>81</v>
      </c>
      <c r="F147" s="196" t="s">
        <v>3</v>
      </c>
      <c r="G147" s="198"/>
      <c r="H147" s="198"/>
      <c r="I147" s="198"/>
    </row>
    <row r="148" spans="2:9" ht="15.75" hidden="1" customHeight="1" thickTop="1">
      <c r="B148" s="185"/>
      <c r="C148" s="186"/>
      <c r="D148" s="187"/>
      <c r="E148" s="159">
        <f>IF($A$144=1,$D148,0)</f>
        <v>0</v>
      </c>
      <c r="F148" s="190"/>
      <c r="G148" s="191"/>
      <c r="H148" s="191"/>
      <c r="I148" s="191"/>
    </row>
    <row r="149" spans="2:9" ht="15.75" hidden="1" customHeight="1">
      <c r="B149" s="161"/>
      <c r="C149" s="86"/>
      <c r="D149" s="166"/>
      <c r="E149" s="159">
        <f t="shared" ref="E149:E164" si="7">IF($A$144=1,$D149,0)</f>
        <v>0</v>
      </c>
      <c r="F149" s="167"/>
      <c r="G149" s="168"/>
      <c r="H149" s="168"/>
      <c r="I149" s="168"/>
    </row>
    <row r="150" spans="2:9" ht="15.75" hidden="1" customHeight="1">
      <c r="B150" s="161"/>
      <c r="C150" s="86"/>
      <c r="D150" s="166"/>
      <c r="E150" s="159">
        <f t="shared" si="7"/>
        <v>0</v>
      </c>
      <c r="F150" s="167"/>
      <c r="G150" s="168"/>
      <c r="H150" s="168"/>
      <c r="I150" s="168"/>
    </row>
    <row r="151" spans="2:9" ht="15.75" hidden="1" customHeight="1">
      <c r="B151" s="161"/>
      <c r="C151" s="86"/>
      <c r="D151" s="166"/>
      <c r="E151" s="159">
        <f t="shared" si="7"/>
        <v>0</v>
      </c>
      <c r="F151" s="167"/>
      <c r="G151" s="168"/>
      <c r="H151" s="168"/>
      <c r="I151" s="168"/>
    </row>
    <row r="152" spans="2:9" ht="15.75" hidden="1" customHeight="1">
      <c r="B152" s="161"/>
      <c r="C152" s="86"/>
      <c r="D152" s="166"/>
      <c r="E152" s="159">
        <f t="shared" si="7"/>
        <v>0</v>
      </c>
      <c r="F152" s="167"/>
      <c r="G152" s="168"/>
      <c r="H152" s="168"/>
      <c r="I152" s="168"/>
    </row>
    <row r="153" spans="2:9" ht="15.75" hidden="1" customHeight="1">
      <c r="B153" s="161"/>
      <c r="C153" s="86"/>
      <c r="D153" s="166"/>
      <c r="E153" s="159">
        <f t="shared" si="7"/>
        <v>0</v>
      </c>
      <c r="F153" s="167"/>
      <c r="G153" s="168"/>
      <c r="H153" s="168"/>
      <c r="I153" s="168"/>
    </row>
    <row r="154" spans="2:9" ht="15.75" hidden="1" customHeight="1">
      <c r="B154" s="161"/>
      <c r="C154" s="86"/>
      <c r="D154" s="166"/>
      <c r="E154" s="159">
        <f t="shared" si="7"/>
        <v>0</v>
      </c>
      <c r="F154" s="167"/>
      <c r="G154" s="168"/>
      <c r="H154" s="168"/>
      <c r="I154" s="168"/>
    </row>
    <row r="155" spans="2:9" ht="15.75" hidden="1" customHeight="1">
      <c r="B155" s="161"/>
      <c r="C155" s="86"/>
      <c r="D155" s="166"/>
      <c r="E155" s="159">
        <f t="shared" si="7"/>
        <v>0</v>
      </c>
      <c r="F155" s="167"/>
      <c r="G155" s="168"/>
      <c r="H155" s="168"/>
      <c r="I155" s="168"/>
    </row>
    <row r="156" spans="2:9" ht="15.75" hidden="1" customHeight="1">
      <c r="B156" s="161"/>
      <c r="C156" s="86"/>
      <c r="D156" s="166"/>
      <c r="E156" s="159">
        <f t="shared" si="7"/>
        <v>0</v>
      </c>
      <c r="F156" s="167"/>
      <c r="G156" s="168"/>
      <c r="H156" s="168"/>
      <c r="I156" s="168"/>
    </row>
    <row r="157" spans="2:9" ht="15.75" hidden="1" customHeight="1">
      <c r="B157" s="161"/>
      <c r="C157" s="86"/>
      <c r="D157" s="166"/>
      <c r="E157" s="159">
        <f t="shared" si="7"/>
        <v>0</v>
      </c>
      <c r="F157" s="167"/>
      <c r="G157" s="168"/>
      <c r="H157" s="168"/>
      <c r="I157" s="168"/>
    </row>
    <row r="158" spans="2:9" ht="15.75" hidden="1" customHeight="1">
      <c r="B158" s="161"/>
      <c r="C158" s="86"/>
      <c r="D158" s="166"/>
      <c r="E158" s="159">
        <f t="shared" si="7"/>
        <v>0</v>
      </c>
      <c r="F158" s="167"/>
      <c r="G158" s="168"/>
      <c r="H158" s="168"/>
      <c r="I158" s="168"/>
    </row>
    <row r="159" spans="2:9" ht="15.75" hidden="1" customHeight="1">
      <c r="B159" s="161"/>
      <c r="C159" s="86"/>
      <c r="D159" s="166"/>
      <c r="E159" s="159">
        <f t="shared" si="7"/>
        <v>0</v>
      </c>
      <c r="F159" s="167"/>
      <c r="G159" s="168"/>
      <c r="H159" s="168"/>
      <c r="I159" s="168"/>
    </row>
    <row r="160" spans="2:9" ht="15.75" hidden="1" customHeight="1">
      <c r="B160" s="161"/>
      <c r="C160" s="86"/>
      <c r="D160" s="166"/>
      <c r="E160" s="159">
        <f t="shared" si="7"/>
        <v>0</v>
      </c>
      <c r="F160" s="167"/>
      <c r="G160" s="168"/>
      <c r="H160" s="168"/>
      <c r="I160" s="168"/>
    </row>
    <row r="161" spans="1:9" ht="15.75" hidden="1" customHeight="1">
      <c r="B161" s="161"/>
      <c r="C161" s="86"/>
      <c r="D161" s="166"/>
      <c r="E161" s="159">
        <f t="shared" si="7"/>
        <v>0</v>
      </c>
      <c r="F161" s="167"/>
      <c r="G161" s="168"/>
      <c r="H161" s="168"/>
      <c r="I161" s="168"/>
    </row>
    <row r="162" spans="1:9" ht="15.75" hidden="1" customHeight="1">
      <c r="B162" s="161"/>
      <c r="C162" s="86"/>
      <c r="D162" s="166"/>
      <c r="E162" s="159">
        <f t="shared" si="7"/>
        <v>0</v>
      </c>
      <c r="F162" s="167"/>
      <c r="G162" s="168"/>
      <c r="H162" s="168"/>
      <c r="I162" s="168"/>
    </row>
    <row r="163" spans="1:9" ht="15.75" hidden="1" customHeight="1">
      <c r="B163" s="161"/>
      <c r="C163" s="86"/>
      <c r="D163" s="166"/>
      <c r="E163" s="159">
        <f t="shared" si="7"/>
        <v>0</v>
      </c>
      <c r="F163" s="167"/>
      <c r="G163" s="168"/>
      <c r="H163" s="168"/>
      <c r="I163" s="168"/>
    </row>
    <row r="164" spans="1:9" ht="15.75" hidden="1" customHeight="1" thickBot="1">
      <c r="B164" s="75"/>
      <c r="C164" s="74"/>
      <c r="D164" s="76"/>
      <c r="E164" s="159">
        <f t="shared" si="7"/>
        <v>0</v>
      </c>
      <c r="F164" s="111"/>
      <c r="G164" s="112"/>
      <c r="H164" s="112"/>
      <c r="I164" s="112"/>
    </row>
    <row r="165" spans="1:9" ht="16.350000000000001" hidden="1" customHeight="1" thickTop="1">
      <c r="B165" s="58" t="s">
        <v>92</v>
      </c>
      <c r="C165" s="58"/>
      <c r="D165" s="58"/>
      <c r="E165" s="137">
        <f>SUM(E148:E164)</f>
        <v>0</v>
      </c>
      <c r="F165" s="176"/>
      <c r="G165" s="176"/>
      <c r="H165" s="176"/>
      <c r="I165" s="176"/>
    </row>
    <row r="166" spans="1:9" ht="16.350000000000001" hidden="1" customHeight="1">
      <c r="B166" s="1"/>
      <c r="C166" s="4"/>
      <c r="D166" s="7"/>
      <c r="E166" s="7"/>
      <c r="F166" s="11"/>
      <c r="G166"/>
      <c r="H166"/>
    </row>
    <row r="167" spans="1:9" hidden="1">
      <c r="B167" s="1"/>
      <c r="C167" s="1"/>
      <c r="D167" s="4"/>
      <c r="E167" s="13"/>
      <c r="F167" s="13"/>
      <c r="G167" s="9"/>
      <c r="H167"/>
    </row>
    <row r="168" spans="1:9" ht="21" hidden="1">
      <c r="A168" s="119" t="str">
        <f>IF($A$16=0,"",IF(COUNTIFS($A$17:$A$26,B168)=1,1,"nvt"))</f>
        <v/>
      </c>
      <c r="B168" s="37" t="str">
        <f>B24</f>
        <v>Afschrijvingskosten</v>
      </c>
      <c r="C168" s="37"/>
      <c r="D168" s="1"/>
      <c r="E168" s="1"/>
      <c r="F168" s="9"/>
      <c r="G168" s="8"/>
      <c r="H168"/>
    </row>
    <row r="169" spans="1:9" ht="15" hidden="1" customHeight="1">
      <c r="B169" s="249" t="e">
        <f>IF(A168=1,VLOOKUP(B168,Alle_Kostensoorten[],2,FALSE),VLOOKUP(A168,Alle_Kostensoorten[],2,FALSE))</f>
        <v>#N/A</v>
      </c>
      <c r="C169" s="249"/>
      <c r="D169" s="249"/>
      <c r="E169" s="249"/>
      <c r="F169" s="249"/>
      <c r="G169" s="249"/>
      <c r="H169" s="249"/>
      <c r="I169" s="249"/>
    </row>
    <row r="170" spans="1:9" ht="9.75" hidden="1" customHeight="1">
      <c r="B170" s="3"/>
      <c r="C170" s="1"/>
      <c r="D170" s="1"/>
      <c r="E170" s="1"/>
      <c r="F170" s="9"/>
      <c r="G170" s="8"/>
      <c r="H170"/>
    </row>
    <row r="171" spans="1:9" ht="48.75" hidden="1" customHeight="1" thickBot="1">
      <c r="B171" s="195" t="s">
        <v>58</v>
      </c>
      <c r="C171" s="196" t="s">
        <v>104</v>
      </c>
      <c r="D171" s="196" t="s">
        <v>105</v>
      </c>
      <c r="E171" s="196" t="s">
        <v>106</v>
      </c>
      <c r="F171" s="196" t="s">
        <v>107</v>
      </c>
      <c r="G171" s="196" t="s">
        <v>108</v>
      </c>
      <c r="H171" s="196" t="s">
        <v>109</v>
      </c>
      <c r="I171" s="196" t="s">
        <v>81</v>
      </c>
    </row>
    <row r="172" spans="1:9" ht="15.75" hidden="1" customHeight="1" thickTop="1">
      <c r="B172" s="185"/>
      <c r="C172" s="192"/>
      <c r="D172" s="193"/>
      <c r="E172" s="193"/>
      <c r="F172" s="189"/>
      <c r="G172" s="189"/>
      <c r="H172" s="194"/>
      <c r="I172" s="159">
        <f>IFERROR(IF($A$168=1,(D172-E172)*(G172/F172)*H172,0),0)</f>
        <v>0</v>
      </c>
    </row>
    <row r="173" spans="1:9" ht="15.75" hidden="1" customHeight="1">
      <c r="B173" s="161"/>
      <c r="C173" s="162"/>
      <c r="D173" s="163"/>
      <c r="E173" s="163"/>
      <c r="F173" s="164"/>
      <c r="G173" s="164"/>
      <c r="H173" s="165"/>
      <c r="I173" s="160">
        <f t="shared" ref="I173:I179" si="8">IFERROR(IF($A$168=1,(D173-E173)*(G173/F173)*H173,0),0)</f>
        <v>0</v>
      </c>
    </row>
    <row r="174" spans="1:9" ht="15.75" hidden="1" customHeight="1">
      <c r="B174" s="161"/>
      <c r="C174" s="162"/>
      <c r="D174" s="163"/>
      <c r="E174" s="163"/>
      <c r="F174" s="164"/>
      <c r="G174" s="164"/>
      <c r="H174" s="165"/>
      <c r="I174" s="160">
        <f t="shared" si="8"/>
        <v>0</v>
      </c>
    </row>
    <row r="175" spans="1:9" ht="15.75" hidden="1" customHeight="1">
      <c r="B175" s="161"/>
      <c r="C175" s="162"/>
      <c r="D175" s="163"/>
      <c r="E175" s="163"/>
      <c r="F175" s="164"/>
      <c r="G175" s="164"/>
      <c r="H175" s="165"/>
      <c r="I175" s="160">
        <f t="shared" si="8"/>
        <v>0</v>
      </c>
    </row>
    <row r="176" spans="1:9" ht="15.75" hidden="1" customHeight="1">
      <c r="B176" s="161"/>
      <c r="C176" s="162"/>
      <c r="D176" s="163"/>
      <c r="E176" s="163"/>
      <c r="F176" s="164"/>
      <c r="G176" s="164"/>
      <c r="H176" s="165"/>
      <c r="I176" s="160">
        <f t="shared" si="8"/>
        <v>0</v>
      </c>
    </row>
    <row r="177" spans="1:9" ht="15.75" hidden="1" customHeight="1">
      <c r="B177" s="161"/>
      <c r="C177" s="162"/>
      <c r="D177" s="163"/>
      <c r="E177" s="163"/>
      <c r="F177" s="164"/>
      <c r="G177" s="164"/>
      <c r="H177" s="165"/>
      <c r="I177" s="160">
        <f t="shared" si="8"/>
        <v>0</v>
      </c>
    </row>
    <row r="178" spans="1:9" ht="15.75" hidden="1" customHeight="1">
      <c r="B178" s="161"/>
      <c r="C178" s="162"/>
      <c r="D178" s="163"/>
      <c r="E178" s="163"/>
      <c r="F178" s="164"/>
      <c r="G178" s="164"/>
      <c r="H178" s="165"/>
      <c r="I178" s="160">
        <f t="shared" si="8"/>
        <v>0</v>
      </c>
    </row>
    <row r="179" spans="1:9" ht="15.75" hidden="1" customHeight="1" thickBot="1">
      <c r="B179" s="75"/>
      <c r="C179" s="79"/>
      <c r="D179" s="80"/>
      <c r="E179" s="80"/>
      <c r="F179" s="117"/>
      <c r="G179" s="117"/>
      <c r="H179" s="109"/>
      <c r="I179" s="131">
        <f t="shared" si="8"/>
        <v>0</v>
      </c>
    </row>
    <row r="180" spans="1:9" ht="16.5" hidden="1" thickTop="1">
      <c r="B180" s="58" t="s">
        <v>92</v>
      </c>
      <c r="C180" s="58"/>
      <c r="D180" s="58"/>
      <c r="E180" s="58"/>
      <c r="F180" s="58"/>
      <c r="G180" s="58"/>
      <c r="H180" s="176"/>
      <c r="I180" s="137">
        <f>SUM(I172:I179)</f>
        <v>0</v>
      </c>
    </row>
    <row r="181" spans="1:9" hidden="1">
      <c r="B181" s="1"/>
      <c r="C181" s="1"/>
      <c r="D181" s="1"/>
      <c r="E181" s="1"/>
      <c r="F181" s="14"/>
      <c r="G181" s="14"/>
      <c r="H181" s="8"/>
    </row>
    <row r="182" spans="1:9">
      <c r="B182" s="3"/>
      <c r="C182" s="1"/>
      <c r="D182" s="1"/>
      <c r="E182" s="1"/>
      <c r="F182" s="9"/>
      <c r="G182" s="10"/>
      <c r="H182"/>
    </row>
    <row r="183" spans="1:9" ht="21">
      <c r="A183" s="119" t="str">
        <f>IF($A$16=0,"",IF(COUNTIFS($A$17:$A$26,B183)=1,1,"nvt"))</f>
        <v/>
      </c>
      <c r="B183" s="129" t="str">
        <f>B25</f>
        <v>Overige kosten</v>
      </c>
      <c r="C183" s="37"/>
      <c r="D183"/>
      <c r="E183"/>
      <c r="F183"/>
      <c r="G183"/>
      <c r="H183"/>
    </row>
    <row r="184" spans="1:9" ht="14.25" customHeight="1">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c r="B185" s="3"/>
      <c r="C185" s="4"/>
      <c r="D185"/>
      <c r="E185"/>
      <c r="F185"/>
      <c r="G185"/>
      <c r="H185"/>
    </row>
    <row r="186" spans="1:9" ht="16.5" thickBot="1">
      <c r="B186" s="158" t="s">
        <v>58</v>
      </c>
      <c r="C186" s="110" t="s">
        <v>101</v>
      </c>
      <c r="D186" s="110" t="s">
        <v>110</v>
      </c>
      <c r="E186" s="110" t="s">
        <v>111</v>
      </c>
      <c r="F186" s="157" t="s">
        <v>81</v>
      </c>
      <c r="G186" s="110" t="s">
        <v>3</v>
      </c>
      <c r="H186" s="198"/>
      <c r="I186" s="198"/>
    </row>
    <row r="187" spans="1:9" ht="15.75" customHeight="1" thickTop="1">
      <c r="B187" s="203"/>
      <c r="C187" s="186"/>
      <c r="D187" s="186"/>
      <c r="E187" s="189"/>
      <c r="F187" s="159">
        <f>IF($A$183=1,$E187*$D187,0)</f>
        <v>0</v>
      </c>
      <c r="G187" s="186"/>
      <c r="H187" s="191"/>
      <c r="I187" s="191"/>
    </row>
    <row r="188" spans="1:9" ht="15.75" customHeight="1">
      <c r="B188" s="173"/>
      <c r="C188" s="86"/>
      <c r="D188" s="186"/>
      <c r="E188" s="189"/>
      <c r="F188" s="160">
        <f t="shared" ref="F188:F202" si="9">IF($A$183=1,$E188*$D188,0)</f>
        <v>0</v>
      </c>
      <c r="G188" s="186"/>
      <c r="H188" s="168"/>
      <c r="I188" s="168"/>
    </row>
    <row r="189" spans="1:9" ht="15.75" customHeight="1">
      <c r="B189" s="173"/>
      <c r="C189" s="86"/>
      <c r="D189" s="186"/>
      <c r="E189" s="189"/>
      <c r="F189" s="160">
        <f t="shared" si="9"/>
        <v>0</v>
      </c>
      <c r="G189" s="186"/>
      <c r="H189" s="168"/>
      <c r="I189" s="168"/>
    </row>
    <row r="190" spans="1:9" ht="15.75" customHeight="1">
      <c r="B190" s="173"/>
      <c r="C190" s="86"/>
      <c r="D190" s="186"/>
      <c r="E190" s="189"/>
      <c r="F190" s="160">
        <f t="shared" si="9"/>
        <v>0</v>
      </c>
      <c r="G190" s="186"/>
      <c r="H190" s="168"/>
      <c r="I190" s="168"/>
    </row>
    <row r="191" spans="1:9" ht="15.75" customHeight="1">
      <c r="B191" s="173"/>
      <c r="C191" s="86"/>
      <c r="D191" s="186"/>
      <c r="E191" s="189"/>
      <c r="F191" s="160">
        <f t="shared" si="9"/>
        <v>0</v>
      </c>
      <c r="G191" s="186"/>
      <c r="H191" s="168"/>
      <c r="I191" s="168"/>
    </row>
    <row r="192" spans="1:9" ht="15.75" customHeight="1">
      <c r="B192" s="173"/>
      <c r="C192" s="86"/>
      <c r="D192" s="186"/>
      <c r="E192" s="189"/>
      <c r="F192" s="160">
        <f t="shared" si="9"/>
        <v>0</v>
      </c>
      <c r="G192" s="186"/>
      <c r="H192" s="168"/>
      <c r="I192" s="168"/>
    </row>
    <row r="193" spans="1:9" ht="15.75" customHeight="1">
      <c r="B193" s="173"/>
      <c r="C193" s="86"/>
      <c r="D193" s="86"/>
      <c r="E193" s="164"/>
      <c r="F193" s="160">
        <f t="shared" si="9"/>
        <v>0</v>
      </c>
      <c r="G193" s="86"/>
      <c r="H193" s="168"/>
      <c r="I193" s="168"/>
    </row>
    <row r="194" spans="1:9" ht="15.75" customHeight="1">
      <c r="B194" s="173"/>
      <c r="C194" s="86"/>
      <c r="D194" s="86"/>
      <c r="E194" s="164"/>
      <c r="F194" s="160">
        <f t="shared" si="9"/>
        <v>0</v>
      </c>
      <c r="G194" s="86"/>
      <c r="H194" s="168"/>
      <c r="I194" s="168"/>
    </row>
    <row r="195" spans="1:9" ht="15.75" customHeight="1">
      <c r="B195" s="173"/>
      <c r="C195" s="86"/>
      <c r="D195" s="86"/>
      <c r="E195" s="164"/>
      <c r="F195" s="160">
        <f t="shared" si="9"/>
        <v>0</v>
      </c>
      <c r="G195" s="86"/>
      <c r="H195" s="168"/>
      <c r="I195" s="168"/>
    </row>
    <row r="196" spans="1:9" ht="15.75" customHeight="1">
      <c r="B196" s="173"/>
      <c r="C196" s="86"/>
      <c r="D196" s="86"/>
      <c r="E196" s="164"/>
      <c r="F196" s="160">
        <f t="shared" si="9"/>
        <v>0</v>
      </c>
      <c r="G196" s="86"/>
      <c r="H196" s="168"/>
      <c r="I196" s="168"/>
    </row>
    <row r="197" spans="1:9" ht="15.75" customHeight="1">
      <c r="B197" s="173"/>
      <c r="C197" s="86"/>
      <c r="D197" s="86"/>
      <c r="E197" s="164"/>
      <c r="F197" s="160">
        <f t="shared" si="9"/>
        <v>0</v>
      </c>
      <c r="G197" s="86"/>
      <c r="H197" s="168"/>
      <c r="I197" s="168"/>
    </row>
    <row r="198" spans="1:9" ht="15.75" customHeight="1">
      <c r="B198" s="173"/>
      <c r="C198" s="86"/>
      <c r="D198" s="86"/>
      <c r="E198" s="164"/>
      <c r="F198" s="160">
        <f t="shared" si="9"/>
        <v>0</v>
      </c>
      <c r="G198" s="86"/>
      <c r="H198" s="168"/>
      <c r="I198" s="168"/>
    </row>
    <row r="199" spans="1:9" ht="15.75" customHeight="1">
      <c r="B199" s="173"/>
      <c r="C199" s="86"/>
      <c r="D199" s="86"/>
      <c r="E199" s="164"/>
      <c r="F199" s="160">
        <f t="shared" si="9"/>
        <v>0</v>
      </c>
      <c r="G199" s="86"/>
      <c r="H199" s="168"/>
      <c r="I199" s="168"/>
    </row>
    <row r="200" spans="1:9" ht="15.75" customHeight="1">
      <c r="B200" s="173"/>
      <c r="C200" s="86"/>
      <c r="D200" s="86"/>
      <c r="E200" s="164"/>
      <c r="F200" s="160">
        <f t="shared" si="9"/>
        <v>0</v>
      </c>
      <c r="G200" s="86"/>
      <c r="H200" s="168"/>
      <c r="I200" s="168"/>
    </row>
    <row r="201" spans="1:9" ht="15.75" customHeight="1">
      <c r="B201" s="173"/>
      <c r="C201" s="86"/>
      <c r="D201" s="86"/>
      <c r="E201" s="164"/>
      <c r="F201" s="160">
        <f t="shared" si="9"/>
        <v>0</v>
      </c>
      <c r="G201" s="86"/>
      <c r="H201" s="168"/>
      <c r="I201" s="168"/>
    </row>
    <row r="202" spans="1:9" ht="15.75" customHeight="1" thickBot="1">
      <c r="B202" s="73"/>
      <c r="C202" s="74"/>
      <c r="D202" s="74"/>
      <c r="E202" s="117"/>
      <c r="F202" s="131">
        <f t="shared" si="9"/>
        <v>0</v>
      </c>
      <c r="G202" s="74"/>
      <c r="H202" s="168"/>
      <c r="I202" s="168"/>
    </row>
    <row r="203" spans="1:9" ht="16.5" thickTop="1">
      <c r="B203" s="174" t="s">
        <v>92</v>
      </c>
      <c r="C203" s="174"/>
      <c r="D203" s="174"/>
      <c r="E203" s="175"/>
      <c r="F203" s="137">
        <f>SUM(F187:F202)</f>
        <v>0</v>
      </c>
      <c r="G203" s="174"/>
      <c r="H203" s="174"/>
      <c r="I203" s="174"/>
    </row>
    <row r="204" spans="1:9">
      <c r="B204" s="1"/>
      <c r="C204" s="1"/>
      <c r="D204" s="1"/>
      <c r="E204" s="1"/>
      <c r="F204" s="7"/>
      <c r="G204" s="8"/>
      <c r="H204"/>
    </row>
    <row r="205" spans="1:9">
      <c r="B205" s="1"/>
      <c r="C205" s="1"/>
      <c r="D205" s="1"/>
      <c r="E205" s="1"/>
      <c r="F205" s="7"/>
      <c r="G205" s="8"/>
      <c r="H205"/>
    </row>
    <row r="206" spans="1:9" ht="21">
      <c r="A206" s="119" t="str">
        <f>IF($A$16=0,"",IF(COUNTIFS($A$17:$A$26,B206)=1,1,"nvt"))</f>
        <v/>
      </c>
      <c r="B206" s="129" t="str">
        <f>B26</f>
        <v>Forfait 40% voor overige kosten</v>
      </c>
      <c r="C206" s="37"/>
      <c r="D206" s="37"/>
      <c r="E206" s="1"/>
      <c r="F206" s="7"/>
      <c r="G206" s="8"/>
      <c r="H206"/>
    </row>
    <row r="207" spans="1:9" ht="14.25" customHeight="1">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c r="B208" s="1"/>
      <c r="C208" s="1"/>
      <c r="D208" s="1"/>
      <c r="E208" s="1"/>
      <c r="F208" s="7"/>
      <c r="G208" s="8"/>
      <c r="H208"/>
    </row>
    <row r="209" spans="2:9" ht="16.5" thickBot="1">
      <c r="B209" s="158" t="s">
        <v>58</v>
      </c>
      <c r="C209" s="157" t="s">
        <v>81</v>
      </c>
      <c r="D209"/>
      <c r="E209"/>
      <c r="F209"/>
      <c r="G209"/>
      <c r="H209"/>
    </row>
    <row r="210" spans="2:9" ht="15.75" customHeight="1" thickTop="1">
      <c r="B210" s="226" t="str">
        <f>Hulpblad!V2</f>
        <v xml:space="preserve"> </v>
      </c>
      <c r="C210" s="159">
        <f>IF(AND($A$206=1,B210&lt;&gt;"",B210&lt;&gt;" "),(SUMIFS($G$59:$G$73,$B$59:$B$73,$B210)+SUMIFS($E$115:$E$124,$B$115:$B$124,$B210))*0.4,0)</f>
        <v>0</v>
      </c>
      <c r="D210"/>
      <c r="E210"/>
      <c r="F210"/>
      <c r="G210"/>
      <c r="H210"/>
    </row>
    <row r="211" spans="2:9" ht="15.75" customHeight="1">
      <c r="B211" s="227" t="str">
        <f>Hulpblad!V3</f>
        <v xml:space="preserve"> </v>
      </c>
      <c r="C211" s="160">
        <f t="shared" ref="C211:C219" si="10">IF(AND($A$206=1,B211&lt;&gt;"",B211&lt;&gt;" "),(SUMIFS($G$59:$G$73,$B$59:$B$73,$B211)+SUMIFS($E$115:$E$124,$B$115:$B$124,$B211))*0.4,0)</f>
        <v>0</v>
      </c>
      <c r="D211"/>
      <c r="E211"/>
      <c r="F211"/>
      <c r="G211"/>
      <c r="H211"/>
    </row>
    <row r="212" spans="2:9" ht="15.75" customHeight="1">
      <c r="B212" s="227" t="str">
        <f>Hulpblad!V4</f>
        <v xml:space="preserve"> </v>
      </c>
      <c r="C212" s="160">
        <f t="shared" si="10"/>
        <v>0</v>
      </c>
      <c r="D212"/>
      <c r="E212"/>
      <c r="F212"/>
      <c r="G212"/>
      <c r="H212"/>
    </row>
    <row r="213" spans="2:9" ht="15.75" customHeight="1">
      <c r="B213" s="227" t="str">
        <f>Hulpblad!V5</f>
        <v xml:space="preserve"> </v>
      </c>
      <c r="C213" s="160">
        <f t="shared" si="10"/>
        <v>0</v>
      </c>
      <c r="D213"/>
      <c r="E213"/>
      <c r="F213"/>
      <c r="G213"/>
      <c r="H213"/>
    </row>
    <row r="214" spans="2:9" ht="15.75" customHeight="1">
      <c r="B214" s="227" t="str">
        <f>Hulpblad!V6</f>
        <v xml:space="preserve"> </v>
      </c>
      <c r="C214" s="160">
        <f t="shared" si="10"/>
        <v>0</v>
      </c>
      <c r="D214"/>
      <c r="E214"/>
      <c r="F214"/>
      <c r="G214"/>
      <c r="H214"/>
    </row>
    <row r="215" spans="2:9" ht="15.75" customHeight="1">
      <c r="B215" s="227" t="str">
        <f>Hulpblad!V7</f>
        <v xml:space="preserve"> </v>
      </c>
      <c r="C215" s="160">
        <f t="shared" si="10"/>
        <v>0</v>
      </c>
      <c r="D215"/>
      <c r="E215"/>
      <c r="F215"/>
      <c r="G215"/>
      <c r="H215"/>
    </row>
    <row r="216" spans="2:9" ht="15.75" customHeight="1">
      <c r="B216" s="227" t="str">
        <f>Hulpblad!V8</f>
        <v xml:space="preserve"> </v>
      </c>
      <c r="C216" s="160">
        <f t="shared" si="10"/>
        <v>0</v>
      </c>
      <c r="D216"/>
      <c r="E216"/>
      <c r="F216"/>
      <c r="G216"/>
      <c r="H216"/>
    </row>
    <row r="217" spans="2:9" ht="15.75" customHeight="1">
      <c r="B217" s="227" t="str">
        <f>Hulpblad!V9</f>
        <v xml:space="preserve"> </v>
      </c>
      <c r="C217" s="160">
        <f t="shared" si="10"/>
        <v>0</v>
      </c>
      <c r="D217"/>
      <c r="E217"/>
      <c r="F217"/>
      <c r="G217"/>
      <c r="H217"/>
    </row>
    <row r="218" spans="2:9" ht="15.75" customHeight="1">
      <c r="B218" s="227" t="str">
        <f>Hulpblad!V10</f>
        <v xml:space="preserve"> </v>
      </c>
      <c r="C218" s="160">
        <f t="shared" si="10"/>
        <v>0</v>
      </c>
      <c r="D218"/>
      <c r="E218"/>
      <c r="F218"/>
      <c r="G218"/>
      <c r="H218"/>
    </row>
    <row r="219" spans="2:9" ht="15.75" customHeight="1" thickBot="1">
      <c r="B219" s="227" t="str">
        <f>Hulpblad!V11</f>
        <v xml:space="preserve"> </v>
      </c>
      <c r="C219" s="160">
        <f t="shared" si="10"/>
        <v>0</v>
      </c>
      <c r="D219"/>
      <c r="E219"/>
      <c r="F219"/>
      <c r="G219"/>
      <c r="H219"/>
    </row>
    <row r="220" spans="2:9" ht="16.5" thickTop="1">
      <c r="B220" s="228" t="s">
        <v>92</v>
      </c>
      <c r="C220" s="137">
        <f>SUM(C210:C219)</f>
        <v>0</v>
      </c>
      <c r="D220"/>
      <c r="E220"/>
      <c r="F220"/>
      <c r="G220"/>
      <c r="H220"/>
    </row>
    <row r="221" spans="2:9">
      <c r="B221" s="3"/>
      <c r="C221" s="1"/>
      <c r="D221" s="1"/>
      <c r="E221" s="1"/>
      <c r="F221" s="9"/>
      <c r="G221" s="10"/>
      <c r="H221"/>
    </row>
    <row r="222" spans="2:9" ht="16.5" thickBot="1">
      <c r="B222" s="33"/>
      <c r="C222" s="34"/>
      <c r="D222" s="34"/>
      <c r="E222" s="34"/>
      <c r="F222" s="35"/>
      <c r="G222" s="36"/>
      <c r="H222" s="36"/>
      <c r="I222" s="36"/>
    </row>
    <row r="223" spans="2:9" ht="7.5" customHeight="1" thickTop="1">
      <c r="B223" s="3"/>
      <c r="C223" s="1"/>
      <c r="D223" s="1"/>
      <c r="E223" s="1"/>
      <c r="F223" s="9"/>
      <c r="G223" s="10"/>
      <c r="H223"/>
    </row>
    <row r="224" spans="2:9" ht="23.25">
      <c r="B224" s="251" t="s">
        <v>112</v>
      </c>
      <c r="C224" s="251"/>
      <c r="D224" s="251"/>
      <c r="E224" s="251"/>
      <c r="F224" s="251"/>
      <c r="G224" s="251"/>
      <c r="H224" s="251"/>
    </row>
    <row r="225" spans="2:9">
      <c r="B225" s="3"/>
      <c r="C225" s="1"/>
      <c r="D225" s="1"/>
      <c r="E225" s="1"/>
      <c r="F225" s="9"/>
      <c r="G225" s="10"/>
      <c r="H225"/>
    </row>
    <row r="226" spans="2:9" ht="21">
      <c r="B226" s="37" t="s">
        <v>113</v>
      </c>
      <c r="C226" s="10"/>
      <c r="D226" s="10"/>
      <c r="E226" s="10"/>
      <c r="F226" s="9"/>
      <c r="G226" s="10"/>
      <c r="H226"/>
    </row>
    <row r="227" spans="2:9" ht="158.25" customHeight="1">
      <c r="B227" s="250" t="s">
        <v>114</v>
      </c>
      <c r="C227" s="250"/>
      <c r="D227" s="250"/>
      <c r="E227" s="250"/>
      <c r="F227" s="250"/>
      <c r="G227" s="250"/>
      <c r="H227" s="250"/>
      <c r="I227" s="250"/>
    </row>
    <row r="228" spans="2:9">
      <c r="B228" s="3"/>
      <c r="C228" s="10"/>
      <c r="D228" s="10"/>
      <c r="E228" s="10"/>
      <c r="F228" s="9"/>
      <c r="G228" s="10"/>
      <c r="H228"/>
    </row>
    <row r="229" spans="2:9" ht="15.6" customHeight="1" thickBot="1">
      <c r="B229" s="38" t="s">
        <v>74</v>
      </c>
      <c r="C229" s="39" t="s">
        <v>102</v>
      </c>
      <c r="D229" s="39" t="s">
        <v>60</v>
      </c>
      <c r="E229" s="115" t="s">
        <v>115</v>
      </c>
      <c r="F229" s="114"/>
      <c r="G229" s="114"/>
      <c r="H229" s="114"/>
      <c r="I229" s="114"/>
    </row>
    <row r="230" spans="2:9" ht="15.75" customHeight="1" thickTop="1">
      <c r="B230" s="44" t="s">
        <v>75</v>
      </c>
      <c r="C230" s="81"/>
      <c r="D230" s="132">
        <f>IFERROR(C230/$C$238,0)</f>
        <v>0</v>
      </c>
      <c r="E230" s="83"/>
      <c r="F230" s="84"/>
      <c r="G230" s="84"/>
      <c r="H230" s="84"/>
      <c r="I230" s="85"/>
    </row>
    <row r="231" spans="2:9" ht="31.5" customHeight="1">
      <c r="B231" s="206" t="s">
        <v>76</v>
      </c>
      <c r="C231" s="81"/>
      <c r="D231" s="132">
        <f>IFERROR(C231/$C$238,0)</f>
        <v>0</v>
      </c>
      <c r="E231" s="186"/>
      <c r="F231" s="188"/>
      <c r="G231" s="188"/>
      <c r="H231" s="188"/>
      <c r="I231" s="205"/>
    </row>
    <row r="232" spans="2:9" ht="15.75" customHeight="1">
      <c r="B232" s="44" t="s">
        <v>77</v>
      </c>
      <c r="C232" s="81"/>
      <c r="D232" s="132">
        <f t="shared" ref="D232:D236" si="11">IFERROR(C232/$C$238,0)</f>
        <v>0</v>
      </c>
      <c r="E232" s="86"/>
      <c r="F232" s="87"/>
      <c r="G232" s="87"/>
      <c r="H232" s="87"/>
      <c r="I232" s="88"/>
    </row>
    <row r="233" spans="2:9" ht="15.75" customHeight="1">
      <c r="B233" s="44" t="s">
        <v>78</v>
      </c>
      <c r="C233" s="81"/>
      <c r="D233" s="132">
        <f t="shared" si="11"/>
        <v>0</v>
      </c>
      <c r="E233" s="86"/>
      <c r="F233" s="87"/>
      <c r="G233" s="87"/>
      <c r="H233" s="87"/>
      <c r="I233" s="88"/>
    </row>
    <row r="234" spans="2:9" ht="15.75" customHeight="1">
      <c r="B234" s="44" t="s">
        <v>79</v>
      </c>
      <c r="C234" s="81"/>
      <c r="D234" s="132">
        <f t="shared" si="11"/>
        <v>0</v>
      </c>
      <c r="E234" s="86"/>
      <c r="F234" s="87"/>
      <c r="G234" s="87"/>
      <c r="H234" s="87"/>
      <c r="I234" s="88"/>
    </row>
    <row r="235" spans="2:9" ht="15.75" customHeight="1" thickBot="1">
      <c r="B235" s="45" t="s">
        <v>80</v>
      </c>
      <c r="C235" s="82"/>
      <c r="D235" s="133">
        <f t="shared" si="11"/>
        <v>0</v>
      </c>
      <c r="E235" s="89"/>
      <c r="F235" s="90"/>
      <c r="G235" s="90"/>
      <c r="H235" s="90"/>
      <c r="I235" s="91"/>
    </row>
    <row r="236" spans="2:9" ht="17.25" thickTop="1" thickBot="1">
      <c r="B236" s="59" t="s">
        <v>59</v>
      </c>
      <c r="C236" s="134">
        <f>SUM(C230:C235)</f>
        <v>0</v>
      </c>
      <c r="D236" s="135">
        <f t="shared" si="11"/>
        <v>0</v>
      </c>
      <c r="E236" s="60"/>
      <c r="F236" s="60"/>
      <c r="G236" s="60"/>
      <c r="H236" s="59"/>
      <c r="I236" s="61"/>
    </row>
    <row r="237" spans="2:9" ht="13.5" customHeight="1" thickTop="1">
      <c r="B237" s="10"/>
      <c r="C237" s="10"/>
      <c r="D237" s="10"/>
      <c r="E237" s="10"/>
      <c r="F237" s="9"/>
      <c r="G237" s="10"/>
      <c r="H237"/>
    </row>
    <row r="238" spans="2:9" ht="16.5" thickBot="1">
      <c r="B238" s="38" t="s">
        <v>81</v>
      </c>
      <c r="C238" s="136">
        <f>D27</f>
        <v>0</v>
      </c>
      <c r="D238" s="10"/>
      <c r="E238" s="10"/>
      <c r="F238" s="9"/>
      <c r="G238" s="10"/>
      <c r="H238"/>
    </row>
    <row r="239" spans="2:9" ht="16.5" thickTop="1">
      <c r="B239" s="3"/>
      <c r="C239" s="1"/>
      <c r="D239" s="1"/>
      <c r="E239" s="1"/>
      <c r="F239" s="9"/>
      <c r="G239" s="10"/>
      <c r="H239"/>
    </row>
    <row r="240" spans="2:9" ht="16.5" thickBot="1">
      <c r="B240" s="38" t="s">
        <v>116</v>
      </c>
      <c r="C240" s="136" t="str">
        <f>IF(ROUND(C236,2)-ROUND(C238,2)=0,"JA",C236-C238)</f>
        <v>JA</v>
      </c>
      <c r="D240" s="1"/>
      <c r="E240" s="1"/>
      <c r="F240" s="9"/>
      <c r="G240" s="10"/>
      <c r="H240"/>
    </row>
    <row r="241" spans="2:8" thickTop="1">
      <c r="B241" s="10"/>
      <c r="C241" s="10"/>
      <c r="D241" s="10"/>
      <c r="E241" s="10"/>
      <c r="F241" s="10"/>
      <c r="G241" s="10"/>
      <c r="H241" s="10"/>
    </row>
    <row r="242" spans="2:8" ht="15">
      <c r="B242" s="10"/>
      <c r="C242" s="10"/>
      <c r="D242" s="10"/>
      <c r="E242" s="10"/>
      <c r="F242" s="10"/>
      <c r="G242" s="10"/>
      <c r="H242" s="10"/>
    </row>
    <row r="243" spans="2:8" ht="15">
      <c r="B243" s="10"/>
      <c r="C243" s="10"/>
      <c r="D243" s="10"/>
      <c r="E243" s="10"/>
      <c r="F243" s="10"/>
      <c r="G243" s="10"/>
      <c r="H243" s="10"/>
    </row>
    <row r="244" spans="2:8" ht="15">
      <c r="B244" s="10"/>
      <c r="C244" s="10"/>
      <c r="D244" s="10"/>
      <c r="E244" s="10"/>
      <c r="F244" s="10"/>
      <c r="G244" s="10"/>
      <c r="H244" s="10"/>
    </row>
    <row r="245" spans="2:8" ht="15">
      <c r="B245" s="10"/>
      <c r="C245" s="10"/>
      <c r="D245" s="10"/>
      <c r="E245" s="10"/>
      <c r="F245" s="10"/>
      <c r="G245" s="10"/>
      <c r="H245" s="10"/>
    </row>
    <row r="246" spans="2:8" ht="15">
      <c r="B246" s="10"/>
      <c r="C246" s="10"/>
      <c r="D246" s="10"/>
      <c r="E246" s="10"/>
      <c r="F246" s="10"/>
      <c r="G246" s="10"/>
      <c r="H246" s="10"/>
    </row>
    <row r="247" spans="2:8" ht="15">
      <c r="B247" s="10"/>
      <c r="C247" s="10"/>
      <c r="D247" s="10"/>
      <c r="E247" s="10"/>
      <c r="F247" s="10"/>
      <c r="G247" s="10"/>
      <c r="H247" s="10"/>
    </row>
    <row r="248" spans="2:8" ht="15">
      <c r="B248" s="10"/>
      <c r="C248" s="10"/>
      <c r="D248" s="10"/>
      <c r="E248" s="10"/>
      <c r="F248" s="10"/>
      <c r="G248" s="10"/>
      <c r="H248" s="10"/>
    </row>
    <row r="249" spans="2:8" ht="15">
      <c r="B249" s="10"/>
      <c r="C249" s="10"/>
      <c r="D249" s="10"/>
      <c r="E249" s="10"/>
      <c r="F249" s="10"/>
      <c r="G249" s="10"/>
      <c r="H249" s="10"/>
    </row>
    <row r="250" spans="2:8" ht="15">
      <c r="B250" s="10"/>
      <c r="C250" s="10"/>
      <c r="D250" s="10"/>
      <c r="E250" s="10"/>
      <c r="F250" s="10"/>
      <c r="G250" s="10"/>
      <c r="H250" s="10"/>
    </row>
    <row r="251" spans="2:8" ht="15">
      <c r="B251" s="10"/>
      <c r="C251" s="10"/>
      <c r="D251" s="10"/>
      <c r="E251" s="10"/>
      <c r="F251" s="10"/>
      <c r="G251" s="10"/>
      <c r="H251" s="10"/>
    </row>
    <row r="252" spans="2:8" ht="15">
      <c r="B252" s="10"/>
      <c r="C252" s="10"/>
      <c r="D252" s="10"/>
      <c r="E252" s="10"/>
      <c r="F252" s="10"/>
      <c r="G252" s="10"/>
      <c r="H252" s="10"/>
    </row>
    <row r="253" spans="2:8" ht="15">
      <c r="B253" s="10"/>
      <c r="C253" s="10"/>
      <c r="D253" s="10"/>
      <c r="E253" s="10"/>
      <c r="F253" s="10"/>
      <c r="G253" s="10"/>
      <c r="H253" s="10"/>
    </row>
    <row r="254" spans="2:8" ht="15">
      <c r="B254" s="10"/>
      <c r="C254" s="10"/>
      <c r="D254" s="10"/>
      <c r="E254" s="10"/>
      <c r="F254" s="10"/>
      <c r="G254" s="10"/>
      <c r="H254" s="10"/>
    </row>
    <row r="255" spans="2:8" ht="15">
      <c r="B255" s="10"/>
      <c r="C255" s="10"/>
      <c r="D255" s="10"/>
      <c r="E255" s="10"/>
      <c r="F255" s="10"/>
      <c r="G255" s="10"/>
      <c r="H255" s="10"/>
    </row>
    <row r="256" spans="2:8" ht="15">
      <c r="B256" s="10"/>
      <c r="C256" s="10"/>
      <c r="D256" s="10"/>
      <c r="E256" s="10"/>
      <c r="F256" s="10"/>
      <c r="G256" s="10"/>
      <c r="H256" s="10"/>
    </row>
    <row r="257" spans="2:8" ht="15">
      <c r="B257" s="10"/>
      <c r="C257" s="10"/>
      <c r="D257" s="10"/>
      <c r="E257" s="10"/>
      <c r="F257" s="10"/>
      <c r="G257" s="10"/>
      <c r="H257" s="10"/>
    </row>
    <row r="258" spans="2:8" ht="15">
      <c r="B258" s="10"/>
      <c r="C258" s="10"/>
      <c r="D258" s="10"/>
      <c r="E258" s="10"/>
      <c r="F258" s="10"/>
      <c r="G258" s="10"/>
      <c r="H258" s="10"/>
    </row>
    <row r="259" spans="2:8" ht="15">
      <c r="B259" s="10"/>
      <c r="C259" s="10"/>
      <c r="D259" s="10"/>
      <c r="E259" s="10"/>
      <c r="F259" s="10"/>
      <c r="G259" s="10"/>
      <c r="H259" s="10"/>
    </row>
    <row r="260" spans="2:8" ht="15">
      <c r="B260" s="10"/>
      <c r="C260" s="10"/>
      <c r="D260" s="10"/>
      <c r="E260" s="10"/>
      <c r="F260" s="10"/>
      <c r="G260" s="10"/>
      <c r="H260" s="10"/>
    </row>
    <row r="261" spans="2:8" ht="15">
      <c r="B261" s="10"/>
      <c r="C261" s="10"/>
      <c r="D261" s="10"/>
      <c r="E261" s="10"/>
      <c r="F261" s="10"/>
      <c r="G261" s="10"/>
      <c r="H261" s="10"/>
    </row>
    <row r="262" spans="2:8" ht="15">
      <c r="B262" s="10"/>
      <c r="C262" s="10"/>
      <c r="D262" s="10"/>
      <c r="E262" s="10"/>
      <c r="F262" s="10"/>
      <c r="G262" s="10"/>
      <c r="H262" s="10"/>
    </row>
    <row r="263" spans="2:8" ht="15">
      <c r="B263" s="10"/>
      <c r="C263" s="10"/>
      <c r="D263" s="10"/>
      <c r="E263" s="10"/>
      <c r="F263" s="10"/>
      <c r="G263" s="10"/>
      <c r="H263" s="10"/>
    </row>
    <row r="264" spans="2:8" ht="15">
      <c r="B264" s="10"/>
      <c r="C264" s="10"/>
      <c r="D264" s="10"/>
      <c r="E264" s="10"/>
      <c r="F264" s="10"/>
      <c r="G264" s="10"/>
      <c r="H264" s="10"/>
    </row>
    <row r="265" spans="2:8" ht="15">
      <c r="B265" s="10"/>
      <c r="C265" s="10"/>
      <c r="D265" s="10"/>
      <c r="E265" s="10"/>
      <c r="F265" s="10"/>
      <c r="G265" s="10"/>
      <c r="H265" s="10"/>
    </row>
    <row r="266" spans="2:8" ht="15">
      <c r="B266" s="10"/>
      <c r="C266" s="10"/>
      <c r="D266" s="10"/>
      <c r="E266" s="10"/>
      <c r="F266" s="10"/>
      <c r="G266" s="10"/>
      <c r="H266" s="10"/>
    </row>
    <row r="267" spans="2:8" ht="15">
      <c r="B267" s="10"/>
      <c r="C267" s="10"/>
      <c r="D267" s="10"/>
      <c r="E267" s="10"/>
      <c r="F267" s="10"/>
      <c r="G267" s="10"/>
      <c r="H267" s="10"/>
    </row>
    <row r="268" spans="2:8" ht="15">
      <c r="B268" s="10"/>
      <c r="C268" s="10"/>
      <c r="D268" s="10"/>
      <c r="E268" s="10"/>
      <c r="F268" s="10"/>
      <c r="G268" s="10"/>
      <c r="H268" s="10"/>
    </row>
    <row r="269" spans="2:8" ht="15">
      <c r="B269" s="10"/>
      <c r="C269" s="10"/>
      <c r="D269" s="10"/>
      <c r="E269" s="10"/>
      <c r="F269" s="10"/>
      <c r="G269" s="10"/>
      <c r="H269" s="10"/>
    </row>
    <row r="270" spans="2:8" ht="15">
      <c r="B270" s="10"/>
      <c r="C270" s="10"/>
      <c r="D270" s="10"/>
      <c r="E270" s="10"/>
      <c r="F270" s="10"/>
      <c r="G270" s="10"/>
      <c r="H270" s="10"/>
    </row>
    <row r="271" spans="2:8" ht="15">
      <c r="B271" s="10"/>
      <c r="C271" s="10"/>
      <c r="D271" s="10"/>
      <c r="E271" s="10"/>
      <c r="F271" s="10"/>
      <c r="G271" s="10"/>
      <c r="H271" s="10"/>
    </row>
    <row r="272" spans="2:8" ht="15">
      <c r="B272" s="10"/>
      <c r="C272" s="10"/>
      <c r="D272" s="10"/>
      <c r="E272" s="10"/>
      <c r="F272" s="10"/>
      <c r="G272" s="10"/>
      <c r="H272" s="10"/>
    </row>
    <row r="273" spans="2:8" ht="15">
      <c r="B273" s="10"/>
      <c r="C273" s="10"/>
      <c r="D273" s="10"/>
      <c r="E273" s="10"/>
      <c r="F273" s="10"/>
      <c r="G273" s="10"/>
      <c r="H273" s="10"/>
    </row>
    <row r="274" spans="2:8" ht="15">
      <c r="B274" s="10"/>
      <c r="C274" s="10"/>
      <c r="D274" s="10"/>
      <c r="E274" s="10"/>
      <c r="F274" s="10"/>
      <c r="G274" s="10"/>
      <c r="H274" s="10"/>
    </row>
    <row r="275" spans="2:8" ht="15">
      <c r="B275" s="10"/>
      <c r="C275" s="10"/>
      <c r="D275" s="10"/>
      <c r="E275" s="10"/>
      <c r="F275" s="10"/>
      <c r="G275" s="10"/>
      <c r="H275" s="10"/>
    </row>
    <row r="276" spans="2:8" ht="15">
      <c r="B276" s="10"/>
      <c r="C276" s="10"/>
      <c r="D276" s="10"/>
      <c r="E276" s="10"/>
      <c r="F276" s="10"/>
      <c r="G276" s="10"/>
      <c r="H276" s="10"/>
    </row>
    <row r="277" spans="2:8" ht="15">
      <c r="B277" s="10"/>
      <c r="C277" s="10"/>
      <c r="D277" s="10"/>
      <c r="E277" s="10"/>
      <c r="F277" s="10"/>
      <c r="G277" s="10"/>
      <c r="H277" s="10"/>
    </row>
    <row r="278" spans="2:8" ht="15">
      <c r="B278" s="10"/>
      <c r="C278" s="10"/>
      <c r="D278" s="10"/>
      <c r="E278" s="10"/>
      <c r="F278" s="10"/>
      <c r="G278" s="10"/>
      <c r="H278" s="10"/>
    </row>
    <row r="279" spans="2:8" ht="15">
      <c r="B279" s="10"/>
      <c r="C279" s="10"/>
      <c r="D279" s="10"/>
      <c r="E279" s="10"/>
      <c r="F279" s="10"/>
      <c r="G279" s="10"/>
      <c r="H279" s="10"/>
    </row>
    <row r="280" spans="2:8" ht="15">
      <c r="B280" s="10"/>
      <c r="C280" s="10"/>
      <c r="D280" s="10"/>
      <c r="E280" s="10"/>
      <c r="F280" s="10"/>
      <c r="G280" s="10"/>
      <c r="H280" s="10"/>
    </row>
    <row r="281" spans="2:8" ht="15">
      <c r="B281" s="10"/>
      <c r="C281" s="10"/>
      <c r="D281" s="10"/>
      <c r="E281" s="10"/>
      <c r="F281" s="10"/>
      <c r="G281" s="10"/>
      <c r="H281" s="10"/>
    </row>
    <row r="282" spans="2:8" ht="15">
      <c r="B282" s="10"/>
      <c r="C282" s="10"/>
      <c r="D282" s="10"/>
      <c r="E282" s="10"/>
      <c r="F282" s="10"/>
      <c r="G282" s="10"/>
      <c r="H282" s="10"/>
    </row>
    <row r="283" spans="2:8" ht="15">
      <c r="B283" s="10"/>
      <c r="C283" s="10"/>
      <c r="D283" s="10"/>
      <c r="E283" s="10"/>
      <c r="F283" s="10"/>
      <c r="G283" s="10"/>
      <c r="H283" s="10"/>
    </row>
    <row r="284" spans="2:8" ht="15">
      <c r="B284" s="10"/>
      <c r="C284" s="10"/>
      <c r="D284" s="10"/>
      <c r="E284" s="10"/>
      <c r="F284" s="10"/>
      <c r="G284" s="10"/>
      <c r="H284" s="10"/>
    </row>
    <row r="285" spans="2:8" ht="15">
      <c r="B285" s="10"/>
      <c r="C285" s="10"/>
      <c r="D285" s="10"/>
      <c r="E285" s="10"/>
      <c r="F285" s="10"/>
      <c r="G285" s="10"/>
      <c r="H285" s="10"/>
    </row>
    <row r="286" spans="2:8" ht="15">
      <c r="B286" s="10"/>
      <c r="C286" s="10"/>
      <c r="D286" s="10"/>
      <c r="E286" s="10"/>
      <c r="F286" s="10"/>
      <c r="G286" s="10"/>
      <c r="H286" s="10"/>
    </row>
    <row r="287" spans="2:8" ht="15">
      <c r="B287" s="10"/>
      <c r="C287" s="10"/>
      <c r="D287" s="10"/>
      <c r="E287" s="10"/>
      <c r="F287" s="10"/>
      <c r="G287" s="10"/>
      <c r="H287" s="10"/>
    </row>
    <row r="288" spans="2:8" ht="15">
      <c r="B288" s="10"/>
      <c r="C288" s="10"/>
      <c r="D288" s="10"/>
      <c r="E288" s="10"/>
      <c r="F288" s="10"/>
      <c r="G288" s="10"/>
      <c r="H288" s="10"/>
    </row>
    <row r="289" spans="2:8" ht="15">
      <c r="B289" s="10"/>
      <c r="C289" s="10"/>
      <c r="D289" s="10"/>
      <c r="E289" s="10"/>
      <c r="F289" s="10"/>
      <c r="G289" s="10"/>
      <c r="H289" s="10"/>
    </row>
    <row r="290" spans="2:8" ht="15">
      <c r="B290" s="10"/>
      <c r="C290" s="10"/>
      <c r="D290" s="10"/>
      <c r="E290" s="10"/>
      <c r="F290" s="10"/>
      <c r="G290" s="10"/>
      <c r="H290" s="10"/>
    </row>
    <row r="291" spans="2:8" ht="15">
      <c r="B291" s="10"/>
      <c r="C291" s="10"/>
      <c r="D291" s="10"/>
      <c r="E291" s="10"/>
      <c r="F291" s="10"/>
      <c r="G291" s="10"/>
      <c r="H291" s="10"/>
    </row>
    <row r="292" spans="2:8" ht="15">
      <c r="B292" s="10"/>
      <c r="C292" s="10"/>
      <c r="D292" s="10"/>
      <c r="E292" s="10"/>
      <c r="F292" s="10"/>
      <c r="G292" s="10"/>
      <c r="H292" s="10"/>
    </row>
    <row r="293" spans="2:8" ht="15">
      <c r="B293" s="10"/>
      <c r="C293" s="10"/>
      <c r="D293" s="10"/>
      <c r="E293" s="10"/>
      <c r="F293" s="10"/>
      <c r="G293" s="10"/>
      <c r="H293" s="10"/>
    </row>
    <row r="294" spans="2:8" ht="15">
      <c r="B294" s="10"/>
      <c r="C294" s="10"/>
      <c r="D294" s="10"/>
      <c r="E294" s="10"/>
      <c r="F294" s="10"/>
      <c r="G294" s="10"/>
      <c r="H294" s="10"/>
    </row>
    <row r="295" spans="2:8" ht="15">
      <c r="B295" s="10"/>
      <c r="C295" s="10"/>
      <c r="D295" s="10"/>
      <c r="E295" s="10"/>
      <c r="F295" s="10"/>
      <c r="G295" s="10"/>
      <c r="H295" s="10"/>
    </row>
    <row r="296" spans="2:8" ht="15">
      <c r="B296" s="10"/>
      <c r="C296" s="10"/>
      <c r="D296" s="10"/>
      <c r="E296" s="10"/>
      <c r="F296" s="10"/>
      <c r="G296" s="10"/>
      <c r="H296" s="10"/>
    </row>
    <row r="297" spans="2:8" ht="15">
      <c r="B297" s="10"/>
      <c r="C297" s="10"/>
      <c r="D297" s="10"/>
      <c r="E297" s="10"/>
      <c r="F297" s="10"/>
      <c r="G297" s="10"/>
      <c r="H297" s="10"/>
    </row>
    <row r="298" spans="2:8" ht="15">
      <c r="B298" s="10"/>
      <c r="C298" s="10"/>
      <c r="D298" s="10"/>
      <c r="E298" s="10"/>
      <c r="F298" s="10"/>
      <c r="G298" s="10"/>
      <c r="H298" s="10"/>
    </row>
    <row r="299" spans="2:8" ht="15">
      <c r="B299" s="10"/>
      <c r="C299" s="10"/>
      <c r="D299" s="10"/>
      <c r="E299" s="10"/>
      <c r="F299" s="10"/>
      <c r="G299" s="10"/>
      <c r="H299" s="10"/>
    </row>
    <row r="300" spans="2:8" ht="15">
      <c r="B300" s="10"/>
      <c r="C300" s="10"/>
      <c r="D300" s="10"/>
      <c r="E300" s="10"/>
      <c r="F300" s="10"/>
      <c r="G300" s="10"/>
      <c r="H300" s="10"/>
    </row>
    <row r="301" spans="2:8" ht="15">
      <c r="B301" s="10"/>
      <c r="C301" s="10"/>
      <c r="D301" s="10"/>
      <c r="E301" s="10"/>
      <c r="F301" s="10"/>
      <c r="G301" s="10"/>
      <c r="H301" s="10"/>
    </row>
    <row r="302" spans="2:8" ht="15">
      <c r="B302" s="10"/>
      <c r="C302" s="10"/>
      <c r="D302" s="10"/>
      <c r="E302" s="10"/>
      <c r="F302" s="10"/>
      <c r="G302" s="10"/>
      <c r="H302" s="10"/>
    </row>
    <row r="303" spans="2:8" ht="15">
      <c r="B303" s="10"/>
      <c r="C303" s="10"/>
      <c r="D303" s="10"/>
      <c r="E303" s="10"/>
      <c r="F303" s="10"/>
      <c r="G303" s="10"/>
      <c r="H303" s="10"/>
    </row>
    <row r="304" spans="2:8" ht="15">
      <c r="B304" s="10"/>
      <c r="C304" s="10"/>
      <c r="D304" s="10"/>
      <c r="E304" s="10"/>
      <c r="F304" s="10"/>
      <c r="G304" s="10"/>
      <c r="H304" s="10"/>
    </row>
    <row r="305" spans="2:8" ht="15">
      <c r="B305" s="10"/>
      <c r="C305" s="10"/>
      <c r="D305" s="10"/>
      <c r="E305" s="10"/>
      <c r="F305" s="10"/>
      <c r="G305" s="10"/>
      <c r="H305" s="10"/>
    </row>
    <row r="306" spans="2:8" ht="15">
      <c r="B306" s="10"/>
      <c r="C306" s="10"/>
      <c r="D306" s="10"/>
      <c r="E306" s="10"/>
      <c r="F306" s="10"/>
      <c r="G306" s="10"/>
      <c r="H306" s="10"/>
    </row>
    <row r="307" spans="2:8" ht="15">
      <c r="B307" s="10"/>
      <c r="C307" s="10"/>
      <c r="D307" s="10"/>
      <c r="E307" s="10"/>
      <c r="F307" s="10"/>
      <c r="G307" s="10"/>
      <c r="H307" s="10"/>
    </row>
    <row r="308" spans="2:8" ht="15">
      <c r="B308" s="10"/>
      <c r="C308" s="10"/>
      <c r="D308" s="10"/>
      <c r="E308" s="10"/>
      <c r="F308" s="10"/>
      <c r="G308" s="10"/>
      <c r="H308" s="10"/>
    </row>
    <row r="309" spans="2:8" ht="15">
      <c r="B309" s="10"/>
      <c r="C309" s="10"/>
      <c r="D309" s="10"/>
      <c r="E309" s="10"/>
      <c r="F309" s="10"/>
      <c r="G309" s="10"/>
      <c r="H309" s="10"/>
    </row>
    <row r="310" spans="2:8" ht="15">
      <c r="B310" s="10"/>
      <c r="C310" s="10"/>
      <c r="D310" s="10"/>
      <c r="E310" s="10"/>
      <c r="F310" s="10"/>
      <c r="G310" s="10"/>
      <c r="H310" s="10"/>
    </row>
    <row r="311" spans="2:8" ht="15">
      <c r="B311" s="10"/>
      <c r="C311" s="10"/>
      <c r="D311" s="10"/>
      <c r="E311" s="10"/>
      <c r="F311" s="10"/>
      <c r="G311" s="10"/>
      <c r="H311" s="10"/>
    </row>
    <row r="312" spans="2:8" ht="15">
      <c r="B312" s="10"/>
      <c r="C312" s="10"/>
      <c r="D312" s="10"/>
      <c r="E312" s="10"/>
      <c r="F312" s="10"/>
      <c r="G312" s="10"/>
      <c r="H312" s="10"/>
    </row>
    <row r="313" spans="2:8" ht="15">
      <c r="B313" s="10"/>
      <c r="C313" s="10"/>
      <c r="D313" s="10"/>
      <c r="E313" s="10"/>
      <c r="F313" s="10"/>
      <c r="G313" s="10"/>
      <c r="H313" s="10"/>
    </row>
    <row r="314" spans="2:8" ht="15">
      <c r="B314" s="10"/>
      <c r="C314" s="10"/>
      <c r="D314" s="10"/>
      <c r="E314" s="10"/>
      <c r="F314" s="10"/>
      <c r="G314" s="10"/>
      <c r="H314" s="10"/>
    </row>
    <row r="315" spans="2:8" ht="15">
      <c r="B315" s="10"/>
      <c r="C315" s="10"/>
      <c r="D315" s="10"/>
      <c r="E315" s="10"/>
      <c r="F315" s="10"/>
      <c r="G315" s="10"/>
      <c r="H315" s="10"/>
    </row>
    <row r="316" spans="2:8" ht="15">
      <c r="B316" s="10"/>
      <c r="C316" s="10"/>
      <c r="D316" s="10"/>
      <c r="E316" s="10"/>
      <c r="F316" s="10"/>
      <c r="G316" s="10"/>
      <c r="H316" s="10"/>
    </row>
    <row r="317" spans="2:8" ht="15">
      <c r="B317" s="10"/>
      <c r="C317" s="10"/>
      <c r="D317" s="10"/>
      <c r="E317" s="10"/>
      <c r="F317" s="10"/>
      <c r="G317" s="10"/>
      <c r="H317" s="10"/>
    </row>
    <row r="318" spans="2:8" ht="15">
      <c r="B318" s="10"/>
      <c r="C318" s="10"/>
      <c r="D318" s="10"/>
      <c r="E318" s="10"/>
      <c r="F318" s="10"/>
      <c r="G318" s="10"/>
      <c r="H318" s="10"/>
    </row>
    <row r="319" spans="2:8" ht="15">
      <c r="B319" s="10"/>
      <c r="C319" s="10"/>
      <c r="D319" s="10"/>
      <c r="E319" s="10"/>
      <c r="F319" s="10"/>
      <c r="G319" s="10"/>
      <c r="H319" s="10"/>
    </row>
    <row r="320" spans="2:8" ht="15">
      <c r="B320" s="10"/>
      <c r="C320" s="10"/>
      <c r="D320" s="10"/>
      <c r="E320" s="10"/>
      <c r="F320" s="10"/>
      <c r="G320" s="10"/>
      <c r="H320" s="10"/>
    </row>
    <row r="321" spans="2:8" ht="15">
      <c r="B321" s="10"/>
      <c r="C321" s="10"/>
      <c r="D321" s="10"/>
      <c r="E321" s="10"/>
      <c r="F321" s="10"/>
      <c r="G321" s="10"/>
      <c r="H321" s="10"/>
    </row>
    <row r="322" spans="2:8" ht="15">
      <c r="B322" s="10"/>
      <c r="C322" s="10"/>
      <c r="D322" s="10"/>
      <c r="E322" s="10"/>
      <c r="F322" s="10"/>
      <c r="G322" s="10"/>
      <c r="H322" s="10"/>
    </row>
    <row r="323" spans="2:8" ht="15">
      <c r="B323" s="10"/>
      <c r="C323" s="10"/>
      <c r="D323" s="10"/>
      <c r="E323" s="10"/>
      <c r="F323" s="10"/>
      <c r="G323" s="10"/>
      <c r="H323" s="10"/>
    </row>
    <row r="324" spans="2:8" ht="15">
      <c r="B324" s="10"/>
      <c r="C324" s="10"/>
      <c r="D324" s="10"/>
      <c r="E324" s="10"/>
      <c r="F324" s="10"/>
      <c r="G324" s="10"/>
      <c r="H324" s="10"/>
    </row>
    <row r="325" spans="2:8" ht="15">
      <c r="B325" s="10"/>
      <c r="C325" s="10"/>
      <c r="D325" s="10"/>
      <c r="E325" s="10"/>
      <c r="F325" s="10"/>
      <c r="G325" s="10"/>
      <c r="H325" s="10"/>
    </row>
    <row r="326" spans="2:8" ht="15">
      <c r="B326" s="10"/>
      <c r="C326" s="10"/>
      <c r="D326" s="10"/>
      <c r="E326" s="10"/>
      <c r="F326" s="10"/>
      <c r="G326" s="10"/>
      <c r="H326" s="10"/>
    </row>
    <row r="327" spans="2:8" ht="15">
      <c r="B327" s="10"/>
      <c r="C327" s="10"/>
      <c r="D327" s="10"/>
      <c r="E327" s="10"/>
      <c r="F327" s="10"/>
      <c r="G327" s="10"/>
      <c r="H327" s="10"/>
    </row>
    <row r="328" spans="2:8" ht="15">
      <c r="B328" s="10"/>
      <c r="C328" s="10"/>
      <c r="D328" s="10"/>
      <c r="E328" s="10"/>
      <c r="F328" s="10"/>
      <c r="G328" s="10"/>
      <c r="H328" s="10"/>
    </row>
    <row r="329" spans="2:8" ht="15">
      <c r="B329" s="10"/>
      <c r="C329" s="10"/>
      <c r="D329" s="10"/>
      <c r="E329" s="10"/>
      <c r="F329" s="10"/>
      <c r="G329" s="10"/>
      <c r="H329" s="10"/>
    </row>
    <row r="330" spans="2:8" ht="15">
      <c r="B330" s="10"/>
      <c r="C330" s="10"/>
      <c r="D330" s="10"/>
      <c r="E330" s="10"/>
      <c r="F330" s="10"/>
      <c r="G330" s="10"/>
      <c r="H330" s="10"/>
    </row>
    <row r="331" spans="2:8" ht="15">
      <c r="B331" s="10"/>
      <c r="C331" s="10"/>
      <c r="D331" s="10"/>
      <c r="E331" s="10"/>
      <c r="F331" s="10"/>
      <c r="G331" s="10"/>
      <c r="H331" s="10"/>
    </row>
    <row r="332" spans="2:8" ht="15">
      <c r="B332" s="10"/>
      <c r="C332" s="10"/>
      <c r="D332" s="10"/>
      <c r="E332" s="10"/>
      <c r="F332" s="10"/>
      <c r="G332" s="10"/>
      <c r="H332" s="10"/>
    </row>
    <row r="333" spans="2:8" ht="15">
      <c r="B333" s="10"/>
      <c r="C333" s="10"/>
      <c r="D333" s="10"/>
      <c r="E333" s="10"/>
      <c r="F333" s="10"/>
      <c r="G333" s="10"/>
      <c r="H333" s="10"/>
    </row>
    <row r="334" spans="2:8" ht="15">
      <c r="B334" s="10"/>
      <c r="C334" s="10"/>
      <c r="D334" s="10"/>
      <c r="E334" s="10"/>
      <c r="F334" s="10"/>
      <c r="G334" s="10"/>
      <c r="H334" s="10"/>
    </row>
    <row r="335" spans="2:8" ht="15">
      <c r="B335" s="10"/>
      <c r="C335" s="10"/>
      <c r="D335" s="10"/>
      <c r="E335" s="10"/>
      <c r="F335" s="10"/>
      <c r="G335" s="10"/>
      <c r="H335" s="10"/>
    </row>
    <row r="336" spans="2:8" ht="15">
      <c r="B336" s="10"/>
      <c r="C336" s="10"/>
      <c r="D336" s="10"/>
      <c r="E336" s="10"/>
      <c r="F336" s="10"/>
      <c r="G336" s="10"/>
      <c r="H336" s="10"/>
    </row>
    <row r="337" spans="2:8" ht="15">
      <c r="B337" s="10"/>
      <c r="C337" s="10"/>
      <c r="D337" s="10"/>
      <c r="E337" s="10"/>
      <c r="F337" s="10"/>
      <c r="G337" s="10"/>
      <c r="H337" s="10"/>
    </row>
    <row r="338" spans="2:8" ht="15">
      <c r="B338" s="10"/>
      <c r="C338" s="10"/>
      <c r="D338" s="10"/>
      <c r="E338" s="10"/>
      <c r="F338" s="10"/>
      <c r="G338" s="10"/>
      <c r="H338" s="10"/>
    </row>
    <row r="339" spans="2:8" ht="15">
      <c r="B339" s="10"/>
      <c r="C339" s="10"/>
      <c r="D339" s="10"/>
      <c r="E339" s="10"/>
      <c r="F339" s="10"/>
      <c r="G339" s="10"/>
      <c r="H339" s="10"/>
    </row>
    <row r="340" spans="2:8" ht="15">
      <c r="B340" s="10"/>
      <c r="C340" s="10"/>
      <c r="D340" s="10"/>
      <c r="E340" s="10"/>
      <c r="F340" s="10"/>
      <c r="G340" s="10"/>
      <c r="H340" s="10"/>
    </row>
    <row r="341" spans="2:8" ht="15">
      <c r="B341" s="10"/>
      <c r="C341" s="10"/>
      <c r="D341" s="10"/>
      <c r="E341" s="10"/>
      <c r="F341" s="10"/>
      <c r="G341" s="10"/>
      <c r="H341" s="10"/>
    </row>
    <row r="342" spans="2:8" ht="15">
      <c r="B342" s="10"/>
      <c r="C342" s="10"/>
      <c r="D342" s="10"/>
      <c r="E342" s="10"/>
      <c r="F342" s="10"/>
      <c r="G342" s="10"/>
      <c r="H342" s="10"/>
    </row>
    <row r="343" spans="2:8" ht="15">
      <c r="B343" s="10"/>
      <c r="C343" s="10"/>
      <c r="D343" s="10"/>
      <c r="E343" s="10"/>
      <c r="F343" s="10"/>
      <c r="G343" s="10"/>
      <c r="H343" s="10"/>
    </row>
    <row r="344" spans="2:8" ht="15">
      <c r="B344" s="10"/>
      <c r="C344" s="10"/>
      <c r="D344" s="10"/>
      <c r="E344" s="10"/>
      <c r="F344" s="10"/>
      <c r="G344" s="10"/>
      <c r="H344" s="10"/>
    </row>
    <row r="345" spans="2:8" ht="15">
      <c r="B345" s="10"/>
      <c r="C345" s="10"/>
      <c r="D345" s="10"/>
      <c r="E345" s="10"/>
      <c r="F345" s="10"/>
      <c r="G345" s="10"/>
      <c r="H345" s="10"/>
    </row>
    <row r="346" spans="2:8" ht="15">
      <c r="B346" s="10"/>
      <c r="C346" s="10"/>
      <c r="D346" s="10"/>
      <c r="E346" s="10"/>
      <c r="F346" s="10"/>
      <c r="G346" s="10"/>
      <c r="H346" s="10"/>
    </row>
    <row r="347" spans="2:8" ht="15">
      <c r="B347" s="10"/>
      <c r="C347" s="10"/>
      <c r="D347" s="10"/>
      <c r="E347" s="10"/>
      <c r="F347" s="10"/>
      <c r="G347" s="10"/>
      <c r="H347" s="10"/>
    </row>
    <row r="348" spans="2:8" ht="15">
      <c r="B348" s="10"/>
      <c r="C348" s="10"/>
      <c r="D348" s="10"/>
      <c r="E348" s="10"/>
      <c r="F348" s="10"/>
      <c r="G348" s="10"/>
      <c r="H348" s="10"/>
    </row>
    <row r="349" spans="2:8" ht="15">
      <c r="B349" s="10"/>
      <c r="C349" s="10"/>
      <c r="D349" s="10"/>
      <c r="E349" s="10"/>
      <c r="F349" s="10"/>
      <c r="G349" s="10"/>
      <c r="H349" s="10"/>
    </row>
    <row r="350" spans="2:8" ht="15">
      <c r="B350" s="10"/>
      <c r="C350" s="10"/>
      <c r="D350" s="10"/>
      <c r="E350" s="10"/>
      <c r="F350" s="10"/>
      <c r="G350" s="10"/>
      <c r="H350" s="10"/>
    </row>
    <row r="351" spans="2:8" ht="15">
      <c r="B351" s="10"/>
      <c r="C351" s="10"/>
      <c r="D351" s="10"/>
      <c r="E351" s="10"/>
      <c r="F351" s="10"/>
      <c r="G351" s="10"/>
      <c r="H351" s="10"/>
    </row>
    <row r="352" spans="2:8" ht="15">
      <c r="B352" s="10"/>
      <c r="C352" s="10"/>
      <c r="D352" s="10"/>
      <c r="E352" s="10"/>
      <c r="F352" s="10"/>
      <c r="G352" s="10"/>
      <c r="H352" s="10"/>
    </row>
    <row r="353" spans="2:8" ht="15">
      <c r="B353" s="10"/>
      <c r="C353" s="10"/>
      <c r="D353" s="10"/>
      <c r="E353" s="10"/>
      <c r="F353" s="10"/>
      <c r="G353" s="10"/>
      <c r="H353" s="10"/>
    </row>
    <row r="354" spans="2:8" ht="15">
      <c r="B354" s="10"/>
      <c r="C354" s="10"/>
      <c r="D354" s="10"/>
      <c r="E354" s="10"/>
      <c r="F354" s="10"/>
      <c r="G354" s="10"/>
      <c r="H354" s="10"/>
    </row>
    <row r="355" spans="2:8" ht="15">
      <c r="B355" s="10"/>
      <c r="C355" s="10"/>
      <c r="D355" s="10"/>
      <c r="E355" s="10"/>
      <c r="F355" s="10"/>
      <c r="G355" s="10"/>
      <c r="H355" s="10"/>
    </row>
    <row r="356" spans="2:8" ht="15">
      <c r="B356" s="10"/>
      <c r="C356" s="10"/>
      <c r="D356" s="10"/>
      <c r="E356" s="10"/>
      <c r="F356" s="10"/>
      <c r="G356" s="10"/>
      <c r="H356" s="10"/>
    </row>
    <row r="357" spans="2:8" ht="15">
      <c r="B357" s="10"/>
      <c r="C357" s="10"/>
      <c r="D357" s="10"/>
      <c r="E357" s="10"/>
      <c r="F357" s="10"/>
      <c r="G357" s="10"/>
      <c r="H357" s="10"/>
    </row>
    <row r="358" spans="2:8" ht="15">
      <c r="B358" s="10"/>
      <c r="C358" s="10"/>
      <c r="D358" s="10"/>
      <c r="E358" s="10"/>
      <c r="F358" s="10"/>
      <c r="G358" s="10"/>
      <c r="H358" s="10"/>
    </row>
    <row r="359" spans="2:8" ht="15">
      <c r="B359" s="10"/>
      <c r="C359" s="10"/>
      <c r="D359" s="10"/>
      <c r="E359" s="10"/>
      <c r="F359" s="10"/>
      <c r="G359" s="10"/>
      <c r="H359" s="10"/>
    </row>
    <row r="360" spans="2:8" ht="15">
      <c r="B360" s="10"/>
      <c r="C360" s="10"/>
      <c r="D360" s="10"/>
      <c r="E360" s="10"/>
      <c r="F360" s="10"/>
      <c r="G360" s="10"/>
      <c r="H360" s="10"/>
    </row>
    <row r="361" spans="2:8" ht="15">
      <c r="B361" s="10"/>
      <c r="C361" s="10"/>
      <c r="D361" s="10"/>
      <c r="E361" s="10"/>
      <c r="F361" s="10"/>
      <c r="G361" s="10"/>
      <c r="H361" s="10"/>
    </row>
    <row r="362" spans="2:8" ht="15">
      <c r="B362" s="10"/>
      <c r="C362" s="10"/>
      <c r="D362" s="10"/>
      <c r="E362" s="10"/>
      <c r="F362" s="10"/>
      <c r="G362" s="10"/>
      <c r="H362" s="10"/>
    </row>
    <row r="363" spans="2:8" ht="15">
      <c r="B363" s="10"/>
      <c r="C363" s="10"/>
      <c r="D363" s="10"/>
      <c r="E363" s="10"/>
      <c r="F363" s="10"/>
      <c r="G363" s="10"/>
      <c r="H363" s="10"/>
    </row>
    <row r="364" spans="2:8" ht="15">
      <c r="B364" s="10"/>
      <c r="C364" s="10"/>
      <c r="D364" s="10"/>
      <c r="E364" s="10"/>
      <c r="F364" s="10"/>
      <c r="G364" s="10"/>
      <c r="H364" s="10"/>
    </row>
    <row r="365" spans="2:8" ht="15">
      <c r="B365" s="10"/>
      <c r="C365" s="10"/>
      <c r="D365" s="10"/>
      <c r="E365" s="10"/>
      <c r="F365" s="10"/>
      <c r="G365" s="10"/>
      <c r="H365" s="10"/>
    </row>
    <row r="366" spans="2:8" ht="15">
      <c r="B366" s="10"/>
      <c r="C366" s="10"/>
      <c r="D366" s="10"/>
      <c r="E366" s="10"/>
      <c r="F366" s="10"/>
      <c r="G366" s="10"/>
      <c r="H366" s="10"/>
    </row>
    <row r="367" spans="2:8" ht="15">
      <c r="B367" s="10"/>
      <c r="C367" s="10"/>
      <c r="D367" s="10"/>
      <c r="E367" s="10"/>
      <c r="F367" s="10"/>
      <c r="G367" s="10"/>
      <c r="H367" s="10"/>
    </row>
    <row r="368" spans="2:8" ht="15">
      <c r="B368" s="10"/>
      <c r="C368" s="10"/>
      <c r="D368" s="10"/>
      <c r="E368" s="10"/>
      <c r="F368" s="10"/>
      <c r="G368" s="10"/>
      <c r="H368" s="10"/>
    </row>
    <row r="369" spans="2:8" ht="15">
      <c r="B369" s="10"/>
      <c r="C369" s="10"/>
      <c r="D369" s="10"/>
      <c r="E369" s="10"/>
      <c r="F369" s="10"/>
      <c r="G369" s="10"/>
      <c r="H369" s="10"/>
    </row>
    <row r="370" spans="2:8" ht="15">
      <c r="B370" s="10"/>
      <c r="C370" s="10"/>
      <c r="D370" s="10"/>
      <c r="E370" s="10"/>
      <c r="F370" s="10"/>
      <c r="G370" s="10"/>
      <c r="H370" s="10"/>
    </row>
    <row r="371" spans="2:8" ht="15">
      <c r="B371" s="10"/>
      <c r="C371" s="10"/>
      <c r="D371" s="10"/>
      <c r="E371" s="10"/>
      <c r="F371" s="10"/>
      <c r="G371" s="10"/>
      <c r="H371" s="10"/>
    </row>
    <row r="372" spans="2:8" ht="15">
      <c r="B372" s="10"/>
      <c r="C372" s="10"/>
      <c r="D372" s="10"/>
      <c r="E372" s="10"/>
      <c r="F372" s="10"/>
      <c r="G372" s="10"/>
      <c r="H372" s="10"/>
    </row>
    <row r="373" spans="2:8" ht="15">
      <c r="B373" s="10"/>
      <c r="C373" s="10"/>
      <c r="D373" s="10"/>
      <c r="E373" s="10"/>
      <c r="F373" s="10"/>
      <c r="G373" s="10"/>
      <c r="H373" s="10"/>
    </row>
    <row r="374" spans="2:8" ht="15">
      <c r="B374" s="10"/>
      <c r="C374" s="10"/>
      <c r="D374" s="10"/>
      <c r="E374" s="10"/>
      <c r="F374" s="10"/>
      <c r="G374" s="10"/>
      <c r="H374" s="10"/>
    </row>
    <row r="375" spans="2:8" ht="15">
      <c r="B375" s="10"/>
      <c r="C375" s="10"/>
      <c r="D375" s="10"/>
      <c r="E375" s="10"/>
      <c r="F375" s="10"/>
      <c r="G375" s="10"/>
      <c r="H375" s="10"/>
    </row>
    <row r="376" spans="2:8" ht="15">
      <c r="B376" s="10"/>
      <c r="C376" s="10"/>
      <c r="D376" s="10"/>
      <c r="E376" s="10"/>
      <c r="F376" s="10"/>
      <c r="G376" s="10"/>
      <c r="H376" s="10"/>
    </row>
    <row r="377" spans="2:8" ht="15">
      <c r="B377" s="10"/>
      <c r="C377" s="10"/>
      <c r="D377" s="10"/>
      <c r="E377" s="10"/>
      <c r="F377" s="10"/>
      <c r="G377" s="10"/>
      <c r="H377" s="10"/>
    </row>
    <row r="378" spans="2:8" ht="15">
      <c r="B378" s="10"/>
      <c r="C378" s="10"/>
      <c r="D378" s="10"/>
      <c r="E378" s="10"/>
      <c r="F378" s="10"/>
      <c r="G378" s="10"/>
      <c r="H378" s="10"/>
    </row>
    <row r="379" spans="2:8" ht="15">
      <c r="B379" s="10"/>
      <c r="C379" s="10"/>
      <c r="D379" s="10"/>
      <c r="E379" s="10"/>
      <c r="F379" s="10"/>
      <c r="G379" s="10"/>
      <c r="H379" s="10"/>
    </row>
    <row r="380" spans="2:8" ht="15">
      <c r="B380" s="10"/>
      <c r="C380" s="10"/>
      <c r="D380" s="10"/>
      <c r="E380" s="10"/>
      <c r="F380" s="10"/>
      <c r="G380" s="10"/>
      <c r="H380" s="10"/>
    </row>
    <row r="381" spans="2:8" ht="15">
      <c r="B381" s="10"/>
      <c r="C381" s="10"/>
      <c r="D381" s="10"/>
      <c r="E381" s="10"/>
      <c r="F381" s="10"/>
      <c r="G381" s="10"/>
      <c r="H381" s="10"/>
    </row>
    <row r="382" spans="2:8" ht="15">
      <c r="B382" s="10"/>
      <c r="C382" s="10"/>
      <c r="D382" s="10"/>
      <c r="E382" s="10"/>
      <c r="F382" s="10"/>
      <c r="G382" s="10"/>
      <c r="H382" s="10"/>
    </row>
    <row r="383" spans="2:8" ht="15">
      <c r="B383" s="10"/>
      <c r="C383" s="10"/>
      <c r="D383" s="10"/>
      <c r="E383" s="10"/>
      <c r="F383" s="10"/>
      <c r="G383" s="10"/>
      <c r="H383" s="10"/>
    </row>
    <row r="384" spans="2:8" ht="15">
      <c r="B384" s="10"/>
      <c r="C384" s="10"/>
      <c r="D384" s="10"/>
      <c r="E384" s="10"/>
      <c r="F384" s="10"/>
      <c r="G384" s="10"/>
      <c r="H384" s="10"/>
    </row>
    <row r="385" spans="2:8" ht="15">
      <c r="B385" s="10"/>
      <c r="C385" s="10"/>
      <c r="D385" s="10"/>
      <c r="E385" s="10"/>
      <c r="F385" s="10"/>
      <c r="G385" s="10"/>
      <c r="H385" s="10"/>
    </row>
    <row r="386" spans="2:8" ht="15">
      <c r="B386" s="10"/>
      <c r="C386" s="10"/>
      <c r="D386" s="10"/>
      <c r="E386" s="10"/>
      <c r="F386" s="10"/>
      <c r="G386" s="10"/>
      <c r="H386" s="10"/>
    </row>
    <row r="387" spans="2:8" ht="15">
      <c r="B387" s="10"/>
      <c r="C387" s="10"/>
      <c r="D387" s="10"/>
      <c r="E387" s="10"/>
      <c r="F387" s="10"/>
      <c r="G387" s="10"/>
      <c r="H387" s="10"/>
    </row>
    <row r="388" spans="2:8" ht="15">
      <c r="B388" s="10"/>
      <c r="C388" s="10"/>
      <c r="D388" s="10"/>
      <c r="E388" s="10"/>
      <c r="F388" s="10"/>
      <c r="G388" s="10"/>
      <c r="H388" s="10"/>
    </row>
    <row r="389" spans="2:8" ht="15">
      <c r="B389" s="10"/>
      <c r="C389" s="10"/>
      <c r="D389" s="10"/>
      <c r="E389" s="10"/>
      <c r="F389" s="10"/>
      <c r="G389" s="10"/>
      <c r="H389" s="10"/>
    </row>
    <row r="390" spans="2:8" ht="15">
      <c r="B390" s="10"/>
      <c r="C390" s="10"/>
      <c r="D390" s="10"/>
      <c r="E390" s="10"/>
      <c r="F390" s="10"/>
      <c r="G390" s="10"/>
      <c r="H390" s="10"/>
    </row>
    <row r="391" spans="2:8" ht="15">
      <c r="B391" s="10"/>
      <c r="C391" s="10"/>
      <c r="D391" s="10"/>
      <c r="E391" s="10"/>
      <c r="F391" s="10"/>
      <c r="G391" s="10"/>
      <c r="H391" s="10"/>
    </row>
    <row r="392" spans="2:8" ht="15">
      <c r="B392" s="10"/>
      <c r="C392" s="10"/>
      <c r="D392" s="10"/>
      <c r="E392" s="10"/>
      <c r="F392" s="10"/>
      <c r="G392" s="10"/>
      <c r="H392" s="10"/>
    </row>
    <row r="393" spans="2:8" ht="15">
      <c r="B393" s="10"/>
      <c r="C393" s="10"/>
      <c r="D393" s="10"/>
      <c r="E393" s="10"/>
      <c r="F393" s="10"/>
      <c r="G393" s="10"/>
      <c r="H393" s="10"/>
    </row>
    <row r="394" spans="2:8" ht="15">
      <c r="B394" s="10"/>
      <c r="C394" s="10"/>
      <c r="D394" s="10"/>
      <c r="E394" s="10"/>
      <c r="F394" s="10"/>
      <c r="G394" s="10"/>
      <c r="H394" s="10"/>
    </row>
    <row r="395" spans="2:8" ht="15">
      <c r="B395" s="10"/>
      <c r="C395" s="10"/>
      <c r="D395" s="10"/>
      <c r="E395" s="10"/>
      <c r="F395" s="10"/>
      <c r="G395" s="10"/>
      <c r="H395" s="10"/>
    </row>
    <row r="396" spans="2:8" ht="15">
      <c r="B396" s="10"/>
      <c r="C396" s="10"/>
      <c r="D396" s="10"/>
      <c r="E396" s="10"/>
      <c r="F396" s="10"/>
      <c r="G396" s="10"/>
      <c r="H396" s="10"/>
    </row>
    <row r="397" spans="2:8" ht="15">
      <c r="B397" s="10"/>
      <c r="C397" s="10"/>
      <c r="D397" s="10"/>
      <c r="E397" s="10"/>
      <c r="F397" s="10"/>
      <c r="G397" s="10"/>
      <c r="H397" s="10"/>
    </row>
    <row r="398" spans="2:8" ht="15">
      <c r="B398" s="10"/>
      <c r="C398" s="10"/>
      <c r="D398" s="10"/>
      <c r="E398" s="10"/>
      <c r="F398" s="10"/>
      <c r="G398" s="10"/>
      <c r="H398" s="10"/>
    </row>
    <row r="399" spans="2:8" ht="15">
      <c r="B399" s="10"/>
      <c r="C399" s="10"/>
      <c r="D399" s="10"/>
      <c r="E399" s="10"/>
      <c r="F399" s="10"/>
      <c r="G399" s="10"/>
      <c r="H399" s="10"/>
    </row>
    <row r="400" spans="2:8" ht="15">
      <c r="B400" s="10"/>
      <c r="C400" s="10"/>
      <c r="D400" s="10"/>
      <c r="E400" s="10"/>
      <c r="F400" s="10"/>
      <c r="G400" s="10"/>
      <c r="H400" s="10"/>
    </row>
    <row r="401" spans="2:8" ht="15">
      <c r="B401" s="10"/>
      <c r="C401" s="10"/>
      <c r="D401" s="10"/>
      <c r="E401" s="10"/>
      <c r="F401" s="10"/>
      <c r="G401" s="10"/>
      <c r="H401" s="10"/>
    </row>
    <row r="402" spans="2:8" ht="15">
      <c r="B402" s="10"/>
      <c r="C402" s="10"/>
      <c r="D402" s="10"/>
      <c r="E402" s="10"/>
      <c r="F402" s="10"/>
      <c r="G402" s="10"/>
      <c r="H402" s="10"/>
    </row>
    <row r="403" spans="2:8" ht="15">
      <c r="B403" s="10"/>
      <c r="C403" s="10"/>
      <c r="D403" s="10"/>
      <c r="E403" s="10"/>
      <c r="F403" s="10"/>
      <c r="G403" s="10"/>
      <c r="H403" s="10"/>
    </row>
    <row r="404" spans="2:8" ht="15">
      <c r="B404" s="10"/>
      <c r="C404" s="10"/>
      <c r="D404" s="10"/>
      <c r="E404" s="10"/>
      <c r="F404" s="10"/>
      <c r="G404" s="10"/>
      <c r="H404" s="10"/>
    </row>
    <row r="405" spans="2:8" ht="15">
      <c r="B405" s="10"/>
      <c r="C405" s="10"/>
      <c r="D405" s="10"/>
      <c r="E405" s="10"/>
      <c r="F405" s="10"/>
      <c r="G405" s="10"/>
      <c r="H405" s="10"/>
    </row>
    <row r="406" spans="2:8" ht="15">
      <c r="B406" s="10"/>
      <c r="C406" s="10"/>
      <c r="D406" s="10"/>
      <c r="E406" s="10"/>
      <c r="F406" s="10"/>
      <c r="G406" s="10"/>
      <c r="H406" s="10"/>
    </row>
    <row r="407" spans="2:8" ht="15">
      <c r="B407" s="10"/>
      <c r="C407" s="10"/>
      <c r="D407" s="10"/>
      <c r="E407" s="10"/>
      <c r="F407" s="10"/>
      <c r="G407" s="10"/>
      <c r="H407" s="10"/>
    </row>
    <row r="408" spans="2:8" ht="15">
      <c r="B408" s="10"/>
      <c r="C408" s="10"/>
      <c r="D408" s="10"/>
      <c r="E408" s="10"/>
      <c r="F408" s="10"/>
      <c r="G408" s="10"/>
      <c r="H408" s="10"/>
    </row>
    <row r="409" spans="2:8" ht="15">
      <c r="B409" s="10"/>
      <c r="C409" s="10"/>
      <c r="D409" s="10"/>
      <c r="E409" s="10"/>
      <c r="F409" s="10"/>
      <c r="G409" s="10"/>
      <c r="H409" s="10"/>
    </row>
    <row r="410" spans="2:8" ht="15">
      <c r="B410" s="10"/>
      <c r="C410" s="10"/>
      <c r="D410" s="10"/>
      <c r="E410" s="10"/>
      <c r="F410" s="10"/>
      <c r="G410" s="10"/>
      <c r="H410" s="10"/>
    </row>
    <row r="411" spans="2:8" ht="15">
      <c r="B411" s="10"/>
      <c r="C411" s="10"/>
      <c r="D411" s="10"/>
      <c r="E411" s="10"/>
      <c r="F411" s="10"/>
      <c r="G411" s="10"/>
      <c r="H411" s="10"/>
    </row>
    <row r="412" spans="2:8" ht="15">
      <c r="B412" s="10"/>
      <c r="C412" s="10"/>
      <c r="D412" s="10"/>
      <c r="E412" s="10"/>
      <c r="F412" s="10"/>
      <c r="G412" s="10"/>
      <c r="H412" s="10"/>
    </row>
    <row r="413" spans="2:8" ht="15">
      <c r="B413" s="10"/>
      <c r="C413" s="10"/>
      <c r="D413" s="10"/>
      <c r="E413" s="10"/>
      <c r="F413" s="10"/>
      <c r="G413" s="10"/>
      <c r="H413" s="10"/>
    </row>
    <row r="414" spans="2:8" ht="15">
      <c r="B414" s="10"/>
      <c r="C414" s="10"/>
      <c r="D414" s="10"/>
      <c r="E414" s="10"/>
      <c r="F414" s="10"/>
      <c r="G414" s="10"/>
      <c r="H414" s="10"/>
    </row>
    <row r="415" spans="2:8" ht="15">
      <c r="B415" s="10"/>
      <c r="C415" s="10"/>
      <c r="D415" s="10"/>
      <c r="E415" s="10"/>
      <c r="F415" s="10"/>
      <c r="G415" s="10"/>
      <c r="H415" s="10"/>
    </row>
    <row r="416" spans="2:8" ht="15">
      <c r="B416" s="10"/>
      <c r="C416" s="10"/>
      <c r="D416" s="10"/>
      <c r="E416" s="10"/>
      <c r="F416" s="10"/>
      <c r="G416" s="10"/>
      <c r="H416" s="10"/>
    </row>
    <row r="417" spans="2:8" ht="15">
      <c r="B417" s="10"/>
      <c r="C417" s="10"/>
      <c r="D417" s="10"/>
      <c r="E417" s="10"/>
      <c r="F417" s="10"/>
      <c r="G417" s="10"/>
      <c r="H417" s="10"/>
    </row>
    <row r="418" spans="2:8" ht="15">
      <c r="B418" s="10"/>
      <c r="C418" s="10"/>
      <c r="D418" s="10"/>
      <c r="E418" s="10"/>
      <c r="F418" s="10"/>
      <c r="G418" s="10"/>
      <c r="H418" s="10"/>
    </row>
    <row r="419" spans="2:8" ht="15">
      <c r="B419" s="10"/>
      <c r="C419" s="10"/>
      <c r="D419" s="10"/>
      <c r="E419" s="10"/>
      <c r="F419" s="10"/>
      <c r="G419" s="10"/>
      <c r="H419" s="10"/>
    </row>
    <row r="420" spans="2:8" ht="15">
      <c r="B420" s="10"/>
      <c r="C420" s="10"/>
      <c r="D420" s="10"/>
      <c r="E420" s="10"/>
      <c r="F420" s="10"/>
      <c r="G420" s="10"/>
      <c r="H420" s="10"/>
    </row>
    <row r="421" spans="2:8" ht="15">
      <c r="B421" s="10"/>
      <c r="C421" s="10"/>
      <c r="D421" s="10"/>
      <c r="E421" s="10"/>
      <c r="F421" s="10"/>
      <c r="G421" s="10"/>
      <c r="H421" s="10"/>
    </row>
    <row r="422" spans="2:8" ht="15">
      <c r="B422" s="10"/>
      <c r="C422" s="10"/>
      <c r="D422" s="10"/>
      <c r="E422" s="10"/>
      <c r="F422" s="10"/>
      <c r="G422" s="10"/>
      <c r="H422" s="10"/>
    </row>
    <row r="423" spans="2:8" ht="15">
      <c r="B423" s="10"/>
      <c r="C423" s="10"/>
      <c r="D423" s="10"/>
      <c r="E423" s="10"/>
      <c r="F423" s="10"/>
      <c r="G423" s="10"/>
      <c r="H423" s="10"/>
    </row>
    <row r="424" spans="2:8" ht="15">
      <c r="B424" s="10"/>
      <c r="C424" s="10"/>
      <c r="D424" s="10"/>
      <c r="E424" s="10"/>
      <c r="F424" s="10"/>
      <c r="G424" s="10"/>
      <c r="H424" s="10"/>
    </row>
    <row r="425" spans="2:8" ht="15">
      <c r="B425" s="10"/>
      <c r="C425" s="10"/>
      <c r="D425" s="10"/>
      <c r="E425" s="10"/>
      <c r="F425" s="10"/>
      <c r="G425" s="10"/>
      <c r="H425" s="10"/>
    </row>
    <row r="426" spans="2:8" ht="15">
      <c r="B426" s="10"/>
      <c r="C426" s="10"/>
      <c r="D426" s="10"/>
      <c r="E426" s="10"/>
      <c r="F426" s="10"/>
      <c r="G426" s="10"/>
      <c r="H426" s="10"/>
    </row>
    <row r="427" spans="2:8" ht="15">
      <c r="B427" s="10"/>
      <c r="C427" s="10"/>
      <c r="D427" s="10"/>
      <c r="E427" s="10"/>
      <c r="F427" s="10"/>
      <c r="G427" s="10"/>
      <c r="H427" s="10"/>
    </row>
    <row r="428" spans="2:8">
      <c r="B428" s="10"/>
      <c r="C428" s="10"/>
      <c r="D428" s="10"/>
      <c r="E428" s="10"/>
      <c r="F428" s="10"/>
      <c r="G428" s="10"/>
      <c r="H428" s="1"/>
    </row>
    <row r="429" spans="2:8">
      <c r="B429" s="1"/>
      <c r="C429" s="1"/>
      <c r="D429" s="1"/>
      <c r="E429" s="1"/>
      <c r="F429" s="1"/>
      <c r="G429" s="1"/>
      <c r="H429" s="1"/>
    </row>
    <row r="430" spans="2:8">
      <c r="B430" s="1"/>
      <c r="C430" s="1"/>
      <c r="D430" s="1"/>
      <c r="E430" s="1"/>
      <c r="F430" s="1"/>
      <c r="G430" s="1"/>
      <c r="H430" s="1"/>
    </row>
    <row r="431" spans="2:8">
      <c r="B431" s="1"/>
      <c r="C431" s="1"/>
      <c r="D431" s="1"/>
      <c r="E431" s="1"/>
      <c r="F431" s="1"/>
      <c r="G431" s="1"/>
      <c r="H431" s="1"/>
    </row>
    <row r="432" spans="2:8">
      <c r="B432" s="1"/>
      <c r="C432" s="1"/>
      <c r="D432" s="1"/>
      <c r="E432" s="1"/>
      <c r="F432" s="1"/>
      <c r="G432" s="1"/>
      <c r="H432" s="1"/>
    </row>
    <row r="433" spans="2:8">
      <c r="B433" s="1"/>
      <c r="C433" s="1"/>
      <c r="D433" s="1"/>
      <c r="E433" s="1"/>
      <c r="F433" s="1"/>
      <c r="G433" s="1"/>
      <c r="H433" s="1"/>
    </row>
    <row r="434" spans="2:8">
      <c r="B434" s="1"/>
      <c r="C434" s="1"/>
      <c r="D434" s="1"/>
      <c r="E434" s="1"/>
      <c r="F434" s="1"/>
      <c r="G434" s="1"/>
      <c r="H434" s="1"/>
    </row>
    <row r="435" spans="2:8">
      <c r="B435" s="1"/>
      <c r="C435" s="1"/>
      <c r="D435" s="1"/>
      <c r="E435" s="1"/>
      <c r="F435" s="1"/>
      <c r="G435" s="1"/>
      <c r="H435" s="1"/>
    </row>
    <row r="436" spans="2:8">
      <c r="B436" s="1"/>
      <c r="C436" s="1"/>
      <c r="D436" s="1"/>
      <c r="E436" s="1"/>
      <c r="F436" s="1"/>
      <c r="G436" s="1"/>
      <c r="H436" s="1"/>
    </row>
    <row r="437" spans="2:8">
      <c r="B437" s="1"/>
      <c r="C437" s="1"/>
      <c r="D437" s="1"/>
      <c r="E437" s="1"/>
      <c r="F437" s="1"/>
      <c r="G437" s="1"/>
      <c r="H437" s="1"/>
    </row>
    <row r="438" spans="2:8">
      <c r="B438" s="1"/>
      <c r="C438" s="1"/>
      <c r="D438" s="1"/>
      <c r="E438" s="1"/>
      <c r="F438" s="1"/>
      <c r="G438" s="1"/>
      <c r="H438" s="1"/>
    </row>
    <row r="439" spans="2:8">
      <c r="B439" s="1"/>
      <c r="C439" s="1"/>
      <c r="D439" s="1"/>
      <c r="E439" s="1"/>
      <c r="F439" s="1"/>
      <c r="G439" s="1"/>
      <c r="H439" s="1"/>
    </row>
    <row r="440" spans="2:8">
      <c r="B440" s="1"/>
      <c r="C440" s="1"/>
      <c r="D440" s="1"/>
      <c r="E440" s="1"/>
      <c r="F440" s="1"/>
      <c r="G440" s="1"/>
      <c r="H440" s="1"/>
    </row>
    <row r="441" spans="2:8">
      <c r="B441" s="1"/>
      <c r="C441" s="1"/>
      <c r="D441" s="1"/>
      <c r="E441" s="1"/>
      <c r="F441" s="1"/>
      <c r="G441" s="1"/>
      <c r="H441" s="1"/>
    </row>
    <row r="442" spans="2:8">
      <c r="B442" s="1"/>
      <c r="C442" s="1"/>
      <c r="D442" s="1"/>
      <c r="E442" s="1"/>
      <c r="F442" s="1"/>
      <c r="G442" s="1"/>
      <c r="H442" s="1"/>
    </row>
    <row r="443" spans="2:8">
      <c r="B443" s="1"/>
      <c r="C443" s="1"/>
      <c r="D443" s="1"/>
      <c r="E443" s="1"/>
      <c r="F443" s="1"/>
      <c r="G443" s="1"/>
      <c r="H443" s="1"/>
    </row>
    <row r="444" spans="2:8">
      <c r="B444" s="1"/>
      <c r="C444" s="1"/>
      <c r="D444" s="1"/>
      <c r="E444" s="1"/>
      <c r="F444" s="1"/>
      <c r="G444" s="1"/>
      <c r="H444" s="1"/>
    </row>
    <row r="445" spans="2:8">
      <c r="B445" s="1"/>
      <c r="C445" s="1"/>
      <c r="D445" s="1"/>
      <c r="E445" s="1"/>
      <c r="F445" s="1"/>
      <c r="G445" s="1"/>
      <c r="H445" s="1"/>
    </row>
    <row r="446" spans="2:8">
      <c r="B446" s="1"/>
      <c r="C446" s="1"/>
      <c r="D446" s="1"/>
      <c r="E446" s="1"/>
      <c r="F446" s="1"/>
      <c r="G446" s="1"/>
      <c r="H446" s="1"/>
    </row>
    <row r="447" spans="2:8">
      <c r="B447" s="1"/>
      <c r="C447" s="1"/>
      <c r="D447" s="1"/>
      <c r="E447" s="1"/>
      <c r="F447" s="1"/>
      <c r="G447" s="1"/>
      <c r="H447" s="1"/>
    </row>
    <row r="448" spans="2:8">
      <c r="B448" s="1"/>
      <c r="C448" s="1"/>
      <c r="D448" s="1"/>
      <c r="E448" s="1"/>
      <c r="F448" s="1"/>
      <c r="G448" s="1"/>
      <c r="H448" s="1"/>
    </row>
    <row r="449" spans="2:8">
      <c r="B449" s="1"/>
      <c r="C449" s="1"/>
      <c r="D449" s="1"/>
      <c r="E449" s="1"/>
      <c r="F449" s="1"/>
      <c r="G449" s="1"/>
      <c r="H449" s="1"/>
    </row>
    <row r="450" spans="2:8">
      <c r="B450" s="1"/>
      <c r="C450" s="1"/>
      <c r="D450" s="1"/>
      <c r="E450" s="1"/>
      <c r="F450" s="1"/>
      <c r="G450" s="1"/>
      <c r="H450" s="1"/>
    </row>
    <row r="451" spans="2:8">
      <c r="B451" s="1"/>
      <c r="C451" s="1"/>
      <c r="D451" s="1"/>
      <c r="E451" s="1"/>
      <c r="F451" s="1"/>
      <c r="G451" s="1"/>
      <c r="H451" s="1"/>
    </row>
    <row r="452" spans="2:8">
      <c r="B452" s="1"/>
      <c r="C452" s="1"/>
      <c r="D452" s="1"/>
      <c r="E452" s="1"/>
      <c r="F452" s="1"/>
      <c r="G452" s="1"/>
      <c r="H452" s="1"/>
    </row>
    <row r="453" spans="2:8">
      <c r="B453" s="1"/>
      <c r="C453" s="1"/>
      <c r="D453" s="1"/>
      <c r="E453" s="1"/>
      <c r="F453" s="1"/>
      <c r="G453" s="1"/>
      <c r="H453" s="1"/>
    </row>
    <row r="454" spans="2:8">
      <c r="B454" s="1"/>
      <c r="C454" s="1"/>
      <c r="D454" s="1"/>
      <c r="E454" s="1"/>
      <c r="F454" s="1"/>
      <c r="G454" s="1"/>
      <c r="H454" s="1"/>
    </row>
    <row r="455" spans="2:8">
      <c r="B455" s="1"/>
      <c r="C455" s="1"/>
      <c r="D455" s="1"/>
      <c r="E455" s="1"/>
      <c r="F455" s="1"/>
      <c r="G455" s="1"/>
      <c r="H455" s="1"/>
    </row>
    <row r="456" spans="2:8">
      <c r="B456" s="1"/>
      <c r="C456" s="1"/>
      <c r="D456" s="1"/>
      <c r="E456" s="1"/>
      <c r="F456" s="1"/>
      <c r="G456" s="1"/>
      <c r="H456" s="1"/>
    </row>
    <row r="457" spans="2:8">
      <c r="B457" s="1"/>
      <c r="C457" s="1"/>
      <c r="D457" s="1"/>
      <c r="E457" s="1"/>
      <c r="F457" s="1"/>
      <c r="G457" s="1"/>
      <c r="H457" s="1"/>
    </row>
    <row r="458" spans="2:8">
      <c r="B458" s="1"/>
      <c r="C458" s="1"/>
      <c r="D458" s="1"/>
      <c r="E458" s="1"/>
      <c r="F458" s="1"/>
      <c r="G458" s="1"/>
      <c r="H458" s="1"/>
    </row>
    <row r="459" spans="2:8">
      <c r="B459" s="1"/>
      <c r="C459" s="1"/>
      <c r="D459" s="1"/>
      <c r="E459" s="1"/>
      <c r="F459" s="1"/>
      <c r="G459" s="1"/>
      <c r="H459" s="1"/>
    </row>
    <row r="460" spans="2:8">
      <c r="B460" s="1"/>
      <c r="C460" s="1"/>
      <c r="D460" s="1"/>
      <c r="E460" s="1"/>
      <c r="F460" s="1"/>
      <c r="G460" s="1"/>
      <c r="H460" s="1"/>
    </row>
    <row r="461" spans="2:8">
      <c r="B461" s="1"/>
      <c r="C461" s="1"/>
      <c r="D461" s="1"/>
      <c r="E461" s="1"/>
      <c r="F461" s="1"/>
      <c r="G461" s="1"/>
      <c r="H461" s="1"/>
    </row>
    <row r="462" spans="2:8">
      <c r="B462" s="1"/>
      <c r="C462" s="1"/>
      <c r="D462" s="1"/>
      <c r="E462" s="1"/>
      <c r="F462" s="1"/>
      <c r="G462" s="1"/>
      <c r="H462" s="1"/>
    </row>
    <row r="463" spans="2:8">
      <c r="B463" s="1"/>
      <c r="C463" s="1"/>
      <c r="D463" s="1"/>
      <c r="E463" s="1"/>
      <c r="F463" s="1"/>
      <c r="G463" s="1"/>
      <c r="H463" s="1"/>
    </row>
    <row r="464" spans="2:8">
      <c r="B464" s="1"/>
      <c r="C464" s="1"/>
      <c r="D464" s="1"/>
      <c r="E464" s="1"/>
      <c r="F464" s="1"/>
      <c r="G464" s="1"/>
      <c r="H464" s="1"/>
    </row>
    <row r="465" spans="2:8">
      <c r="B465" s="1"/>
      <c r="C465" s="1"/>
      <c r="D465" s="1"/>
      <c r="E465" s="1"/>
      <c r="F465" s="1"/>
      <c r="G465" s="1"/>
      <c r="H465" s="1"/>
    </row>
    <row r="466" spans="2:8">
      <c r="B466" s="1"/>
      <c r="C466" s="1"/>
      <c r="D466" s="1"/>
      <c r="E466" s="1"/>
      <c r="F466" s="1"/>
      <c r="G466" s="1"/>
      <c r="H466" s="1"/>
    </row>
    <row r="467" spans="2:8">
      <c r="B467" s="1"/>
      <c r="C467" s="1"/>
      <c r="D467" s="1"/>
      <c r="E467" s="1"/>
      <c r="F467" s="1"/>
      <c r="G467" s="1"/>
      <c r="H467" s="1"/>
    </row>
    <row r="468" spans="2:8">
      <c r="B468" s="1"/>
      <c r="C468" s="1"/>
      <c r="D468" s="1"/>
      <c r="E468" s="1"/>
      <c r="F468" s="1"/>
      <c r="G468" s="1"/>
      <c r="H468" s="1"/>
    </row>
    <row r="469" spans="2:8">
      <c r="B469" s="1"/>
      <c r="C469" s="1"/>
      <c r="D469" s="1"/>
      <c r="E469" s="1"/>
      <c r="F469" s="1"/>
      <c r="G469" s="1"/>
      <c r="H469" s="1"/>
    </row>
    <row r="470" spans="2:8">
      <c r="B470" s="1"/>
      <c r="C470" s="1"/>
      <c r="D470" s="1"/>
      <c r="E470" s="1"/>
      <c r="F470" s="1"/>
      <c r="G470" s="1"/>
      <c r="H470" s="1"/>
    </row>
    <row r="471" spans="2:8">
      <c r="B471" s="1"/>
      <c r="C471" s="1"/>
      <c r="D471" s="1"/>
      <c r="E471" s="1"/>
      <c r="F471" s="1"/>
      <c r="G471" s="1"/>
      <c r="H471" s="1"/>
    </row>
    <row r="472" spans="2:8">
      <c r="B472" s="1"/>
      <c r="C472" s="1"/>
      <c r="D472" s="1"/>
      <c r="E472" s="1"/>
      <c r="F472" s="1"/>
      <c r="G472" s="1"/>
      <c r="H472" s="1"/>
    </row>
    <row r="473" spans="2:8">
      <c r="B473" s="1"/>
      <c r="C473" s="1"/>
      <c r="D473" s="1"/>
      <c r="E473" s="1"/>
      <c r="F473" s="1"/>
      <c r="G473" s="1"/>
      <c r="H473" s="1"/>
    </row>
    <row r="474" spans="2:8">
      <c r="B474" s="1"/>
      <c r="C474" s="1"/>
      <c r="D474" s="1"/>
      <c r="E474" s="1"/>
      <c r="F474" s="1"/>
      <c r="G474" s="1"/>
      <c r="H474" s="1"/>
    </row>
    <row r="475" spans="2:8">
      <c r="B475" s="1"/>
      <c r="C475" s="1"/>
      <c r="D475" s="1"/>
      <c r="E475" s="1"/>
      <c r="F475" s="1"/>
      <c r="G475" s="1"/>
      <c r="H475" s="1"/>
    </row>
    <row r="476" spans="2:8">
      <c r="B476" s="1"/>
      <c r="C476" s="1"/>
      <c r="D476" s="1"/>
      <c r="E476" s="1"/>
      <c r="F476" s="1"/>
      <c r="G476" s="1"/>
      <c r="H476" s="1"/>
    </row>
    <row r="477" spans="2:8">
      <c r="B477" s="1"/>
      <c r="C477" s="1"/>
      <c r="D477" s="1"/>
      <c r="E477" s="1"/>
      <c r="F477" s="1"/>
      <c r="G477" s="1"/>
      <c r="H477" s="1"/>
    </row>
    <row r="478" spans="2:8">
      <c r="B478" s="1"/>
      <c r="C478" s="1"/>
      <c r="D478" s="1"/>
      <c r="E478" s="1"/>
      <c r="F478" s="1"/>
      <c r="G478" s="1"/>
      <c r="H478" s="1"/>
    </row>
    <row r="479" spans="2:8">
      <c r="B479" s="1"/>
      <c r="C479" s="1"/>
      <c r="D479" s="1"/>
      <c r="E479" s="1"/>
      <c r="F479" s="1"/>
      <c r="G479" s="1"/>
      <c r="H479" s="1"/>
    </row>
    <row r="480" spans="2:8">
      <c r="B480" s="1"/>
      <c r="C480" s="1"/>
      <c r="D480" s="1"/>
      <c r="E480" s="1"/>
      <c r="F480" s="1"/>
      <c r="G480" s="1"/>
      <c r="H480" s="1"/>
    </row>
    <row r="481" spans="2:8">
      <c r="B481" s="1"/>
      <c r="C481" s="1"/>
      <c r="D481" s="1"/>
      <c r="E481" s="1"/>
      <c r="F481" s="1"/>
      <c r="G481" s="1"/>
      <c r="H481" s="1"/>
    </row>
    <row r="482" spans="2:8">
      <c r="B482" s="1"/>
      <c r="C482" s="1"/>
      <c r="D482" s="1"/>
      <c r="E482" s="1"/>
      <c r="F482" s="1"/>
      <c r="G482" s="1"/>
      <c r="H482" s="1"/>
    </row>
    <row r="483" spans="2:8">
      <c r="B483" s="1"/>
      <c r="C483" s="1"/>
      <c r="D483" s="1"/>
      <c r="E483" s="1"/>
      <c r="F483" s="1"/>
      <c r="G483" s="1"/>
      <c r="H483" s="1"/>
    </row>
    <row r="484" spans="2:8">
      <c r="B484" s="1"/>
      <c r="C484" s="1"/>
      <c r="D484" s="1"/>
      <c r="E484" s="1"/>
      <c r="F484" s="1"/>
      <c r="G484" s="1"/>
      <c r="H484" s="1"/>
    </row>
    <row r="485" spans="2:8">
      <c r="B485" s="1"/>
      <c r="C485" s="1"/>
      <c r="D485" s="1"/>
      <c r="E485" s="1"/>
      <c r="F485" s="1"/>
      <c r="G485" s="1"/>
      <c r="H485" s="1"/>
    </row>
    <row r="486" spans="2:8">
      <c r="B486" s="1"/>
      <c r="C486" s="1"/>
      <c r="D486" s="1"/>
      <c r="E486" s="1"/>
      <c r="F486" s="1"/>
      <c r="G486" s="1"/>
      <c r="H486" s="1"/>
    </row>
    <row r="487" spans="2:8">
      <c r="B487" s="1"/>
      <c r="C487" s="1"/>
      <c r="D487" s="1"/>
      <c r="E487" s="1"/>
      <c r="F487" s="1"/>
      <c r="G487" s="1"/>
      <c r="H487" s="1"/>
    </row>
    <row r="488" spans="2:8">
      <c r="B488" s="1"/>
      <c r="C488" s="1"/>
      <c r="D488" s="1"/>
      <c r="E488" s="1"/>
      <c r="F488" s="1"/>
      <c r="G488" s="1"/>
      <c r="H488" s="1"/>
    </row>
    <row r="489" spans="2:8">
      <c r="B489" s="1"/>
      <c r="C489" s="1"/>
      <c r="D489" s="1"/>
      <c r="E489" s="1"/>
      <c r="F489" s="1"/>
      <c r="G489" s="1"/>
      <c r="H489" s="1"/>
    </row>
    <row r="490" spans="2:8">
      <c r="B490" s="1"/>
      <c r="C490" s="1"/>
      <c r="D490" s="1"/>
      <c r="E490" s="1"/>
      <c r="F490" s="1"/>
      <c r="G490" s="1"/>
      <c r="H490" s="1"/>
    </row>
    <row r="491" spans="2:8">
      <c r="B491" s="1"/>
      <c r="C491" s="1"/>
      <c r="D491" s="1"/>
      <c r="E491" s="1"/>
      <c r="F491" s="1"/>
      <c r="G491" s="1"/>
      <c r="H491" s="1"/>
    </row>
    <row r="492" spans="2:8">
      <c r="B492" s="1"/>
      <c r="C492" s="1"/>
      <c r="D492" s="1"/>
      <c r="E492" s="1"/>
      <c r="F492" s="1"/>
      <c r="G492" s="1"/>
      <c r="H492" s="1"/>
    </row>
    <row r="493" spans="2:8">
      <c r="B493" s="1"/>
      <c r="C493" s="1"/>
      <c r="D493" s="1"/>
      <c r="E493" s="1"/>
      <c r="F493" s="1"/>
      <c r="G493" s="1"/>
      <c r="H493" s="1"/>
    </row>
    <row r="494" spans="2:8">
      <c r="B494" s="1"/>
      <c r="C494" s="1"/>
      <c r="D494" s="1"/>
      <c r="E494" s="1"/>
      <c r="F494" s="1"/>
      <c r="G494" s="1"/>
      <c r="H494" s="1"/>
    </row>
    <row r="495" spans="2:8">
      <c r="B495" s="1"/>
      <c r="C495" s="1"/>
      <c r="D495" s="1"/>
      <c r="E495" s="1"/>
      <c r="F495" s="1"/>
      <c r="G495" s="1"/>
      <c r="H495" s="1"/>
    </row>
    <row r="496" spans="2:8">
      <c r="B496" s="1"/>
      <c r="C496" s="1"/>
      <c r="D496" s="1"/>
      <c r="E496" s="1"/>
      <c r="F496" s="1"/>
      <c r="G496" s="1"/>
      <c r="H496" s="1"/>
    </row>
    <row r="497" spans="2:8">
      <c r="B497" s="1"/>
      <c r="C497" s="1"/>
      <c r="D497" s="1"/>
      <c r="E497" s="1"/>
      <c r="F497" s="1"/>
      <c r="G497" s="1"/>
      <c r="H497" s="1"/>
    </row>
    <row r="498" spans="2:8">
      <c r="B498" s="1"/>
      <c r="C498" s="1"/>
      <c r="D498" s="1"/>
      <c r="E498" s="1"/>
      <c r="F498" s="1"/>
      <c r="G498" s="1"/>
      <c r="H498" s="1"/>
    </row>
    <row r="499" spans="2:8">
      <c r="B499" s="1"/>
      <c r="C499" s="1"/>
      <c r="D499" s="1"/>
      <c r="E499" s="1"/>
      <c r="F499" s="1"/>
      <c r="G499" s="1"/>
      <c r="H499" s="1"/>
    </row>
    <row r="500" spans="2:8">
      <c r="B500" s="1"/>
      <c r="C500" s="1"/>
      <c r="D500" s="1"/>
      <c r="E500" s="1"/>
      <c r="F500" s="1"/>
      <c r="G500" s="1"/>
      <c r="H500" s="1"/>
    </row>
    <row r="501" spans="2:8">
      <c r="B501" s="1"/>
      <c r="C501" s="1"/>
      <c r="D501" s="1"/>
      <c r="E501" s="1"/>
      <c r="F501" s="1"/>
      <c r="G501" s="1"/>
      <c r="H501" s="1"/>
    </row>
    <row r="502" spans="2:8">
      <c r="B502" s="1"/>
      <c r="C502" s="1"/>
      <c r="D502" s="1"/>
      <c r="E502" s="1"/>
      <c r="F502" s="1"/>
      <c r="G502" s="1"/>
      <c r="H502" s="1"/>
    </row>
    <row r="503" spans="2:8">
      <c r="B503" s="1"/>
      <c r="C503" s="1"/>
      <c r="D503" s="1"/>
      <c r="E503" s="1"/>
      <c r="F503" s="1"/>
      <c r="G503" s="1"/>
      <c r="H503" s="1"/>
    </row>
    <row r="504" spans="2:8">
      <c r="B504" s="1"/>
      <c r="C504" s="1"/>
      <c r="D504" s="1"/>
      <c r="E504" s="1"/>
      <c r="F504" s="1"/>
      <c r="G504" s="1"/>
      <c r="H504" s="1"/>
    </row>
    <row r="505" spans="2:8">
      <c r="B505" s="1"/>
      <c r="C505" s="1"/>
      <c r="D505" s="1"/>
      <c r="E505" s="1"/>
      <c r="F505" s="1"/>
      <c r="G505" s="1"/>
      <c r="H505" s="1"/>
    </row>
    <row r="506" spans="2:8">
      <c r="B506" s="1"/>
      <c r="C506" s="1"/>
      <c r="D506" s="1"/>
      <c r="E506" s="1"/>
      <c r="F506" s="1"/>
      <c r="G506" s="1"/>
      <c r="H506" s="1"/>
    </row>
    <row r="507" spans="2:8">
      <c r="B507" s="1"/>
      <c r="C507" s="1"/>
      <c r="D507" s="1"/>
      <c r="E507" s="1"/>
      <c r="F507" s="1"/>
      <c r="G507" s="1"/>
      <c r="H507" s="1"/>
    </row>
    <row r="508" spans="2:8">
      <c r="B508" s="1"/>
      <c r="C508" s="1"/>
      <c r="D508" s="1"/>
      <c r="E508" s="1"/>
      <c r="F508" s="1"/>
      <c r="G508" s="1"/>
      <c r="H508" s="1"/>
    </row>
    <row r="509" spans="2:8">
      <c r="B509" s="1"/>
      <c r="C509" s="1"/>
      <c r="D509" s="1"/>
      <c r="E509" s="1"/>
      <c r="F509" s="1"/>
      <c r="G509" s="1"/>
      <c r="H509" s="1"/>
    </row>
    <row r="510" spans="2:8">
      <c r="B510" s="1"/>
      <c r="C510" s="1"/>
      <c r="D510" s="1"/>
      <c r="E510" s="1"/>
      <c r="F510" s="1"/>
      <c r="G510" s="1"/>
      <c r="H510" s="1"/>
    </row>
    <row r="511" spans="2:8">
      <c r="B511" s="1"/>
      <c r="C511" s="1"/>
      <c r="D511" s="1"/>
      <c r="E511" s="1"/>
      <c r="F511" s="1"/>
      <c r="G511" s="1"/>
      <c r="H511" s="1"/>
    </row>
    <row r="512" spans="2:8">
      <c r="B512" s="1"/>
      <c r="C512" s="1"/>
      <c r="D512" s="1"/>
      <c r="E512" s="1"/>
      <c r="F512" s="1"/>
      <c r="G512" s="1"/>
      <c r="H512" s="1"/>
    </row>
    <row r="513" spans="2:8">
      <c r="B513" s="1"/>
      <c r="C513" s="1"/>
      <c r="D513" s="1"/>
      <c r="E513" s="1"/>
      <c r="F513" s="1"/>
      <c r="G513" s="1"/>
      <c r="H513" s="1"/>
    </row>
    <row r="514" spans="2:8">
      <c r="B514" s="1"/>
      <c r="C514" s="1"/>
      <c r="D514" s="1"/>
      <c r="E514" s="1"/>
      <c r="F514" s="1"/>
      <c r="G514" s="1"/>
      <c r="H514" s="1"/>
    </row>
    <row r="515" spans="2:8">
      <c r="B515" s="1"/>
      <c r="C515" s="1"/>
      <c r="D515" s="1"/>
      <c r="E515" s="1"/>
      <c r="F515" s="1"/>
      <c r="G515" s="1"/>
      <c r="H515" s="1"/>
    </row>
    <row r="516" spans="2:8">
      <c r="B516" s="1"/>
      <c r="C516" s="1"/>
      <c r="D516" s="1"/>
      <c r="E516" s="1"/>
      <c r="F516" s="1"/>
      <c r="G516" s="1"/>
      <c r="H516" s="1"/>
    </row>
    <row r="517" spans="2:8">
      <c r="B517" s="1"/>
      <c r="C517" s="1"/>
      <c r="D517" s="1"/>
      <c r="E517" s="1"/>
      <c r="F517" s="1"/>
      <c r="G517" s="1"/>
      <c r="H517" s="1"/>
    </row>
    <row r="518" spans="2:8">
      <c r="B518" s="1"/>
      <c r="C518" s="1"/>
      <c r="D518" s="1"/>
      <c r="E518" s="1"/>
      <c r="F518" s="1"/>
      <c r="G518" s="1"/>
      <c r="H518" s="1"/>
    </row>
    <row r="519" spans="2:8">
      <c r="B519" s="1"/>
      <c r="C519" s="1"/>
      <c r="D519" s="1"/>
      <c r="E519" s="1"/>
      <c r="F519" s="1"/>
      <c r="G519" s="1"/>
      <c r="H519" s="1"/>
    </row>
    <row r="520" spans="2:8">
      <c r="B520" s="1"/>
      <c r="C520" s="1"/>
      <c r="D520" s="1"/>
      <c r="E520" s="1"/>
      <c r="F520" s="1"/>
      <c r="G520" s="1"/>
      <c r="H520" s="1"/>
    </row>
    <row r="521" spans="2:8">
      <c r="B521" s="1"/>
      <c r="C521" s="1"/>
      <c r="D521" s="1"/>
      <c r="E521" s="1"/>
      <c r="F521" s="1"/>
      <c r="G521" s="1"/>
      <c r="H521" s="1"/>
    </row>
    <row r="522" spans="2:8">
      <c r="B522" s="1"/>
      <c r="C522" s="1"/>
      <c r="D522" s="1"/>
      <c r="E522" s="1"/>
      <c r="F522" s="1"/>
      <c r="G522" s="1"/>
      <c r="H522" s="1"/>
    </row>
    <row r="523" spans="2:8">
      <c r="B523" s="1"/>
      <c r="C523" s="1"/>
      <c r="D523" s="1"/>
      <c r="E523" s="1"/>
      <c r="F523" s="1"/>
      <c r="G523" s="1"/>
      <c r="H523" s="1"/>
    </row>
    <row r="524" spans="2:8">
      <c r="B524" s="1"/>
      <c r="C524" s="1"/>
      <c r="D524" s="1"/>
      <c r="E524" s="1"/>
      <c r="F524" s="1"/>
      <c r="G524" s="1"/>
      <c r="H524" s="1"/>
    </row>
    <row r="525" spans="2:8">
      <c r="B525" s="1"/>
      <c r="C525" s="1"/>
      <c r="D525" s="1"/>
      <c r="E525" s="1"/>
      <c r="F525" s="1"/>
      <c r="G525" s="1"/>
      <c r="H525" s="1"/>
    </row>
    <row r="526" spans="2:8">
      <c r="B526" s="1"/>
      <c r="C526" s="1"/>
      <c r="D526" s="1"/>
      <c r="E526" s="1"/>
      <c r="F526" s="1"/>
      <c r="G526" s="1"/>
      <c r="H526" s="1"/>
    </row>
    <row r="527" spans="2:8">
      <c r="B527" s="1"/>
      <c r="C527" s="1"/>
      <c r="D527" s="1"/>
      <c r="E527" s="1"/>
      <c r="F527" s="1"/>
      <c r="G527" s="1"/>
      <c r="H527" s="1"/>
    </row>
    <row r="528" spans="2:8">
      <c r="B528" s="1"/>
      <c r="C528" s="1"/>
      <c r="D528" s="1"/>
      <c r="E528" s="1"/>
      <c r="F528" s="1"/>
      <c r="G528" s="1"/>
      <c r="H528" s="1"/>
    </row>
    <row r="529" spans="2:8">
      <c r="B529" s="1"/>
      <c r="C529" s="1"/>
      <c r="D529" s="1"/>
      <c r="E529" s="1"/>
      <c r="F529" s="1"/>
      <c r="G529" s="1"/>
      <c r="H529" s="1"/>
    </row>
    <row r="530" spans="2:8">
      <c r="B530" s="1"/>
      <c r="C530" s="1"/>
      <c r="D530" s="1"/>
      <c r="E530" s="1"/>
      <c r="F530" s="1"/>
      <c r="G530" s="1"/>
      <c r="H530" s="1"/>
    </row>
    <row r="531" spans="2:8">
      <c r="B531" s="1"/>
      <c r="C531" s="1"/>
      <c r="D531" s="1"/>
      <c r="E531" s="1"/>
      <c r="F531" s="1"/>
      <c r="G531" s="1"/>
      <c r="H531" s="1"/>
    </row>
    <row r="532" spans="2:8">
      <c r="B532" s="1"/>
      <c r="C532" s="1"/>
      <c r="D532" s="1"/>
      <c r="E532" s="1"/>
      <c r="F532" s="1"/>
      <c r="G532" s="1"/>
      <c r="H532" s="1"/>
    </row>
    <row r="533" spans="2:8">
      <c r="B533" s="1"/>
      <c r="C533" s="1"/>
      <c r="D533" s="1"/>
      <c r="E533" s="1"/>
      <c r="F533" s="1"/>
      <c r="G533" s="1"/>
      <c r="H533" s="1"/>
    </row>
    <row r="534" spans="2:8">
      <c r="B534" s="1"/>
      <c r="C534" s="1"/>
      <c r="D534" s="1"/>
      <c r="E534" s="1"/>
      <c r="F534" s="1"/>
      <c r="G534" s="1"/>
      <c r="H534" s="1"/>
    </row>
    <row r="535" spans="2:8">
      <c r="B535" s="1"/>
      <c r="C535" s="1"/>
      <c r="D535" s="1"/>
      <c r="E535" s="1"/>
      <c r="F535" s="1"/>
      <c r="G535" s="1"/>
      <c r="H535" s="1"/>
    </row>
    <row r="536" spans="2:8">
      <c r="B536" s="1"/>
      <c r="C536" s="1"/>
      <c r="D536" s="1"/>
      <c r="E536" s="1"/>
      <c r="F536" s="1"/>
      <c r="G536" s="1"/>
      <c r="H536" s="1"/>
    </row>
    <row r="537" spans="2:8">
      <c r="B537" s="1"/>
      <c r="C537" s="1"/>
      <c r="D537" s="1"/>
      <c r="E537" s="1"/>
      <c r="F537" s="1"/>
      <c r="G537" s="1"/>
      <c r="H537" s="1"/>
    </row>
    <row r="538" spans="2:8">
      <c r="B538" s="1"/>
      <c r="C538" s="1"/>
      <c r="D538" s="1"/>
      <c r="E538" s="1"/>
      <c r="F538" s="1"/>
      <c r="G538" s="1"/>
      <c r="H538" s="1"/>
    </row>
    <row r="539" spans="2:8">
      <c r="B539" s="1"/>
      <c r="C539" s="1"/>
      <c r="D539" s="1"/>
      <c r="E539" s="1"/>
      <c r="F539" s="1"/>
      <c r="G539" s="1"/>
      <c r="H539" s="1"/>
    </row>
    <row r="540" spans="2:8">
      <c r="B540" s="1"/>
      <c r="C540" s="1"/>
      <c r="D540" s="1"/>
      <c r="E540" s="1"/>
      <c r="F540" s="1"/>
      <c r="G540" s="1"/>
      <c r="H540" s="1"/>
    </row>
    <row r="541" spans="2:8">
      <c r="B541" s="1"/>
      <c r="C541" s="1"/>
      <c r="D541" s="1"/>
      <c r="E541" s="1"/>
      <c r="F541" s="1"/>
      <c r="G541" s="1"/>
      <c r="H541" s="1"/>
    </row>
    <row r="542" spans="2:8">
      <c r="B542" s="1"/>
      <c r="C542" s="1"/>
      <c r="D542" s="1"/>
      <c r="E542" s="1"/>
      <c r="F542" s="1"/>
      <c r="G542" s="1"/>
      <c r="H542" s="1"/>
    </row>
    <row r="543" spans="2:8">
      <c r="B543" s="1"/>
      <c r="C543" s="1"/>
      <c r="D543" s="1"/>
      <c r="E543" s="1"/>
      <c r="F543" s="1"/>
      <c r="G543" s="1"/>
      <c r="H543" s="1"/>
    </row>
    <row r="544" spans="2:8">
      <c r="B544" s="1"/>
      <c r="C544" s="1"/>
      <c r="D544" s="1"/>
      <c r="E544" s="1"/>
      <c r="F544" s="1"/>
      <c r="G544" s="1"/>
      <c r="H544" s="1"/>
    </row>
    <row r="545" spans="2:8">
      <c r="B545" s="1"/>
      <c r="C545" s="1"/>
      <c r="D545" s="1"/>
      <c r="E545" s="1"/>
      <c r="F545" s="1"/>
      <c r="G545" s="1"/>
      <c r="H545" s="1"/>
    </row>
    <row r="546" spans="2:8">
      <c r="B546" s="1"/>
      <c r="C546" s="1"/>
      <c r="D546" s="1"/>
      <c r="E546" s="1"/>
      <c r="F546" s="1"/>
      <c r="G546" s="1"/>
      <c r="H546" s="1"/>
    </row>
    <row r="547" spans="2:8">
      <c r="B547" s="1"/>
      <c r="C547" s="1"/>
      <c r="D547" s="1"/>
      <c r="E547" s="1"/>
      <c r="F547" s="1"/>
      <c r="G547" s="1"/>
      <c r="H547" s="1"/>
    </row>
    <row r="548" spans="2:8">
      <c r="B548" s="1"/>
      <c r="C548" s="1"/>
      <c r="D548" s="1"/>
      <c r="E548" s="1"/>
      <c r="F548" s="1"/>
      <c r="G548" s="1"/>
      <c r="H548" s="1"/>
    </row>
    <row r="549" spans="2:8">
      <c r="B549" s="1"/>
      <c r="C549" s="1"/>
      <c r="D549" s="1"/>
      <c r="E549" s="1"/>
      <c r="F549" s="1"/>
      <c r="G549" s="1"/>
      <c r="H549" s="1"/>
    </row>
    <row r="550" spans="2:8">
      <c r="B550" s="1"/>
      <c r="C550" s="1"/>
      <c r="D550" s="1"/>
      <c r="E550" s="1"/>
      <c r="F550" s="1"/>
      <c r="G550" s="1"/>
      <c r="H550" s="1"/>
    </row>
    <row r="551" spans="2:8">
      <c r="B551" s="1"/>
      <c r="C551" s="1"/>
      <c r="D551" s="1"/>
      <c r="E551" s="1"/>
      <c r="F551" s="1"/>
      <c r="G551" s="1"/>
      <c r="H551" s="1"/>
    </row>
    <row r="552" spans="2:8">
      <c r="B552" s="1"/>
      <c r="C552" s="1"/>
      <c r="D552" s="1"/>
      <c r="E552" s="1"/>
      <c r="F552" s="1"/>
      <c r="G552" s="1"/>
      <c r="H552" s="1"/>
    </row>
    <row r="553" spans="2:8">
      <c r="B553" s="1"/>
      <c r="C553" s="1"/>
      <c r="D553" s="1"/>
      <c r="E553" s="1"/>
      <c r="F553" s="1"/>
      <c r="G553" s="1"/>
      <c r="H553" s="1"/>
    </row>
    <row r="554" spans="2:8">
      <c r="B554" s="1"/>
      <c r="C554" s="1"/>
      <c r="D554" s="1"/>
      <c r="E554" s="1"/>
      <c r="F554" s="1"/>
      <c r="G554" s="1"/>
      <c r="H554" s="1"/>
    </row>
    <row r="555" spans="2:8">
      <c r="B555" s="1"/>
      <c r="C555" s="1"/>
      <c r="D555" s="1"/>
      <c r="E555" s="1"/>
      <c r="F555" s="1"/>
      <c r="G555" s="1"/>
      <c r="H555" s="1"/>
    </row>
    <row r="556" spans="2:8">
      <c r="B556" s="1"/>
      <c r="C556" s="1"/>
      <c r="D556" s="1"/>
      <c r="E556" s="1"/>
      <c r="F556" s="1"/>
      <c r="G556" s="1"/>
      <c r="H556" s="1"/>
    </row>
    <row r="557" spans="2:8">
      <c r="B557" s="1"/>
      <c r="C557" s="1"/>
      <c r="D557" s="1"/>
      <c r="E557" s="1"/>
      <c r="F557" s="1"/>
      <c r="G557" s="1"/>
      <c r="H557" s="1"/>
    </row>
    <row r="558" spans="2:8">
      <c r="B558" s="1"/>
      <c r="C558" s="1"/>
      <c r="D558" s="1"/>
      <c r="E558" s="1"/>
      <c r="F558" s="1"/>
      <c r="G558" s="1"/>
      <c r="H558" s="1"/>
    </row>
    <row r="559" spans="2:8">
      <c r="B559" s="1"/>
      <c r="C559" s="1"/>
      <c r="D559" s="1"/>
      <c r="E559" s="1"/>
      <c r="F559" s="1"/>
      <c r="G559" s="1"/>
      <c r="H559" s="1"/>
    </row>
    <row r="560" spans="2:8">
      <c r="B560" s="1"/>
      <c r="C560" s="1"/>
      <c r="D560" s="1"/>
      <c r="E560" s="1"/>
      <c r="F560" s="1"/>
      <c r="G560" s="1"/>
      <c r="H560" s="1"/>
    </row>
    <row r="561" spans="2:8">
      <c r="B561" s="1"/>
      <c r="C561" s="1"/>
      <c r="D561" s="1"/>
      <c r="E561" s="1"/>
      <c r="F561" s="1"/>
      <c r="G561" s="1"/>
      <c r="H561" s="1"/>
    </row>
    <row r="562" spans="2:8">
      <c r="B562" s="1"/>
      <c r="C562" s="1"/>
      <c r="D562" s="1"/>
      <c r="E562" s="1"/>
      <c r="F562" s="1"/>
      <c r="G562" s="1"/>
      <c r="H562" s="1"/>
    </row>
    <row r="563" spans="2:8">
      <c r="B563" s="1"/>
      <c r="C563" s="1"/>
      <c r="D563" s="1"/>
      <c r="E563" s="1"/>
      <c r="F563" s="1"/>
      <c r="G563" s="1"/>
      <c r="H563" s="1"/>
    </row>
    <row r="564" spans="2:8">
      <c r="B564" s="1"/>
      <c r="C564" s="1"/>
      <c r="D564" s="1"/>
      <c r="E564" s="1"/>
      <c r="F564" s="1"/>
      <c r="G564" s="1"/>
      <c r="H564" s="1"/>
    </row>
    <row r="565" spans="2:8">
      <c r="B565" s="1"/>
      <c r="C565" s="1"/>
      <c r="D565" s="1"/>
      <c r="E565" s="1"/>
      <c r="F565" s="1"/>
      <c r="G565" s="1"/>
      <c r="H565" s="1"/>
    </row>
    <row r="566" spans="2:8">
      <c r="B566" s="1"/>
      <c r="C566" s="1"/>
      <c r="D566" s="1"/>
      <c r="E566" s="1"/>
      <c r="F566" s="1"/>
      <c r="G566" s="1"/>
      <c r="H566" s="1"/>
    </row>
    <row r="567" spans="2:8">
      <c r="B567" s="1"/>
      <c r="C567" s="1"/>
      <c r="D567" s="1"/>
      <c r="E567" s="1"/>
      <c r="F567" s="1"/>
      <c r="G567" s="1"/>
      <c r="H567" s="1"/>
    </row>
    <row r="568" spans="2:8">
      <c r="B568" s="1"/>
      <c r="C568" s="1"/>
      <c r="D568" s="1"/>
      <c r="E568" s="1"/>
      <c r="F568" s="1"/>
      <c r="G568" s="1"/>
      <c r="H568" s="1"/>
    </row>
    <row r="569" spans="2:8">
      <c r="B569" s="1"/>
      <c r="C569" s="1"/>
      <c r="D569" s="1"/>
      <c r="E569" s="1"/>
      <c r="F569" s="1"/>
      <c r="G569" s="1"/>
      <c r="H569" s="1"/>
    </row>
    <row r="570" spans="2:8">
      <c r="B570" s="1"/>
      <c r="C570" s="1"/>
      <c r="D570" s="1"/>
      <c r="E570" s="1"/>
      <c r="F570" s="1"/>
      <c r="G570" s="1"/>
      <c r="H570" s="1"/>
    </row>
    <row r="571" spans="2:8">
      <c r="B571" s="1"/>
      <c r="C571" s="1"/>
      <c r="D571" s="1"/>
      <c r="E571" s="1"/>
      <c r="F571" s="1"/>
      <c r="G571" s="1"/>
      <c r="H571" s="1"/>
    </row>
    <row r="572" spans="2:8">
      <c r="B572" s="1"/>
      <c r="C572" s="1"/>
      <c r="D572" s="1"/>
      <c r="E572" s="1"/>
      <c r="F572" s="1"/>
      <c r="G572" s="1"/>
      <c r="H572" s="1"/>
    </row>
    <row r="573" spans="2:8">
      <c r="B573" s="1"/>
      <c r="C573" s="1"/>
      <c r="D573" s="1"/>
      <c r="E573" s="1"/>
      <c r="F573" s="1"/>
      <c r="G573" s="1"/>
      <c r="H573" s="1"/>
    </row>
    <row r="574" spans="2:8">
      <c r="B574" s="1"/>
      <c r="C574" s="1"/>
      <c r="D574" s="1"/>
      <c r="E574" s="1"/>
      <c r="F574" s="1"/>
      <c r="G574" s="1"/>
      <c r="H574" s="1"/>
    </row>
    <row r="575" spans="2:8">
      <c r="B575" s="1"/>
      <c r="C575" s="1"/>
      <c r="D575" s="1"/>
      <c r="E575" s="1"/>
      <c r="F575" s="1"/>
      <c r="G575" s="1"/>
      <c r="H575" s="1"/>
    </row>
    <row r="576" spans="2:8">
      <c r="B576" s="1"/>
      <c r="C576" s="1"/>
      <c r="D576" s="1"/>
      <c r="E576" s="1"/>
      <c r="F576" s="1"/>
      <c r="G576" s="1"/>
      <c r="H576" s="1"/>
    </row>
    <row r="577" spans="2:8">
      <c r="B577" s="1"/>
      <c r="C577" s="1"/>
      <c r="D577" s="1"/>
      <c r="E577" s="1"/>
      <c r="F577" s="1"/>
      <c r="G577" s="1"/>
      <c r="H577" s="1"/>
    </row>
    <row r="578" spans="2:8">
      <c r="B578" s="1"/>
      <c r="C578" s="1"/>
      <c r="D578" s="1"/>
      <c r="E578" s="1"/>
      <c r="F578" s="1"/>
      <c r="G578" s="1"/>
      <c r="H578" s="1"/>
    </row>
    <row r="579" spans="2:8">
      <c r="B579" s="1"/>
      <c r="C579" s="1"/>
      <c r="D579" s="1"/>
      <c r="E579" s="1"/>
      <c r="F579" s="1"/>
      <c r="G579" s="1"/>
      <c r="H579" s="1"/>
    </row>
    <row r="580" spans="2:8">
      <c r="B580" s="1"/>
      <c r="C580" s="1"/>
      <c r="D580" s="1"/>
      <c r="E580" s="1"/>
      <c r="F580" s="1"/>
      <c r="G580" s="1"/>
      <c r="H580" s="1"/>
    </row>
    <row r="581" spans="2:8">
      <c r="B581" s="1"/>
      <c r="C581" s="1"/>
      <c r="D581" s="1"/>
      <c r="E581" s="1"/>
      <c r="F581" s="1"/>
      <c r="G581" s="1"/>
      <c r="H581" s="1"/>
    </row>
    <row r="582" spans="2:8">
      <c r="B582" s="1"/>
      <c r="C582" s="1"/>
      <c r="D582" s="1"/>
      <c r="E582" s="1"/>
      <c r="F582" s="1"/>
      <c r="G582" s="1"/>
      <c r="H582" s="1"/>
    </row>
    <row r="583" spans="2:8">
      <c r="B583" s="1"/>
      <c r="C583" s="1"/>
      <c r="D583" s="1"/>
      <c r="E583" s="1"/>
      <c r="F583" s="1"/>
      <c r="G583" s="1"/>
      <c r="H583" s="1"/>
    </row>
    <row r="584" spans="2:8">
      <c r="B584" s="1"/>
      <c r="C584" s="1"/>
      <c r="D584" s="1"/>
      <c r="E584" s="1"/>
      <c r="F584" s="1"/>
      <c r="G584" s="1"/>
      <c r="H584" s="1"/>
    </row>
    <row r="585" spans="2:8">
      <c r="B585" s="1"/>
      <c r="C585" s="1"/>
      <c r="D585" s="1"/>
      <c r="E585" s="1"/>
      <c r="F585" s="1"/>
      <c r="G585" s="1"/>
      <c r="H585" s="1"/>
    </row>
    <row r="586" spans="2:8">
      <c r="B586" s="1"/>
      <c r="C586" s="1"/>
      <c r="D586" s="1"/>
      <c r="E586" s="1"/>
      <c r="F586" s="1"/>
      <c r="G586" s="1"/>
      <c r="H586" s="1"/>
    </row>
    <row r="587" spans="2:8">
      <c r="B587" s="1"/>
      <c r="C587" s="1"/>
      <c r="D587" s="1"/>
      <c r="E587" s="1"/>
      <c r="F587" s="1"/>
      <c r="G587" s="1"/>
      <c r="H587" s="1"/>
    </row>
    <row r="588" spans="2:8">
      <c r="B588" s="1"/>
      <c r="C588" s="1"/>
      <c r="D588" s="1"/>
      <c r="E588" s="1"/>
      <c r="F588" s="1"/>
      <c r="G588" s="1"/>
      <c r="H588" s="1"/>
    </row>
    <row r="589" spans="2:8">
      <c r="B589" s="1"/>
      <c r="C589" s="1"/>
      <c r="D589" s="1"/>
      <c r="E589" s="1"/>
      <c r="F589" s="1"/>
      <c r="G589" s="1"/>
      <c r="H589" s="1"/>
    </row>
    <row r="590" spans="2:8">
      <c r="B590" s="1"/>
      <c r="C590" s="1"/>
      <c r="D590" s="1"/>
      <c r="E590" s="1"/>
      <c r="F590" s="1"/>
      <c r="G590" s="1"/>
      <c r="H590" s="1"/>
    </row>
    <row r="591" spans="2:8">
      <c r="B591" s="1"/>
      <c r="C591" s="1"/>
      <c r="D591" s="1"/>
      <c r="E591" s="1"/>
      <c r="F591" s="1"/>
      <c r="G591" s="1"/>
      <c r="H591" s="1"/>
    </row>
    <row r="592" spans="2:8">
      <c r="B592" s="1"/>
      <c r="C592" s="1"/>
      <c r="D592" s="1"/>
      <c r="E592" s="1"/>
      <c r="F592" s="1"/>
      <c r="G592" s="1"/>
      <c r="H592" s="1"/>
    </row>
    <row r="593" spans="2:8">
      <c r="B593" s="1"/>
      <c r="C593" s="1"/>
      <c r="D593" s="1"/>
      <c r="E593" s="1"/>
      <c r="F593" s="1"/>
      <c r="G593" s="1"/>
      <c r="H593" s="1"/>
    </row>
    <row r="594" spans="2:8">
      <c r="B594" s="1"/>
      <c r="C594" s="1"/>
      <c r="D594" s="1"/>
      <c r="E594" s="1"/>
      <c r="F594" s="1"/>
      <c r="G594" s="1"/>
      <c r="H594" s="1"/>
    </row>
    <row r="595" spans="2:8">
      <c r="B595" s="1"/>
      <c r="C595" s="1"/>
      <c r="D595" s="1"/>
      <c r="E595" s="1"/>
      <c r="F595" s="1"/>
      <c r="G595" s="1"/>
      <c r="H595" s="1"/>
    </row>
    <row r="596" spans="2:8">
      <c r="B596" s="1"/>
      <c r="C596" s="1"/>
      <c r="D596" s="1"/>
      <c r="E596" s="1"/>
      <c r="F596" s="1"/>
      <c r="G596" s="1"/>
      <c r="H596" s="1"/>
    </row>
    <row r="597" spans="2:8">
      <c r="B597" s="1"/>
      <c r="C597" s="1"/>
      <c r="D597" s="1"/>
      <c r="E597" s="1"/>
      <c r="F597" s="1"/>
      <c r="G597" s="1"/>
      <c r="H597" s="1"/>
    </row>
    <row r="598" spans="2:8">
      <c r="B598" s="1"/>
      <c r="C598" s="1"/>
      <c r="D598" s="1"/>
      <c r="E598" s="1"/>
      <c r="F598" s="1"/>
      <c r="G598" s="1"/>
      <c r="H598" s="1"/>
    </row>
    <row r="599" spans="2:8">
      <c r="B599" s="1"/>
      <c r="C599" s="1"/>
      <c r="D599" s="1"/>
      <c r="E599" s="1"/>
      <c r="F599" s="1"/>
      <c r="G599" s="1"/>
      <c r="H599" s="1"/>
    </row>
    <row r="600" spans="2:8">
      <c r="B600" s="1"/>
      <c r="C600" s="1"/>
      <c r="D600" s="1"/>
      <c r="E600" s="1"/>
      <c r="F600" s="1"/>
      <c r="G600" s="1"/>
      <c r="H600" s="1"/>
    </row>
    <row r="601" spans="2:8">
      <c r="B601" s="1"/>
      <c r="C601" s="1"/>
      <c r="D601" s="1"/>
      <c r="E601" s="1"/>
      <c r="F601" s="1"/>
      <c r="G601" s="1"/>
      <c r="H601" s="1"/>
    </row>
    <row r="602" spans="2:8">
      <c r="B602" s="1"/>
      <c r="C602" s="1"/>
      <c r="D602" s="1"/>
      <c r="E602" s="1"/>
      <c r="F602" s="1"/>
      <c r="G602" s="1"/>
      <c r="H602" s="1"/>
    </row>
    <row r="603" spans="2:8">
      <c r="B603" s="1"/>
      <c r="C603" s="1"/>
      <c r="D603" s="1"/>
      <c r="E603" s="1"/>
      <c r="F603" s="1"/>
      <c r="G603" s="1"/>
      <c r="H603" s="1"/>
    </row>
    <row r="604" spans="2:8">
      <c r="B604" s="1"/>
      <c r="C604" s="1"/>
      <c r="D604" s="1"/>
      <c r="E604" s="1"/>
      <c r="F604" s="1"/>
      <c r="G604" s="1"/>
      <c r="H604" s="1"/>
    </row>
    <row r="605" spans="2:8">
      <c r="B605" s="1"/>
      <c r="C605" s="1"/>
      <c r="D605" s="1"/>
      <c r="E605" s="1"/>
      <c r="F605" s="1"/>
      <c r="G605" s="1"/>
      <c r="H605" s="1"/>
    </row>
    <row r="606" spans="2:8">
      <c r="B606" s="1"/>
      <c r="C606" s="1"/>
      <c r="D606" s="1"/>
      <c r="E606" s="1"/>
      <c r="F606" s="1"/>
      <c r="G606" s="1"/>
      <c r="H606" s="1"/>
    </row>
    <row r="607" spans="2:8">
      <c r="B607" s="1"/>
      <c r="C607" s="1"/>
      <c r="D607" s="1"/>
      <c r="E607" s="1"/>
      <c r="F607" s="1"/>
      <c r="G607" s="1"/>
      <c r="H607" s="1"/>
    </row>
    <row r="608" spans="2:8">
      <c r="B608" s="1"/>
      <c r="C608" s="1"/>
      <c r="D608" s="1"/>
      <c r="E608" s="1"/>
      <c r="F608" s="1"/>
      <c r="G608" s="1"/>
      <c r="H608" s="1"/>
    </row>
    <row r="609" spans="2:8">
      <c r="B609" s="1"/>
      <c r="C609" s="1"/>
      <c r="D609" s="1"/>
      <c r="E609" s="1"/>
      <c r="F609" s="1"/>
      <c r="G609" s="1"/>
      <c r="H609" s="1"/>
    </row>
    <row r="610" spans="2:8">
      <c r="B610" s="1"/>
      <c r="C610" s="1"/>
      <c r="D610" s="1"/>
      <c r="E610" s="1"/>
      <c r="F610" s="1"/>
      <c r="G610" s="1"/>
      <c r="H610" s="1"/>
    </row>
    <row r="611" spans="2:8">
      <c r="B611" s="1"/>
      <c r="C611" s="1"/>
      <c r="D611" s="1"/>
      <c r="E611" s="1"/>
      <c r="F611" s="1"/>
      <c r="G611" s="1"/>
      <c r="H611" s="1"/>
    </row>
    <row r="612" spans="2:8">
      <c r="B612" s="1"/>
      <c r="C612" s="1"/>
      <c r="D612" s="1"/>
      <c r="E612" s="1"/>
      <c r="F612" s="1"/>
      <c r="G612" s="1"/>
      <c r="H612" s="1"/>
    </row>
    <row r="613" spans="2:8">
      <c r="B613" s="1"/>
      <c r="C613" s="1"/>
      <c r="D613" s="1"/>
      <c r="E613" s="1"/>
      <c r="F613" s="1"/>
      <c r="G613" s="1"/>
      <c r="H613" s="1"/>
    </row>
    <row r="614" spans="2:8">
      <c r="B614" s="1"/>
      <c r="C614" s="1"/>
      <c r="D614" s="1"/>
      <c r="E614" s="1"/>
      <c r="F614" s="1"/>
      <c r="G614" s="1"/>
      <c r="H614" s="1"/>
    </row>
    <row r="615" spans="2:8">
      <c r="B615" s="1"/>
      <c r="C615" s="1"/>
      <c r="D615" s="1"/>
      <c r="E615" s="1"/>
      <c r="F615" s="1"/>
      <c r="G615" s="1"/>
      <c r="H615" s="1"/>
    </row>
    <row r="616" spans="2:8">
      <c r="B616" s="1"/>
      <c r="C616" s="1"/>
      <c r="D616" s="1"/>
      <c r="E616" s="1"/>
      <c r="F616" s="1"/>
      <c r="G616" s="1"/>
      <c r="H616" s="1"/>
    </row>
    <row r="617" spans="2:8">
      <c r="B617" s="1"/>
      <c r="C617" s="1"/>
      <c r="D617" s="1"/>
      <c r="E617" s="1"/>
      <c r="F617" s="1"/>
      <c r="G617" s="1"/>
      <c r="H617" s="1"/>
    </row>
    <row r="618" spans="2:8">
      <c r="B618" s="1"/>
      <c r="C618" s="1"/>
      <c r="D618" s="1"/>
      <c r="E618" s="1"/>
      <c r="F618" s="1"/>
      <c r="G618" s="1"/>
      <c r="H618" s="1"/>
    </row>
    <row r="619" spans="2:8">
      <c r="B619" s="1"/>
      <c r="C619" s="1"/>
      <c r="D619" s="1"/>
      <c r="E619" s="1"/>
      <c r="F619" s="1"/>
      <c r="G619" s="1"/>
      <c r="H619" s="1"/>
    </row>
    <row r="620" spans="2:8">
      <c r="B620" s="1"/>
      <c r="C620" s="1"/>
      <c r="D620" s="1"/>
      <c r="E620" s="1"/>
      <c r="F620" s="1"/>
      <c r="G620" s="1"/>
      <c r="H620" s="1"/>
    </row>
    <row r="621" spans="2:8">
      <c r="B621" s="1"/>
      <c r="C621" s="1"/>
      <c r="D621" s="1"/>
      <c r="E621" s="1"/>
      <c r="F621" s="1"/>
      <c r="G621" s="1"/>
      <c r="H621" s="1"/>
    </row>
    <row r="622" spans="2:8">
      <c r="B622" s="1"/>
      <c r="C622" s="1"/>
      <c r="D622" s="1"/>
      <c r="E622" s="1"/>
      <c r="F622" s="1"/>
      <c r="G622" s="1"/>
      <c r="H622" s="1"/>
    </row>
    <row r="623" spans="2:8">
      <c r="B623" s="1"/>
      <c r="C623" s="1"/>
      <c r="D623" s="1"/>
      <c r="E623" s="1"/>
      <c r="F623" s="1"/>
      <c r="G623" s="1"/>
      <c r="H623" s="1"/>
    </row>
    <row r="624" spans="2:8">
      <c r="B624" s="1"/>
      <c r="C624" s="1"/>
      <c r="D624" s="1"/>
      <c r="E624" s="1"/>
      <c r="F624" s="1"/>
      <c r="G624" s="1"/>
      <c r="H624" s="1"/>
    </row>
    <row r="625" spans="2:8">
      <c r="B625" s="1"/>
      <c r="C625" s="1"/>
      <c r="D625" s="1"/>
      <c r="E625" s="1"/>
      <c r="F625" s="1"/>
      <c r="G625" s="1"/>
      <c r="H625" s="1"/>
    </row>
    <row r="626" spans="2:8">
      <c r="B626" s="1"/>
      <c r="C626" s="1"/>
      <c r="D626" s="1"/>
      <c r="E626" s="1"/>
      <c r="F626" s="1"/>
      <c r="G626" s="1"/>
      <c r="H626" s="1"/>
    </row>
    <row r="627" spans="2:8">
      <c r="B627" s="1"/>
      <c r="C627" s="1"/>
      <c r="D627" s="1"/>
      <c r="E627" s="1"/>
      <c r="F627" s="1"/>
      <c r="G627" s="1"/>
      <c r="H627" s="1"/>
    </row>
    <row r="628" spans="2:8">
      <c r="B628" s="1"/>
      <c r="C628" s="1"/>
      <c r="D628" s="1"/>
      <c r="E628" s="1"/>
      <c r="F628" s="1"/>
      <c r="G628" s="1"/>
      <c r="H628" s="1"/>
    </row>
    <row r="629" spans="2:8">
      <c r="B629" s="1"/>
      <c r="C629" s="1"/>
      <c r="D629" s="1"/>
      <c r="E629" s="1"/>
      <c r="F629" s="1"/>
      <c r="G629" s="1"/>
      <c r="H629" s="1"/>
    </row>
    <row r="630" spans="2:8">
      <c r="B630" s="1"/>
      <c r="C630" s="1"/>
      <c r="D630" s="1"/>
      <c r="E630" s="1"/>
      <c r="F630" s="1"/>
      <c r="G630" s="1"/>
      <c r="H630" s="1"/>
    </row>
    <row r="631" spans="2:8">
      <c r="B631" s="1"/>
      <c r="C631" s="1"/>
      <c r="D631" s="1"/>
      <c r="E631" s="1"/>
      <c r="F631" s="1"/>
      <c r="G631" s="1"/>
      <c r="H631" s="1"/>
    </row>
    <row r="632" spans="2:8">
      <c r="B632" s="1"/>
      <c r="C632" s="1"/>
      <c r="D632" s="1"/>
      <c r="E632" s="1"/>
      <c r="F632" s="1"/>
      <c r="G632" s="1"/>
      <c r="H632" s="1"/>
    </row>
    <row r="633" spans="2:8">
      <c r="B633" s="1"/>
      <c r="C633" s="1"/>
      <c r="D633" s="1"/>
      <c r="E633" s="1"/>
      <c r="F633" s="1"/>
      <c r="G633" s="1"/>
      <c r="H633" s="1"/>
    </row>
    <row r="634" spans="2:8">
      <c r="B634" s="1"/>
      <c r="C634" s="1"/>
      <c r="D634" s="1"/>
      <c r="E634" s="1"/>
      <c r="F634" s="1"/>
      <c r="G634" s="1"/>
      <c r="H634" s="1"/>
    </row>
    <row r="635" spans="2:8">
      <c r="B635" s="1"/>
      <c r="C635" s="1"/>
      <c r="D635" s="1"/>
      <c r="E635" s="1"/>
      <c r="F635" s="1"/>
      <c r="G635" s="1"/>
      <c r="H635" s="1"/>
    </row>
    <row r="636" spans="2:8">
      <c r="B636" s="1"/>
      <c r="C636" s="1"/>
      <c r="D636" s="1"/>
      <c r="E636" s="1"/>
      <c r="F636" s="1"/>
      <c r="G636" s="1"/>
      <c r="H636" s="1"/>
    </row>
    <row r="637" spans="2:8">
      <c r="B637" s="1"/>
      <c r="C637" s="1"/>
      <c r="D637" s="1"/>
      <c r="E637" s="1"/>
      <c r="F637" s="1"/>
      <c r="G637" s="1"/>
      <c r="H637" s="1"/>
    </row>
    <row r="638" spans="2:8">
      <c r="B638" s="1"/>
      <c r="C638" s="1"/>
      <c r="D638" s="1"/>
      <c r="E638" s="1"/>
      <c r="F638" s="1"/>
      <c r="G638" s="1"/>
      <c r="H638" s="1"/>
    </row>
    <row r="639" spans="2:8">
      <c r="B639" s="1"/>
      <c r="C639" s="1"/>
      <c r="D639" s="1"/>
      <c r="E639" s="1"/>
      <c r="F639" s="1"/>
      <c r="G639" s="1"/>
      <c r="H639" s="1"/>
    </row>
    <row r="640" spans="2:8">
      <c r="B640" s="1"/>
      <c r="C640" s="1"/>
      <c r="D640" s="1"/>
      <c r="E640" s="1"/>
      <c r="F640" s="1"/>
      <c r="G640" s="1"/>
      <c r="H640" s="1"/>
    </row>
    <row r="641" spans="2:8">
      <c r="B641" s="1"/>
      <c r="C641" s="1"/>
      <c r="D641" s="1"/>
      <c r="E641" s="1"/>
      <c r="F641" s="1"/>
      <c r="G641" s="1"/>
      <c r="H641" s="1"/>
    </row>
    <row r="642" spans="2:8">
      <c r="B642" s="1"/>
      <c r="C642" s="1"/>
      <c r="D642" s="1"/>
      <c r="E642" s="1"/>
      <c r="F642" s="1"/>
      <c r="G642" s="1"/>
      <c r="H642" s="1"/>
    </row>
    <row r="643" spans="2:8">
      <c r="B643" s="1"/>
      <c r="C643" s="1"/>
      <c r="D643" s="1"/>
      <c r="E643" s="1"/>
      <c r="F643" s="1"/>
      <c r="G643" s="1"/>
      <c r="H643" s="1"/>
    </row>
    <row r="644" spans="2:8">
      <c r="B644" s="1"/>
      <c r="C644" s="1"/>
      <c r="D644" s="1"/>
      <c r="E644" s="1"/>
      <c r="F644" s="1"/>
      <c r="G644" s="1"/>
      <c r="H644" s="1"/>
    </row>
    <row r="645" spans="2:8">
      <c r="B645" s="1"/>
      <c r="C645" s="1"/>
      <c r="D645" s="1"/>
      <c r="E645" s="1"/>
      <c r="F645" s="1"/>
      <c r="G645" s="1"/>
      <c r="H645" s="1"/>
    </row>
    <row r="646" spans="2:8">
      <c r="B646" s="1"/>
      <c r="C646" s="1"/>
      <c r="D646" s="1"/>
      <c r="E646" s="1"/>
      <c r="F646" s="1"/>
      <c r="G646" s="1"/>
      <c r="H646" s="1"/>
    </row>
    <row r="647" spans="2:8">
      <c r="B647" s="1"/>
      <c r="C647" s="1"/>
      <c r="D647" s="1"/>
      <c r="E647" s="1"/>
      <c r="F647" s="1"/>
      <c r="G647" s="1"/>
      <c r="H647" s="1"/>
    </row>
    <row r="648" spans="2:8">
      <c r="B648" s="1"/>
      <c r="C648" s="1"/>
      <c r="D648" s="1"/>
      <c r="E648" s="1"/>
      <c r="F648" s="1"/>
      <c r="G648" s="1"/>
      <c r="H648" s="1"/>
    </row>
    <row r="649" spans="2:8">
      <c r="B649" s="1"/>
      <c r="C649" s="1"/>
      <c r="D649" s="1"/>
      <c r="E649" s="1"/>
      <c r="F649" s="1"/>
      <c r="G649" s="1"/>
      <c r="H649" s="1"/>
    </row>
    <row r="650" spans="2:8">
      <c r="B650" s="1"/>
      <c r="C650" s="1"/>
      <c r="D650" s="1"/>
      <c r="E650" s="1"/>
      <c r="F650" s="1"/>
      <c r="G650" s="1"/>
      <c r="H650" s="1"/>
    </row>
    <row r="651" spans="2:8">
      <c r="B651" s="1"/>
      <c r="C651" s="1"/>
      <c r="D651" s="1"/>
      <c r="E651" s="1"/>
      <c r="F651" s="1"/>
      <c r="G651" s="1"/>
      <c r="H651" s="1"/>
    </row>
    <row r="652" spans="2:8">
      <c r="B652" s="1"/>
      <c r="C652" s="1"/>
      <c r="D652" s="1"/>
      <c r="E652" s="1"/>
      <c r="F652" s="1"/>
      <c r="G652" s="1"/>
      <c r="H652" s="1"/>
    </row>
    <row r="653" spans="2:8">
      <c r="B653" s="1"/>
      <c r="C653" s="1"/>
      <c r="D653" s="1"/>
      <c r="E653" s="1"/>
      <c r="F653" s="1"/>
      <c r="G653" s="1"/>
      <c r="H653" s="1"/>
    </row>
    <row r="654" spans="2:8">
      <c r="B654" s="1"/>
      <c r="C654" s="1"/>
      <c r="D654" s="1"/>
      <c r="E654" s="1"/>
      <c r="F654" s="1"/>
      <c r="G654" s="1"/>
      <c r="H654" s="1"/>
    </row>
    <row r="655" spans="2:8">
      <c r="B655" s="1"/>
      <c r="C655" s="1"/>
      <c r="D655" s="1"/>
      <c r="E655" s="1"/>
      <c r="F655" s="1"/>
      <c r="G655" s="1"/>
      <c r="H655" s="1"/>
    </row>
    <row r="656" spans="2:8">
      <c r="B656" s="1"/>
      <c r="C656" s="1"/>
      <c r="D656" s="1"/>
      <c r="E656" s="1"/>
      <c r="F656" s="1"/>
      <c r="G656" s="1"/>
      <c r="H656" s="1"/>
    </row>
    <row r="657" spans="2:8">
      <c r="B657" s="1"/>
      <c r="C657" s="1"/>
      <c r="D657" s="1"/>
      <c r="E657" s="1"/>
      <c r="F657" s="1"/>
      <c r="G657" s="1"/>
      <c r="H657" s="1"/>
    </row>
    <row r="658" spans="2:8">
      <c r="B658" s="1"/>
      <c r="C658" s="1"/>
      <c r="D658" s="1"/>
      <c r="E658" s="1"/>
      <c r="F658" s="1"/>
      <c r="G658" s="1"/>
      <c r="H658" s="1"/>
    </row>
    <row r="659" spans="2:8">
      <c r="B659" s="1"/>
      <c r="C659" s="1"/>
      <c r="D659" s="1"/>
      <c r="E659" s="1"/>
      <c r="F659" s="1"/>
      <c r="G659" s="1"/>
      <c r="H659" s="1"/>
    </row>
    <row r="660" spans="2:8">
      <c r="B660" s="1"/>
      <c r="C660" s="1"/>
      <c r="D660" s="1"/>
      <c r="E660" s="1"/>
      <c r="F660" s="1"/>
      <c r="G660" s="1"/>
      <c r="H660" s="1"/>
    </row>
    <row r="661" spans="2:8">
      <c r="B661" s="1"/>
      <c r="C661" s="1"/>
      <c r="D661" s="1"/>
      <c r="E661" s="1"/>
      <c r="F661" s="1"/>
      <c r="G661" s="1"/>
      <c r="H661" s="1"/>
    </row>
    <row r="662" spans="2:8">
      <c r="B662" s="1"/>
      <c r="C662" s="1"/>
      <c r="D662" s="1"/>
      <c r="E662" s="1"/>
      <c r="F662" s="1"/>
      <c r="G662" s="1"/>
      <c r="H662" s="1"/>
    </row>
    <row r="663" spans="2:8">
      <c r="B663" s="1"/>
      <c r="C663" s="1"/>
      <c r="D663" s="1"/>
      <c r="E663" s="1"/>
      <c r="F663" s="1"/>
      <c r="G663" s="1"/>
      <c r="H663" s="1"/>
    </row>
    <row r="664" spans="2:8">
      <c r="B664" s="1"/>
      <c r="C664" s="1"/>
      <c r="D664" s="1"/>
      <c r="E664" s="1"/>
      <c r="F664" s="1"/>
      <c r="G664" s="1"/>
      <c r="H664" s="1"/>
    </row>
    <row r="665" spans="2:8">
      <c r="B665" s="1"/>
      <c r="C665" s="1"/>
      <c r="D665" s="1"/>
      <c r="E665" s="1"/>
      <c r="F665" s="1"/>
      <c r="G665" s="1"/>
      <c r="H665" s="1"/>
    </row>
    <row r="666" spans="2:8">
      <c r="B666" s="1"/>
      <c r="C666" s="1"/>
      <c r="D666" s="1"/>
      <c r="E666" s="1"/>
      <c r="F666" s="1"/>
      <c r="G666" s="1"/>
      <c r="H666" s="1"/>
    </row>
    <row r="667" spans="2:8">
      <c r="B667" s="1"/>
      <c r="C667" s="1"/>
      <c r="D667" s="1"/>
      <c r="E667" s="1"/>
      <c r="F667" s="1"/>
      <c r="G667" s="1"/>
      <c r="H667" s="1"/>
    </row>
    <row r="668" spans="2:8">
      <c r="B668" s="1"/>
      <c r="C668" s="1"/>
      <c r="D668" s="1"/>
      <c r="E668" s="1"/>
      <c r="F668" s="1"/>
      <c r="G668" s="1"/>
      <c r="H668" s="1"/>
    </row>
    <row r="669" spans="2:8">
      <c r="B669" s="1"/>
      <c r="C669" s="1"/>
      <c r="D669" s="1"/>
      <c r="E669" s="1"/>
      <c r="F669" s="1"/>
      <c r="G669" s="1"/>
      <c r="H669" s="1"/>
    </row>
    <row r="670" spans="2:8">
      <c r="B670" s="1"/>
      <c r="C670" s="1"/>
      <c r="D670" s="1"/>
      <c r="E670" s="1"/>
      <c r="F670" s="1"/>
      <c r="G670" s="1"/>
      <c r="H670" s="1"/>
    </row>
    <row r="671" spans="2:8">
      <c r="B671" s="1"/>
      <c r="C671" s="1"/>
      <c r="D671" s="1"/>
      <c r="E671" s="1"/>
      <c r="F671" s="1"/>
      <c r="G671" s="1"/>
      <c r="H671" s="1"/>
    </row>
    <row r="672" spans="2:8">
      <c r="B672" s="1"/>
      <c r="C672" s="1"/>
      <c r="D672" s="1"/>
      <c r="E672" s="1"/>
      <c r="F672" s="1"/>
      <c r="G672" s="1"/>
      <c r="H672" s="1"/>
    </row>
    <row r="673" spans="2:8">
      <c r="B673" s="1"/>
      <c r="C673" s="1"/>
      <c r="D673" s="1"/>
      <c r="E673" s="1"/>
      <c r="F673" s="1"/>
      <c r="G673" s="1"/>
      <c r="H673" s="1"/>
    </row>
    <row r="674" spans="2:8">
      <c r="B674" s="1"/>
      <c r="C674" s="1"/>
      <c r="D674" s="1"/>
      <c r="E674" s="1"/>
      <c r="F674" s="1"/>
      <c r="G674" s="1"/>
      <c r="H674" s="1"/>
    </row>
    <row r="675" spans="2:8">
      <c r="B675" s="1"/>
      <c r="C675" s="1"/>
      <c r="D675" s="1"/>
      <c r="E675" s="1"/>
      <c r="F675" s="1"/>
      <c r="G675" s="1"/>
      <c r="H675" s="1"/>
    </row>
    <row r="676" spans="2:8">
      <c r="B676" s="1"/>
      <c r="C676" s="1"/>
      <c r="D676" s="1"/>
      <c r="E676" s="1"/>
      <c r="F676" s="1"/>
      <c r="G676" s="1"/>
      <c r="H676" s="1"/>
    </row>
    <row r="677" spans="2:8">
      <c r="B677" s="1"/>
      <c r="C677" s="1"/>
      <c r="D677" s="1"/>
      <c r="E677" s="1"/>
      <c r="F677" s="1"/>
      <c r="G677" s="1"/>
      <c r="H677" s="1"/>
    </row>
    <row r="678" spans="2:8">
      <c r="B678" s="1"/>
      <c r="C678" s="1"/>
      <c r="D678" s="1"/>
      <c r="E678" s="1"/>
      <c r="F678" s="1"/>
      <c r="G678" s="1"/>
      <c r="H678" s="1"/>
    </row>
    <row r="679" spans="2:8">
      <c r="B679" s="1"/>
      <c r="C679" s="1"/>
      <c r="D679" s="1"/>
      <c r="E679" s="1"/>
      <c r="F679" s="1"/>
      <c r="G679" s="1"/>
      <c r="H679" s="1"/>
    </row>
    <row r="680" spans="2:8">
      <c r="B680" s="1"/>
      <c r="C680" s="1"/>
      <c r="D680" s="1"/>
      <c r="E680" s="1"/>
      <c r="F680" s="1"/>
      <c r="G680" s="1"/>
      <c r="H680" s="1"/>
    </row>
    <row r="681" spans="2:8">
      <c r="B681" s="1"/>
      <c r="C681" s="1"/>
      <c r="D681" s="1"/>
      <c r="E681" s="1"/>
      <c r="F681" s="1"/>
      <c r="G681" s="1"/>
      <c r="H681" s="1"/>
    </row>
    <row r="682" spans="2:8">
      <c r="B682" s="1"/>
      <c r="C682" s="1"/>
      <c r="D682" s="1"/>
      <c r="E682" s="1"/>
      <c r="F682" s="1"/>
      <c r="G682" s="1"/>
      <c r="H682" s="1"/>
    </row>
    <row r="683" spans="2:8">
      <c r="B683" s="1"/>
      <c r="C683" s="1"/>
      <c r="D683" s="1"/>
      <c r="E683" s="1"/>
      <c r="F683" s="1"/>
      <c r="G683" s="1"/>
      <c r="H683" s="1"/>
    </row>
    <row r="684" spans="2:8">
      <c r="B684" s="1"/>
      <c r="C684" s="1"/>
      <c r="D684" s="1"/>
      <c r="E684" s="1"/>
      <c r="F684" s="1"/>
      <c r="G684" s="1"/>
      <c r="H684" s="1"/>
    </row>
    <row r="685" spans="2:8">
      <c r="B685" s="1"/>
      <c r="C685" s="1"/>
      <c r="D685" s="1"/>
      <c r="E685" s="1"/>
      <c r="F685" s="1"/>
      <c r="G685" s="1"/>
      <c r="H685" s="1"/>
    </row>
    <row r="686" spans="2:8">
      <c r="B686" s="1"/>
      <c r="C686" s="1"/>
      <c r="D686" s="1"/>
      <c r="E686" s="1"/>
      <c r="F686" s="1"/>
      <c r="G686" s="1"/>
      <c r="H686" s="1"/>
    </row>
    <row r="687" spans="2:8">
      <c r="B687" s="1"/>
      <c r="C687" s="1"/>
      <c r="D687" s="1"/>
      <c r="E687" s="1"/>
      <c r="F687" s="1"/>
      <c r="G687" s="1"/>
      <c r="H687" s="1"/>
    </row>
    <row r="688" spans="2:8">
      <c r="B688" s="1"/>
      <c r="C688" s="1"/>
      <c r="D688" s="1"/>
      <c r="E688" s="1"/>
      <c r="F688" s="1"/>
      <c r="G688" s="1"/>
      <c r="H688" s="1"/>
    </row>
    <row r="689" spans="2:8">
      <c r="B689" s="1"/>
      <c r="C689" s="1"/>
      <c r="D689" s="1"/>
      <c r="E689" s="1"/>
      <c r="F689" s="1"/>
      <c r="G689" s="1"/>
      <c r="H689" s="1"/>
    </row>
    <row r="690" spans="2:8">
      <c r="B690" s="1"/>
      <c r="C690" s="1"/>
      <c r="D690" s="1"/>
      <c r="E690" s="1"/>
      <c r="F690" s="1"/>
      <c r="G690" s="1"/>
      <c r="H690" s="1"/>
    </row>
    <row r="691" spans="2:8">
      <c r="B691" s="1"/>
      <c r="C691" s="1"/>
      <c r="D691" s="1"/>
      <c r="E691" s="1"/>
      <c r="F691" s="1"/>
      <c r="G691" s="1"/>
      <c r="H691" s="1"/>
    </row>
    <row r="692" spans="2:8">
      <c r="B692" s="1"/>
      <c r="C692" s="1"/>
      <c r="D692" s="1"/>
      <c r="E692" s="1"/>
      <c r="F692" s="1"/>
      <c r="G692" s="1"/>
      <c r="H692" s="1"/>
    </row>
    <row r="693" spans="2:8">
      <c r="B693" s="1"/>
      <c r="C693" s="1"/>
      <c r="D693" s="1"/>
      <c r="E693" s="1"/>
      <c r="F693" s="1"/>
      <c r="G693" s="1"/>
      <c r="H693" s="1"/>
    </row>
    <row r="694" spans="2:8">
      <c r="B694" s="1"/>
      <c r="C694" s="1"/>
      <c r="D694" s="1"/>
      <c r="E694" s="1"/>
      <c r="F694" s="1"/>
      <c r="G694" s="1"/>
      <c r="H694" s="1"/>
    </row>
    <row r="695" spans="2:8">
      <c r="B695" s="1"/>
      <c r="C695" s="1"/>
      <c r="D695" s="1"/>
      <c r="E695" s="1"/>
      <c r="F695" s="1"/>
      <c r="G695" s="1"/>
      <c r="H695" s="1"/>
    </row>
    <row r="696" spans="2:8">
      <c r="B696" s="1"/>
      <c r="C696" s="1"/>
      <c r="D696" s="1"/>
      <c r="E696" s="1"/>
      <c r="F696" s="1"/>
      <c r="G696" s="1"/>
      <c r="H696" s="1"/>
    </row>
    <row r="697" spans="2:8">
      <c r="B697" s="1"/>
      <c r="C697" s="1"/>
      <c r="D697" s="1"/>
      <c r="E697" s="1"/>
      <c r="F697" s="1"/>
      <c r="G697" s="1"/>
      <c r="H697" s="1"/>
    </row>
    <row r="698" spans="2:8">
      <c r="B698" s="1"/>
      <c r="C698" s="1"/>
      <c r="D698" s="1"/>
      <c r="E698" s="1"/>
      <c r="F698" s="1"/>
      <c r="G698" s="1"/>
      <c r="H698" s="1"/>
    </row>
    <row r="699" spans="2:8">
      <c r="B699" s="1"/>
      <c r="C699" s="1"/>
      <c r="D699" s="1"/>
      <c r="E699" s="1"/>
      <c r="F699" s="1"/>
      <c r="G699" s="1"/>
      <c r="H699" s="1"/>
    </row>
    <row r="700" spans="2:8">
      <c r="B700" s="1"/>
      <c r="C700" s="1"/>
      <c r="D700" s="1"/>
      <c r="E700" s="1"/>
      <c r="F700" s="1"/>
      <c r="G700" s="1"/>
      <c r="H700" s="1"/>
    </row>
    <row r="701" spans="2:8">
      <c r="B701" s="1"/>
      <c r="C701" s="1"/>
      <c r="D701" s="1"/>
      <c r="E701" s="1"/>
      <c r="F701" s="1"/>
      <c r="G701" s="1"/>
      <c r="H701" s="1"/>
    </row>
    <row r="702" spans="2:8">
      <c r="B702" s="1"/>
      <c r="C702" s="1"/>
      <c r="D702" s="1"/>
      <c r="E702" s="1"/>
      <c r="F702" s="1"/>
      <c r="G702" s="1"/>
      <c r="H702" s="1"/>
    </row>
    <row r="703" spans="2:8">
      <c r="B703" s="1"/>
      <c r="C703" s="1"/>
      <c r="D703" s="1"/>
      <c r="E703" s="1"/>
      <c r="F703" s="1"/>
      <c r="G703" s="1"/>
      <c r="H703" s="1"/>
    </row>
    <row r="704" spans="2:8">
      <c r="B704" s="1"/>
      <c r="C704" s="1"/>
      <c r="D704" s="1"/>
      <c r="E704" s="1"/>
      <c r="F704" s="1"/>
      <c r="G704" s="1"/>
      <c r="H704" s="1"/>
    </row>
    <row r="705" spans="2:8">
      <c r="B705" s="1"/>
      <c r="C705" s="1"/>
      <c r="D705" s="1"/>
      <c r="E705" s="1"/>
      <c r="F705" s="1"/>
      <c r="G705" s="1"/>
      <c r="H705" s="1"/>
    </row>
    <row r="706" spans="2:8">
      <c r="B706" s="1"/>
      <c r="C706" s="1"/>
      <c r="D706" s="1"/>
      <c r="E706" s="1"/>
      <c r="F706" s="1"/>
      <c r="G706" s="1"/>
      <c r="H706" s="1"/>
    </row>
    <row r="707" spans="2:8">
      <c r="B707" s="1"/>
      <c r="C707" s="1"/>
      <c r="D707" s="1"/>
      <c r="E707" s="1"/>
      <c r="F707" s="1"/>
      <c r="G707" s="1"/>
      <c r="H707" s="1"/>
    </row>
    <row r="708" spans="2:8">
      <c r="B708" s="1"/>
      <c r="C708" s="1"/>
      <c r="D708" s="1"/>
      <c r="E708" s="1"/>
      <c r="F708" s="1"/>
      <c r="G708" s="1"/>
      <c r="H708" s="1"/>
    </row>
    <row r="709" spans="2:8">
      <c r="B709" s="1"/>
      <c r="C709" s="1"/>
      <c r="D709" s="1"/>
      <c r="E709" s="1"/>
      <c r="F709" s="1"/>
      <c r="G709" s="1"/>
      <c r="H709" s="1"/>
    </row>
    <row r="710" spans="2:8">
      <c r="B710" s="1"/>
      <c r="C710" s="1"/>
      <c r="D710" s="1"/>
      <c r="E710" s="1"/>
      <c r="F710" s="1"/>
      <c r="G710" s="1"/>
      <c r="H710" s="1"/>
    </row>
    <row r="711" spans="2:8">
      <c r="B711" s="1"/>
      <c r="C711" s="1"/>
      <c r="D711" s="1"/>
      <c r="E711" s="1"/>
      <c r="F711" s="1"/>
      <c r="G711" s="1"/>
      <c r="H711" s="1"/>
    </row>
    <row r="712" spans="2:8">
      <c r="B712" s="1"/>
      <c r="C712" s="1"/>
      <c r="D712" s="1"/>
      <c r="E712" s="1"/>
      <c r="F712" s="1"/>
      <c r="G712" s="1"/>
      <c r="H712" s="1"/>
    </row>
    <row r="713" spans="2:8">
      <c r="B713" s="1"/>
      <c r="C713" s="1"/>
      <c r="D713" s="1"/>
      <c r="E713" s="1"/>
      <c r="F713" s="1"/>
      <c r="G713" s="1"/>
      <c r="H713" s="1"/>
    </row>
    <row r="714" spans="2:8">
      <c r="B714" s="1"/>
      <c r="C714" s="1"/>
      <c r="D714" s="1"/>
      <c r="E714" s="1"/>
      <c r="F714" s="1"/>
      <c r="G714" s="1"/>
      <c r="H714" s="1"/>
    </row>
    <row r="715" spans="2:8">
      <c r="B715" s="1"/>
      <c r="C715" s="1"/>
      <c r="D715" s="1"/>
      <c r="E715" s="1"/>
      <c r="F715" s="1"/>
      <c r="G715" s="1"/>
      <c r="H715" s="1"/>
    </row>
    <row r="716" spans="2:8">
      <c r="B716" s="1"/>
      <c r="C716" s="1"/>
      <c r="D716" s="1"/>
      <c r="E716" s="1"/>
      <c r="F716" s="1"/>
      <c r="G716" s="1"/>
      <c r="H716" s="1"/>
    </row>
    <row r="717" spans="2:8">
      <c r="B717" s="1"/>
      <c r="C717" s="1"/>
      <c r="D717" s="1"/>
      <c r="E717" s="1"/>
      <c r="F717" s="1"/>
      <c r="G717" s="1"/>
      <c r="H717" s="1"/>
    </row>
    <row r="718" spans="2:8">
      <c r="B718" s="1"/>
      <c r="C718" s="1"/>
      <c r="D718" s="1"/>
      <c r="E718" s="1"/>
      <c r="F718" s="1"/>
      <c r="G718" s="1"/>
      <c r="H718" s="1"/>
    </row>
    <row r="719" spans="2:8">
      <c r="B719" s="1"/>
      <c r="C719" s="1"/>
      <c r="D719" s="1"/>
      <c r="E719" s="1"/>
      <c r="F719" s="1"/>
      <c r="G719" s="1"/>
      <c r="H719" s="1"/>
    </row>
    <row r="720" spans="2:8">
      <c r="B720" s="1"/>
      <c r="C720" s="1"/>
      <c r="D720" s="1"/>
      <c r="E720" s="1"/>
      <c r="F720" s="1"/>
      <c r="G720" s="1"/>
      <c r="H720" s="1"/>
    </row>
    <row r="721" spans="2:8">
      <c r="B721" s="1"/>
      <c r="C721" s="1"/>
      <c r="D721" s="1"/>
      <c r="E721" s="1"/>
      <c r="F721" s="1"/>
      <c r="G721" s="1"/>
      <c r="H721" s="1"/>
    </row>
    <row r="722" spans="2:8">
      <c r="B722" s="1"/>
      <c r="C722" s="1"/>
      <c r="D722" s="1"/>
      <c r="E722" s="1"/>
      <c r="F722" s="1"/>
      <c r="G722" s="1"/>
      <c r="H722" s="1"/>
    </row>
    <row r="723" spans="2:8">
      <c r="B723" s="1"/>
      <c r="C723" s="1"/>
      <c r="D723" s="1"/>
      <c r="E723" s="1"/>
      <c r="F723" s="1"/>
      <c r="G723" s="1"/>
      <c r="H723" s="1"/>
    </row>
    <row r="724" spans="2:8">
      <c r="B724" s="1"/>
      <c r="C724" s="1"/>
      <c r="D724" s="1"/>
      <c r="E724" s="1"/>
      <c r="F724" s="1"/>
      <c r="G724" s="1"/>
      <c r="H724" s="1"/>
    </row>
    <row r="725" spans="2:8">
      <c r="B725" s="1"/>
      <c r="C725" s="1"/>
      <c r="D725" s="1"/>
      <c r="E725" s="1"/>
      <c r="F725" s="1"/>
      <c r="G725" s="1"/>
      <c r="H725" s="1"/>
    </row>
    <row r="726" spans="2:8">
      <c r="B726" s="1"/>
      <c r="C726" s="1"/>
      <c r="D726" s="1"/>
      <c r="E726" s="1"/>
      <c r="F726" s="1"/>
      <c r="G726" s="1"/>
      <c r="H726" s="1"/>
    </row>
    <row r="727" spans="2:8">
      <c r="B727" s="1"/>
      <c r="C727" s="1"/>
      <c r="D727" s="1"/>
      <c r="E727" s="1"/>
      <c r="F727" s="1"/>
      <c r="G727" s="1"/>
      <c r="H727" s="1"/>
    </row>
    <row r="728" spans="2:8">
      <c r="B728" s="1"/>
      <c r="C728" s="1"/>
      <c r="D728" s="1"/>
      <c r="E728" s="1"/>
      <c r="F728" s="1"/>
      <c r="G728" s="1"/>
      <c r="H728" s="1"/>
    </row>
    <row r="729" spans="2:8">
      <c r="B729" s="1"/>
      <c r="C729" s="1"/>
      <c r="D729" s="1"/>
      <c r="E729" s="1"/>
      <c r="F729" s="1"/>
      <c r="G729" s="1"/>
      <c r="H729" s="1"/>
    </row>
    <row r="730" spans="2:8">
      <c r="B730" s="1"/>
      <c r="C730" s="1"/>
      <c r="D730" s="1"/>
      <c r="E730" s="1"/>
      <c r="F730" s="1"/>
      <c r="G730" s="1"/>
      <c r="H730" s="1"/>
    </row>
    <row r="731" spans="2:8">
      <c r="B731" s="1"/>
      <c r="C731" s="1"/>
      <c r="D731" s="1"/>
      <c r="E731" s="1"/>
      <c r="F731" s="1"/>
      <c r="G731" s="1"/>
      <c r="H731" s="1"/>
    </row>
    <row r="732" spans="2:8">
      <c r="B732" s="1"/>
      <c r="C732" s="1"/>
      <c r="D732" s="1"/>
      <c r="E732" s="1"/>
      <c r="F732" s="1"/>
      <c r="G732" s="1"/>
      <c r="H732" s="1"/>
    </row>
    <row r="733" spans="2:8">
      <c r="B733" s="1"/>
      <c r="C733" s="1"/>
      <c r="D733" s="1"/>
      <c r="E733" s="1"/>
      <c r="F733" s="1"/>
      <c r="G733" s="1"/>
      <c r="H733" s="1"/>
    </row>
    <row r="734" spans="2:8">
      <c r="B734" s="1"/>
      <c r="C734" s="1"/>
      <c r="D734" s="1"/>
      <c r="E734" s="1"/>
      <c r="F734" s="1"/>
      <c r="G734" s="1"/>
      <c r="H734" s="1"/>
    </row>
    <row r="735" spans="2:8">
      <c r="B735" s="1"/>
      <c r="C735" s="1"/>
      <c r="D735" s="1"/>
      <c r="E735" s="1"/>
      <c r="F735" s="1"/>
      <c r="G735" s="1"/>
      <c r="H735" s="1"/>
    </row>
    <row r="736" spans="2:8">
      <c r="B736" s="1"/>
      <c r="C736" s="1"/>
      <c r="D736" s="1"/>
      <c r="E736" s="1"/>
      <c r="F736" s="1"/>
      <c r="G736" s="1"/>
      <c r="H736" s="1"/>
    </row>
    <row r="737" spans="2:8">
      <c r="B737" s="1"/>
      <c r="C737" s="1"/>
      <c r="D737" s="1"/>
      <c r="E737" s="1"/>
      <c r="F737" s="1"/>
      <c r="G737" s="1"/>
      <c r="H737" s="1"/>
    </row>
    <row r="738" spans="2:8">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446" priority="7" stopIfTrue="1">
      <formula>$A$16=0</formula>
    </cfRule>
  </conditionalFormatting>
  <conditionalFormatting sqref="A109:I113 A114:K125 A186:H202 A203:J203 A56:B56 H56:I56 A57:I57 A75:I77 A78:B78 H78:I78 A79:I79 A92:I96 A97:K108 A184:B184 A185:I185 A204:I206 A207:B207 A208:I208 A221:I240">
    <cfRule type="expression" dxfId="445" priority="9" stopIfTrue="1">
      <formula>$A$16=0</formula>
    </cfRule>
  </conditionalFormatting>
  <conditionalFormatting sqref="B29:C29">
    <cfRule type="expression" dxfId="444" priority="24">
      <formula>LEFT($C$29,3)="Let"</formula>
    </cfRule>
  </conditionalFormatting>
  <conditionalFormatting sqref="B33:C33 B36:G52">
    <cfRule type="expression" dxfId="443" priority="19">
      <formula>$A$33="nvt"</formula>
    </cfRule>
  </conditionalFormatting>
  <conditionalFormatting sqref="B55:C55 B58:G74">
    <cfRule type="expression" dxfId="442" priority="20">
      <formula>$A$55="nvt"</formula>
    </cfRule>
  </conditionalFormatting>
  <conditionalFormatting sqref="B94:C94 B97:E108">
    <cfRule type="expression" dxfId="441" priority="17">
      <formula>$A$94="nvt"</formula>
    </cfRule>
  </conditionalFormatting>
  <conditionalFormatting sqref="B111:C111 B114:E125">
    <cfRule type="expression" dxfId="440" priority="5">
      <formula>$A$111="nvt"</formula>
    </cfRule>
  </conditionalFormatting>
  <conditionalFormatting sqref="B128:C128">
    <cfRule type="expression" dxfId="439" priority="16">
      <formula>$A$128="nvt"</formula>
    </cfRule>
  </conditionalFormatting>
  <conditionalFormatting sqref="B144:C144">
    <cfRule type="expression" dxfId="438" priority="15">
      <formula>$A$144="nvt"</formula>
    </cfRule>
  </conditionalFormatting>
  <conditionalFormatting sqref="B168:C168">
    <cfRule type="expression" dxfId="437" priority="14">
      <formula>$A$168="nvt"</formula>
    </cfRule>
  </conditionalFormatting>
  <conditionalFormatting sqref="B17:D26">
    <cfRule type="expression" dxfId="436" priority="22">
      <formula>$A17=0</formula>
    </cfRule>
  </conditionalFormatting>
  <conditionalFormatting sqref="B77:D77 B80:C91">
    <cfRule type="expression" dxfId="435" priority="18">
      <formula>$A$77="nvt"</formula>
    </cfRule>
  </conditionalFormatting>
  <conditionalFormatting sqref="B206:D206 B209:C220">
    <cfRule type="expression" dxfId="434" priority="12">
      <formula>$A$206="nvt"</formula>
    </cfRule>
  </conditionalFormatting>
  <conditionalFormatting sqref="B186:F203 B183:C183">
    <cfRule type="expression" dxfId="433" priority="13">
      <formula>$A$183="nvt"</formula>
    </cfRule>
  </conditionalFormatting>
  <conditionalFormatting sqref="B131:I141">
    <cfRule type="expression" dxfId="432" priority="10">
      <formula>$A$128="nvt"</formula>
    </cfRule>
  </conditionalFormatting>
  <conditionalFormatting sqref="B147:I165">
    <cfRule type="expression" dxfId="431" priority="8">
      <formula>$A$144="nvt"</formula>
    </cfRule>
  </conditionalFormatting>
  <conditionalFormatting sqref="B171:I180">
    <cfRule type="expression" dxfId="430" priority="23">
      <formula>$A$168="nvt"</formula>
    </cfRule>
  </conditionalFormatting>
  <conditionalFormatting sqref="C240">
    <cfRule type="cellIs" dxfId="429" priority="21" operator="notEqual">
      <formula>"JA"</formula>
    </cfRule>
  </conditionalFormatting>
  <conditionalFormatting sqref="D236">
    <cfRule type="expression" dxfId="428" priority="11">
      <formula>C240&lt;&gt;"JA"</formula>
    </cfRule>
  </conditionalFormatting>
  <conditionalFormatting sqref="G186:G203">
    <cfRule type="expression" dxfId="427" priority="4">
      <formula>$A$183="nvt"</formula>
    </cfRule>
  </conditionalFormatting>
  <conditionalFormatting sqref="H186:I202">
    <cfRule type="expression" dxfId="426" priority="2">
      <formula>$A$144="nvt"</formula>
    </cfRule>
  </conditionalFormatting>
  <conditionalFormatting sqref="H203:I203">
    <cfRule type="expression" dxfId="425" priority="3">
      <formula>$A$183="nvt"</formula>
    </cfRule>
  </conditionalFormatting>
  <conditionalFormatting sqref="I186:J202">
    <cfRule type="expression" dxfId="424" priority="1" stopIfTrue="1">
      <formula>$A$16=0</formula>
    </cfRule>
  </conditionalFormatting>
  <dataValidations count="4">
    <dataValidation type="list" allowBlank="1" showInputMessage="1" showErrorMessage="1" sqref="C167" xr:uid="{40ECD5D0-1EAE-4B76-AECF-5D16831F3982}">
      <formula1>#REF!</formula1>
    </dataValidation>
    <dataValidation type="list" allowBlank="1" showInputMessage="1" showErrorMessage="1" sqref="C7" xr:uid="{8D6C7517-FB08-4218-8C35-5E0CE9955F38}">
      <formula1>K_Omvang</formula1>
    </dataValidation>
    <dataValidation type="list" allowBlank="1" showInputMessage="1" showErrorMessage="1" sqref="C6" xr:uid="{7FCB4B35-1E53-4403-95C6-7ED3E864CC7C}">
      <formula1>K_Type</formula1>
    </dataValidation>
    <dataValidation type="list" allowBlank="1" showInputMessage="1" showErrorMessage="1" sqref="B187:B202 B37:B51 B148:B164 B132:B140 B59:B73 B172:B179 B98:B107 B115:B124" xr:uid="{61A0C3DF-C142-4519-88A3-3B1901483A4C}">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9406-A6AC-44BE-8DE7-C214E85E0119}">
  <sheetPr>
    <tabColor rgb="FF92D050"/>
    <pageSetUpPr fitToPage="1"/>
  </sheetPr>
  <dimension ref="A1:L738"/>
  <sheetViews>
    <sheetView showGridLines="0" workbookViewId="0">
      <selection activeCell="G17" sqref="G17"/>
    </sheetView>
  </sheetViews>
  <sheetFormatPr defaultColWidth="9.140625" defaultRowHeight="15.75"/>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40.85546875" customWidth="1"/>
    <col min="12" max="12" width="12.42578125" bestFit="1" customWidth="1"/>
  </cols>
  <sheetData>
    <row r="1" spans="1:9">
      <c r="D1" s="1"/>
      <c r="I1" s="40" t="s">
        <v>28</v>
      </c>
    </row>
    <row r="2" spans="1:9" ht="18.75">
      <c r="B2" s="24" t="s">
        <v>118</v>
      </c>
      <c r="C2" s="252"/>
      <c r="D2" s="252"/>
      <c r="E2" s="252"/>
      <c r="I2" s="41" t="s">
        <v>30</v>
      </c>
    </row>
    <row r="3" spans="1:9">
      <c r="B3" s="22"/>
      <c r="C3" s="23"/>
      <c r="D3" s="23"/>
      <c r="E3" s="1"/>
      <c r="I3" s="55" t="s">
        <v>31</v>
      </c>
    </row>
    <row r="4" spans="1:9" ht="16.5" hidden="1">
      <c r="B4" s="26" t="s">
        <v>84</v>
      </c>
      <c r="C4" s="70" t="s">
        <v>85</v>
      </c>
      <c r="D4"/>
      <c r="H4" s="54"/>
    </row>
    <row r="5" spans="1:9" ht="16.5" hidden="1">
      <c r="B5" s="26" t="s">
        <v>86</v>
      </c>
      <c r="C5" s="71" t="s">
        <v>85</v>
      </c>
      <c r="D5"/>
      <c r="H5" s="54"/>
    </row>
    <row r="6" spans="1:9" ht="16.5">
      <c r="B6" s="26" t="s">
        <v>87</v>
      </c>
      <c r="C6" s="255"/>
      <c r="D6" s="255"/>
      <c r="F6"/>
      <c r="G6"/>
      <c r="H6"/>
    </row>
    <row r="7" spans="1:9" ht="16.5" hidden="1">
      <c r="B7" s="26" t="s">
        <v>88</v>
      </c>
      <c r="C7" s="72" t="s">
        <v>89</v>
      </c>
      <c r="D7"/>
      <c r="E7"/>
      <c r="F7"/>
      <c r="G7"/>
      <c r="H7"/>
    </row>
    <row r="8" spans="1:9" ht="16.5">
      <c r="B8" s="26"/>
      <c r="C8" s="107"/>
      <c r="D8" s="107"/>
      <c r="E8" s="107"/>
      <c r="F8"/>
      <c r="G8"/>
      <c r="H8"/>
    </row>
    <row r="9" spans="1:9">
      <c r="B9" s="3"/>
      <c r="C9" s="4"/>
      <c r="D9"/>
      <c r="E9"/>
      <c r="F9"/>
      <c r="G9"/>
      <c r="H9"/>
    </row>
    <row r="10" spans="1:9" ht="9" customHeight="1">
      <c r="B10" s="17"/>
      <c r="C10" s="4"/>
      <c r="D10"/>
      <c r="E10"/>
      <c r="F10"/>
      <c r="G10"/>
      <c r="H10"/>
    </row>
    <row r="11" spans="1:9" ht="75" customHeight="1">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c r="B12" s="30"/>
      <c r="C12" s="30"/>
      <c r="D12" s="30"/>
      <c r="E12" s="30"/>
      <c r="F12" s="30"/>
      <c r="G12" s="30"/>
      <c r="H12" s="30"/>
      <c r="I12" s="30"/>
    </row>
    <row r="13" spans="1:9" ht="6.75" customHeight="1" thickTop="1">
      <c r="B13" s="67"/>
      <c r="C13" s="67"/>
      <c r="D13" s="67"/>
      <c r="E13" s="67"/>
      <c r="F13" s="67"/>
      <c r="G13" s="67"/>
      <c r="H13" s="65"/>
      <c r="I13" s="65"/>
    </row>
    <row r="14" spans="1:9" ht="42.75" customHeight="1">
      <c r="B14" s="253" t="s">
        <v>90</v>
      </c>
      <c r="C14" s="253"/>
      <c r="D14" s="253"/>
      <c r="E14" s="253"/>
      <c r="F14" s="253"/>
      <c r="G14" s="253"/>
      <c r="H14" s="253"/>
      <c r="I14" s="65"/>
    </row>
    <row r="15" spans="1:9" ht="9.75" customHeight="1" thickBot="1">
      <c r="B15" s="68"/>
      <c r="C15" s="69"/>
      <c r="D15" s="65"/>
      <c r="E15" s="65"/>
      <c r="F15" s="65"/>
      <c r="G15" s="65"/>
      <c r="H15" s="65"/>
      <c r="I15" s="65"/>
    </row>
    <row r="16" spans="1:9" ht="18.75">
      <c r="A16" s="119">
        <f>IF(OR(COUNTA(C2:D8)&lt;5,Projectinformatie!B24=""),0,1)</f>
        <v>0</v>
      </c>
      <c r="B16" s="46" t="s">
        <v>91</v>
      </c>
      <c r="C16" s="47"/>
      <c r="D16" s="48" t="s">
        <v>81</v>
      </c>
      <c r="E16" s="65"/>
      <c r="F16" s="46" t="s">
        <v>58</v>
      </c>
      <c r="G16" s="47"/>
      <c r="H16" s="48" t="s">
        <v>81</v>
      </c>
      <c r="I16" s="65"/>
    </row>
    <row r="17" spans="1:12">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c r="A20" s="119" t="str">
        <f>IFERROR(HLOOKUP(VLOOKUP(Projectinformatie!$B$24,Keuzeopties[#All],3,FALSE)&amp;IF($C$6="Kennisinstelling","K",""),Keuze_Kostensoort[#All],5,FALSE),0)</f>
        <v>Vast uurtarief eigen arbeid - € 50</v>
      </c>
      <c r="B20" s="231" t="str">
        <f>Hulpblad!G5</f>
        <v>Vast uurtarief eigen arbeid - € 50</v>
      </c>
      <c r="C20" s="232"/>
      <c r="D20" s="233">
        <f>IF(A20=0,0,SUM($E$98:$E$107))</f>
        <v>0</v>
      </c>
      <c r="E20" s="65"/>
      <c r="F20" s="120" t="str">
        <f>Hulpblad!V5</f>
        <v xml:space="preserve"> </v>
      </c>
      <c r="G20" s="49"/>
      <c r="H20" s="126" t="str">
        <f t="shared" si="0"/>
        <v/>
      </c>
      <c r="I20" s="65"/>
    </row>
    <row r="21" spans="1:12">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c r="A23" s="119" t="str">
        <f>IFERROR(HLOOKUP(VLOOKUP(Projectinformatie!$B$24,Keuzeopties[#All],3,FALSE)&amp;IF($C$6="Kennisinstelling","K",""),Keuze_Kostensoort[#All],8,FALSE),0)</f>
        <v>Bijdragen in natura</v>
      </c>
      <c r="B23" s="231" t="str">
        <f>Hulpblad!G8</f>
        <v>Bijdragen in natura</v>
      </c>
      <c r="C23" s="232"/>
      <c r="D23" s="233">
        <f>IF(A23=0,0,SUM($E$148:$E$164))</f>
        <v>0</v>
      </c>
      <c r="E23" s="65"/>
      <c r="F23" s="120" t="str">
        <f>Hulpblad!V8</f>
        <v xml:space="preserve"> </v>
      </c>
      <c r="G23" s="49"/>
      <c r="H23" s="126" t="str">
        <f t="shared" si="0"/>
        <v/>
      </c>
      <c r="I23" s="65"/>
    </row>
    <row r="24" spans="1:12">
      <c r="A24" s="119" t="str">
        <f>IFERROR(HLOOKUP(VLOOKUP(Projectinformatie!$B$24,Keuzeopties[#All],3,FALSE)&amp;IF(C15="Kennisinstelling","K",""),Keuze_Kostensoort[#All],9,FALSE),0)</f>
        <v>Afschrijvingskosten</v>
      </c>
      <c r="B24" s="234" t="str">
        <f>Hulpblad!G9</f>
        <v>Afschrijvingskosten</v>
      </c>
      <c r="C24" s="235"/>
      <c r="D24" s="233">
        <f>IF(A24=0,0,SUM($I$172:$I$179))</f>
        <v>0</v>
      </c>
      <c r="E24" s="65"/>
      <c r="F24" s="124" t="str">
        <f>Hulpblad!V9</f>
        <v xml:space="preserve"> </v>
      </c>
      <c r="G24" s="113"/>
      <c r="H24" s="126" t="str">
        <f t="shared" si="0"/>
        <v/>
      </c>
      <c r="I24" s="65"/>
    </row>
    <row r="25" spans="1:12">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c r="B27" s="52" t="s">
        <v>92</v>
      </c>
      <c r="C27" s="53"/>
      <c r="D27" s="128">
        <f>SUM(D17:D26)</f>
        <v>0</v>
      </c>
      <c r="E27" s="65"/>
      <c r="F27" s="52" t="s">
        <v>92</v>
      </c>
      <c r="G27" s="53"/>
      <c r="H27" s="128">
        <f>SUM(H17:H26)</f>
        <v>0</v>
      </c>
      <c r="I27" s="65"/>
    </row>
    <row r="28" spans="1:12" ht="9" customHeight="1">
      <c r="B28" s="62"/>
      <c r="C28" s="63"/>
      <c r="D28" s="64"/>
      <c r="E28" s="65"/>
      <c r="F28" s="62"/>
      <c r="G28" s="63"/>
      <c r="H28" s="64"/>
      <c r="I28" s="65"/>
    </row>
    <row r="29" spans="1:12" ht="49.5" customHeight="1" thickBot="1">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c r="B30" s="32"/>
      <c r="C30" s="32"/>
      <c r="D30" s="32"/>
      <c r="E30" s="32"/>
      <c r="F30" s="32"/>
      <c r="G30" s="32"/>
      <c r="H30" s="32"/>
    </row>
    <row r="31" spans="1:12" ht="25.5" customHeight="1">
      <c r="B31" s="251" t="s">
        <v>94</v>
      </c>
      <c r="C31" s="251"/>
      <c r="D31" s="251"/>
      <c r="E31" s="251"/>
      <c r="F31" s="251"/>
      <c r="G31" s="251"/>
      <c r="H31" s="251"/>
    </row>
    <row r="32" spans="1:12" ht="18.75">
      <c r="B32" s="27"/>
      <c r="C32" s="28"/>
      <c r="D32" s="29"/>
      <c r="E32"/>
      <c r="F32" s="27"/>
      <c r="G32" s="28"/>
      <c r="H32" s="29"/>
    </row>
    <row r="33" spans="1:9" ht="21">
      <c r="A33" s="119" t="str">
        <f>IF($A$16=0,"",IF(COUNTIFS($A$17:$A$26,B33)=1,1,"nvt"))</f>
        <v/>
      </c>
      <c r="B33" s="129" t="str">
        <f>B17</f>
        <v>Loonkosten plus vast % (44,2% + 15%)</v>
      </c>
      <c r="C33" s="37"/>
      <c r="D33"/>
      <c r="E33"/>
      <c r="F33"/>
      <c r="G33"/>
      <c r="H33"/>
    </row>
    <row r="34" spans="1:9" ht="15" customHeight="1">
      <c r="B34" s="249" t="str">
        <f>IF(A33="nvt",VLOOKUP(A33,Alle_Kostensoorten[],2,FALSE),VLOOKUP(B33,Alle_Kostensoorten[],2,FALSE))</f>
        <v>Toelichting: Zie voor berekening tabblad 'Instructie'</v>
      </c>
      <c r="C34" s="249"/>
      <c r="D34" s="249"/>
      <c r="E34" s="249"/>
      <c r="F34" s="249"/>
      <c r="G34" s="249"/>
      <c r="H34"/>
    </row>
    <row r="35" spans="1:9" ht="11.25" customHeight="1">
      <c r="B35" s="3"/>
      <c r="C35" s="4"/>
      <c r="D35"/>
      <c r="E35"/>
      <c r="F35"/>
      <c r="G35"/>
      <c r="H35"/>
    </row>
    <row r="36" spans="1:9" ht="31.5" customHeight="1" thickBot="1">
      <c r="B36" s="158" t="s">
        <v>58</v>
      </c>
      <c r="C36" s="110" t="s">
        <v>95</v>
      </c>
      <c r="D36" s="110" t="s">
        <v>96</v>
      </c>
      <c r="E36" s="110" t="s">
        <v>97</v>
      </c>
      <c r="F36" s="110" t="s">
        <v>98</v>
      </c>
      <c r="G36" s="157" t="s">
        <v>81</v>
      </c>
      <c r="H36"/>
      <c r="I36" s="10"/>
    </row>
    <row r="37" spans="1:9" ht="15.75" customHeight="1" thickTop="1">
      <c r="B37" s="203"/>
      <c r="C37" s="186"/>
      <c r="D37" s="217"/>
      <c r="E37" s="187"/>
      <c r="F37" s="189"/>
      <c r="G37" s="159">
        <f>IF($A$33=1,$F37*$E37,0)</f>
        <v>0</v>
      </c>
      <c r="H37"/>
    </row>
    <row r="38" spans="1:9" ht="15.75" customHeight="1">
      <c r="B38" s="173"/>
      <c r="C38" s="86"/>
      <c r="D38" s="218"/>
      <c r="E38" s="166"/>
      <c r="F38" s="164"/>
      <c r="G38" s="160">
        <f t="shared" ref="G38:G51" si="1">IF($A$33=1,$F38*$E38,0)</f>
        <v>0</v>
      </c>
      <c r="H38"/>
    </row>
    <row r="39" spans="1:9" ht="15.75" customHeight="1">
      <c r="B39" s="173"/>
      <c r="C39" s="86"/>
      <c r="D39" s="218"/>
      <c r="E39" s="166"/>
      <c r="F39" s="164"/>
      <c r="G39" s="160">
        <f t="shared" si="1"/>
        <v>0</v>
      </c>
      <c r="H39"/>
    </row>
    <row r="40" spans="1:9" ht="15.75" customHeight="1">
      <c r="B40" s="173"/>
      <c r="C40" s="86"/>
      <c r="D40" s="218"/>
      <c r="E40" s="166"/>
      <c r="F40" s="164"/>
      <c r="G40" s="160">
        <f t="shared" si="1"/>
        <v>0</v>
      </c>
      <c r="H40"/>
    </row>
    <row r="41" spans="1:9" ht="15.75" customHeight="1">
      <c r="B41" s="173"/>
      <c r="C41" s="86"/>
      <c r="D41" s="218"/>
      <c r="E41" s="166"/>
      <c r="F41" s="164"/>
      <c r="G41" s="160">
        <f t="shared" si="1"/>
        <v>0</v>
      </c>
      <c r="H41"/>
    </row>
    <row r="42" spans="1:9" ht="15.75" customHeight="1">
      <c r="B42" s="173"/>
      <c r="C42" s="86"/>
      <c r="D42" s="218"/>
      <c r="E42" s="166"/>
      <c r="F42" s="164"/>
      <c r="G42" s="160">
        <f t="shared" si="1"/>
        <v>0</v>
      </c>
      <c r="H42"/>
    </row>
    <row r="43" spans="1:9" ht="15.75" customHeight="1">
      <c r="B43" s="173"/>
      <c r="C43" s="86"/>
      <c r="D43" s="218"/>
      <c r="E43" s="166"/>
      <c r="F43" s="164"/>
      <c r="G43" s="160">
        <f t="shared" si="1"/>
        <v>0</v>
      </c>
      <c r="H43"/>
    </row>
    <row r="44" spans="1:9" ht="15.75" customHeight="1">
      <c r="B44" s="173"/>
      <c r="C44" s="86"/>
      <c r="D44" s="218"/>
      <c r="E44" s="166"/>
      <c r="F44" s="164"/>
      <c r="G44" s="160">
        <f t="shared" si="1"/>
        <v>0</v>
      </c>
      <c r="H44"/>
    </row>
    <row r="45" spans="1:9" ht="15.75" customHeight="1">
      <c r="B45" s="173"/>
      <c r="C45" s="86"/>
      <c r="D45" s="218"/>
      <c r="E45" s="166"/>
      <c r="F45" s="164"/>
      <c r="G45" s="160">
        <f t="shared" si="1"/>
        <v>0</v>
      </c>
      <c r="H45"/>
    </row>
    <row r="46" spans="1:9" ht="15.75" customHeight="1">
      <c r="B46" s="173"/>
      <c r="C46" s="86"/>
      <c r="D46" s="218"/>
      <c r="E46" s="166"/>
      <c r="F46" s="164"/>
      <c r="G46" s="160">
        <f t="shared" si="1"/>
        <v>0</v>
      </c>
      <c r="H46"/>
    </row>
    <row r="47" spans="1:9" ht="15.75" customHeight="1">
      <c r="B47" s="173"/>
      <c r="C47" s="86"/>
      <c r="D47" s="218"/>
      <c r="E47" s="166"/>
      <c r="F47" s="164"/>
      <c r="G47" s="160">
        <f t="shared" si="1"/>
        <v>0</v>
      </c>
      <c r="H47"/>
    </row>
    <row r="48" spans="1:9" ht="15.75" customHeight="1">
      <c r="B48" s="173"/>
      <c r="C48" s="86"/>
      <c r="D48" s="218"/>
      <c r="E48" s="166"/>
      <c r="F48" s="164"/>
      <c r="G48" s="160">
        <f t="shared" si="1"/>
        <v>0</v>
      </c>
      <c r="H48"/>
    </row>
    <row r="49" spans="1:8" ht="15.75" customHeight="1">
      <c r="B49" s="173"/>
      <c r="C49" s="86"/>
      <c r="D49" s="218"/>
      <c r="E49" s="166"/>
      <c r="F49" s="164"/>
      <c r="G49" s="160">
        <f t="shared" si="1"/>
        <v>0</v>
      </c>
      <c r="H49"/>
    </row>
    <row r="50" spans="1:8" ht="15.75" customHeight="1">
      <c r="B50" s="173"/>
      <c r="C50" s="86"/>
      <c r="D50" s="218"/>
      <c r="E50" s="166"/>
      <c r="F50" s="164"/>
      <c r="G50" s="160">
        <f t="shared" si="1"/>
        <v>0</v>
      </c>
      <c r="H50"/>
    </row>
    <row r="51" spans="1:8" ht="15.75" customHeight="1" thickBot="1">
      <c r="B51" s="73"/>
      <c r="C51" s="74"/>
      <c r="D51" s="219"/>
      <c r="E51" s="76"/>
      <c r="F51" s="117"/>
      <c r="G51" s="131">
        <f t="shared" si="1"/>
        <v>0</v>
      </c>
      <c r="H51"/>
    </row>
    <row r="52" spans="1:8" ht="16.5" thickTop="1">
      <c r="B52" s="58" t="s">
        <v>92</v>
      </c>
      <c r="C52" s="58"/>
      <c r="D52" s="58"/>
      <c r="E52" s="58"/>
      <c r="F52" s="177"/>
      <c r="G52" s="137">
        <f>SUM(G37:G51)</f>
        <v>0</v>
      </c>
      <c r="H52" s="8"/>
    </row>
    <row r="53" spans="1:8">
      <c r="B53" s="1"/>
      <c r="C53" s="1"/>
      <c r="D53" s="1"/>
      <c r="E53" s="1"/>
      <c r="F53" s="7"/>
      <c r="G53" s="8"/>
      <c r="H53"/>
    </row>
    <row r="54" spans="1:8">
      <c r="B54" s="1"/>
      <c r="C54" s="1"/>
      <c r="D54" s="1"/>
      <c r="E54" s="1"/>
      <c r="F54" s="7"/>
      <c r="G54" s="8"/>
      <c r="H54"/>
    </row>
    <row r="55" spans="1:8" ht="21">
      <c r="A55" s="119" t="str">
        <f>IF($A$16=0,"",IF(COUNTIFS($A$17:$A$26,B55)=1,1,"nvt"))</f>
        <v/>
      </c>
      <c r="B55" s="129" t="str">
        <f>B18</f>
        <v>Loonkosten plus vast % (44,2%)</v>
      </c>
      <c r="C55" s="37"/>
      <c r="D55" s="1"/>
      <c r="E55" s="1"/>
      <c r="F55" s="7"/>
      <c r="G55" s="8"/>
      <c r="H55"/>
    </row>
    <row r="56" spans="1:8" ht="15" customHeight="1">
      <c r="B56" s="249" t="str">
        <f>IF(A55="nvt",VLOOKUP(A55,Alle_Kostensoorten[],2,FALSE),VLOOKUP(B55,Alle_Kostensoorten[],2,FALSE))</f>
        <v>Toelichting: Zie voor berekening tabblad 'Instructie'</v>
      </c>
      <c r="C56" s="249"/>
      <c r="D56" s="249"/>
      <c r="E56" s="249"/>
      <c r="F56" s="249"/>
      <c r="G56" s="249"/>
      <c r="H56"/>
    </row>
    <row r="57" spans="1:8" ht="9" customHeight="1">
      <c r="B57" s="1"/>
      <c r="C57" s="1"/>
      <c r="D57" s="1"/>
      <c r="E57" s="1"/>
      <c r="F57" s="7"/>
      <c r="G57" s="8"/>
      <c r="H57"/>
    </row>
    <row r="58" spans="1:8" ht="16.5" thickBot="1">
      <c r="B58" s="158" t="s">
        <v>58</v>
      </c>
      <c r="C58" s="110" t="s">
        <v>95</v>
      </c>
      <c r="D58" s="110" t="s">
        <v>96</v>
      </c>
      <c r="E58" s="110" t="s">
        <v>99</v>
      </c>
      <c r="F58" s="110" t="s">
        <v>98</v>
      </c>
      <c r="G58" s="157" t="s">
        <v>81</v>
      </c>
      <c r="H58"/>
    </row>
    <row r="59" spans="1:8" ht="15.75" customHeight="1" thickTop="1">
      <c r="B59" s="185"/>
      <c r="C59" s="186"/>
      <c r="D59" s="217"/>
      <c r="E59" s="187"/>
      <c r="F59" s="189"/>
      <c r="G59" s="159">
        <f>IF($A$55=1,$F59*$E59,0)</f>
        <v>0</v>
      </c>
      <c r="H59"/>
    </row>
    <row r="60" spans="1:8" ht="15.75" customHeight="1">
      <c r="B60" s="161"/>
      <c r="C60" s="86"/>
      <c r="D60" s="218"/>
      <c r="E60" s="166"/>
      <c r="F60" s="164"/>
      <c r="G60" s="160">
        <f t="shared" ref="G60:G73" si="2">IF($A$55=1,$F60*55,0)</f>
        <v>0</v>
      </c>
      <c r="H60"/>
    </row>
    <row r="61" spans="1:8" ht="15.75" customHeight="1">
      <c r="B61" s="161"/>
      <c r="C61" s="86"/>
      <c r="D61" s="218"/>
      <c r="E61" s="166"/>
      <c r="F61" s="164"/>
      <c r="G61" s="160">
        <f t="shared" si="2"/>
        <v>0</v>
      </c>
      <c r="H61"/>
    </row>
    <row r="62" spans="1:8" ht="15.75" customHeight="1">
      <c r="B62" s="161"/>
      <c r="C62" s="86"/>
      <c r="D62" s="218"/>
      <c r="E62" s="166"/>
      <c r="F62" s="164"/>
      <c r="G62" s="160">
        <f t="shared" si="2"/>
        <v>0</v>
      </c>
      <c r="H62"/>
    </row>
    <row r="63" spans="1:8" ht="15.75" customHeight="1">
      <c r="B63" s="161"/>
      <c r="C63" s="86"/>
      <c r="D63" s="218"/>
      <c r="E63" s="166"/>
      <c r="F63" s="164"/>
      <c r="G63" s="160">
        <f t="shared" si="2"/>
        <v>0</v>
      </c>
      <c r="H63"/>
    </row>
    <row r="64" spans="1:8" ht="15.75" customHeight="1">
      <c r="B64" s="161"/>
      <c r="C64" s="86"/>
      <c r="D64" s="218"/>
      <c r="E64" s="166"/>
      <c r="F64" s="164"/>
      <c r="G64" s="160">
        <f t="shared" si="2"/>
        <v>0</v>
      </c>
      <c r="H64"/>
    </row>
    <row r="65" spans="1:8" ht="15.75" customHeight="1">
      <c r="B65" s="161"/>
      <c r="C65" s="86"/>
      <c r="D65" s="218"/>
      <c r="E65" s="166"/>
      <c r="F65" s="164"/>
      <c r="G65" s="160">
        <f t="shared" si="2"/>
        <v>0</v>
      </c>
      <c r="H65"/>
    </row>
    <row r="66" spans="1:8" ht="15.75" customHeight="1">
      <c r="B66" s="161"/>
      <c r="C66" s="86"/>
      <c r="D66" s="218"/>
      <c r="E66" s="166"/>
      <c r="F66" s="164"/>
      <c r="G66" s="160">
        <f t="shared" si="2"/>
        <v>0</v>
      </c>
      <c r="H66"/>
    </row>
    <row r="67" spans="1:8" ht="15.75" customHeight="1">
      <c r="B67" s="161"/>
      <c r="C67" s="86"/>
      <c r="D67" s="218"/>
      <c r="E67" s="166"/>
      <c r="F67" s="164"/>
      <c r="G67" s="160">
        <f t="shared" si="2"/>
        <v>0</v>
      </c>
      <c r="H67"/>
    </row>
    <row r="68" spans="1:8" ht="15.75" customHeight="1">
      <c r="B68" s="161"/>
      <c r="C68" s="86"/>
      <c r="D68" s="218"/>
      <c r="E68" s="166"/>
      <c r="F68" s="164"/>
      <c r="G68" s="160">
        <f t="shared" si="2"/>
        <v>0</v>
      </c>
      <c r="H68"/>
    </row>
    <row r="69" spans="1:8" ht="15.75" customHeight="1">
      <c r="B69" s="161"/>
      <c r="C69" s="86"/>
      <c r="D69" s="218"/>
      <c r="E69" s="166"/>
      <c r="F69" s="164"/>
      <c r="G69" s="160">
        <f t="shared" si="2"/>
        <v>0</v>
      </c>
      <c r="H69"/>
    </row>
    <row r="70" spans="1:8" ht="15.75" customHeight="1">
      <c r="B70" s="161"/>
      <c r="C70" s="86"/>
      <c r="D70" s="218"/>
      <c r="E70" s="166"/>
      <c r="F70" s="164"/>
      <c r="G70" s="160">
        <f t="shared" si="2"/>
        <v>0</v>
      </c>
      <c r="H70"/>
    </row>
    <row r="71" spans="1:8" ht="15.75" customHeight="1">
      <c r="B71" s="161"/>
      <c r="C71" s="86"/>
      <c r="D71" s="218"/>
      <c r="E71" s="166"/>
      <c r="F71" s="164"/>
      <c r="G71" s="160">
        <f t="shared" si="2"/>
        <v>0</v>
      </c>
      <c r="H71"/>
    </row>
    <row r="72" spans="1:8" ht="15.75" customHeight="1">
      <c r="B72" s="161"/>
      <c r="C72" s="86"/>
      <c r="D72" s="218"/>
      <c r="E72" s="166"/>
      <c r="F72" s="164"/>
      <c r="G72" s="160">
        <f t="shared" si="2"/>
        <v>0</v>
      </c>
      <c r="H72"/>
    </row>
    <row r="73" spans="1:8" ht="15.75" customHeight="1" thickBot="1">
      <c r="B73" s="75"/>
      <c r="C73" s="171"/>
      <c r="D73" s="221"/>
      <c r="E73" s="220"/>
      <c r="F73" s="172"/>
      <c r="G73" s="131">
        <f t="shared" si="2"/>
        <v>0</v>
      </c>
      <c r="H73"/>
    </row>
    <row r="74" spans="1:8" ht="16.5" thickTop="1">
      <c r="B74" s="58" t="s">
        <v>92</v>
      </c>
      <c r="C74" s="58"/>
      <c r="D74" s="222"/>
      <c r="E74" s="58"/>
      <c r="F74" s="177"/>
      <c r="G74" s="137">
        <f>SUM(G59:G73)</f>
        <v>0</v>
      </c>
      <c r="H74"/>
    </row>
    <row r="75" spans="1:8">
      <c r="B75" s="6"/>
      <c r="C75" s="6"/>
      <c r="D75" s="6"/>
      <c r="E75" s="16"/>
      <c r="F75" s="16"/>
      <c r="G75" s="16"/>
      <c r="H75"/>
    </row>
    <row r="76" spans="1:8">
      <c r="B76" s="1"/>
      <c r="C76" s="1"/>
      <c r="D76" s="1"/>
      <c r="E76" s="1"/>
      <c r="F76" s="7"/>
      <c r="G76" s="8"/>
      <c r="H76"/>
    </row>
    <row r="77" spans="1:8" ht="21">
      <c r="A77" s="119" t="str">
        <f>IF($A$16=0,"",IF(COUNTIFS($A$17:$A$26,B77)=1,1,"nvt"))</f>
        <v/>
      </c>
      <c r="B77" s="129" t="str">
        <f>B19</f>
        <v>Forfait van 23% voor loonkosten en eigen arbeid</v>
      </c>
      <c r="C77" s="37"/>
      <c r="D77" s="37"/>
      <c r="E77" s="1"/>
      <c r="F77" s="7"/>
      <c r="G77" s="8"/>
      <c r="H77"/>
    </row>
    <row r="78" spans="1:8" ht="15" customHeight="1">
      <c r="B78" s="249" t="e">
        <f>IF(A77=1,VLOOKUP(B77,Alle_Kostensoorten[],2,FALSE),VLOOKUP(A77,Alle_Kostensoorten[],2,FALSE))</f>
        <v>#N/A</v>
      </c>
      <c r="C78" s="249"/>
      <c r="D78" s="249"/>
      <c r="E78" s="249"/>
      <c r="F78" s="249"/>
      <c r="G78" s="249"/>
      <c r="H78"/>
    </row>
    <row r="79" spans="1:8" ht="11.25" customHeight="1">
      <c r="B79" s="1"/>
      <c r="C79" s="1"/>
      <c r="D79" s="1"/>
      <c r="E79" s="1"/>
      <c r="F79" s="7"/>
      <c r="G79" s="8"/>
      <c r="H79"/>
    </row>
    <row r="80" spans="1:8" s="5" customFormat="1" ht="16.5" thickBot="1">
      <c r="B80" s="158" t="s">
        <v>58</v>
      </c>
      <c r="C80" s="157" t="s">
        <v>81</v>
      </c>
    </row>
    <row r="81" spans="1:8" ht="15.75" customHeight="1" thickTop="1">
      <c r="B81" s="226" t="str">
        <f>Hulpblad!V2</f>
        <v xml:space="preserve"> </v>
      </c>
      <c r="C81" s="159">
        <f>IF(AND($A$77=1,$B81&lt;&gt;"",$B81&lt;&gt;" "),(SUMIFS($E$148:$E$164,$B$148:$B$164,$B81)+SUMIFS($I$172:$I$179,$B$172:$B$179,$B81)+SUMIFS($F$187:$F$202,$B$187:$B$202,$B81))*0.23,0)</f>
        <v>0</v>
      </c>
      <c r="D81"/>
      <c r="E81"/>
      <c r="F81"/>
      <c r="G81"/>
      <c r="H81"/>
    </row>
    <row r="82" spans="1:8" ht="15.75" customHeight="1">
      <c r="B82" s="227" t="str">
        <f>Hulpblad!V3</f>
        <v xml:space="preserve"> </v>
      </c>
      <c r="C82" s="160">
        <f t="shared" ref="C82:C90" si="3">IF(AND($A$77=1,$B82&lt;&gt;"",$B82&lt;&gt;" "),(SUMIFS($E$148:$E$164,$B$148:$B$164,$B82)+SUMIFS($I$172:$I$179,$B$172:$B$179,$B82)+SUMIFS($F$187:$F$202,$B$187:$B$202,$B82))*0.23,0)</f>
        <v>0</v>
      </c>
      <c r="D82"/>
      <c r="E82"/>
      <c r="F82"/>
      <c r="G82"/>
      <c r="H82"/>
    </row>
    <row r="83" spans="1:8" ht="15.75" customHeight="1">
      <c r="B83" s="227" t="str">
        <f>Hulpblad!V4</f>
        <v xml:space="preserve"> </v>
      </c>
      <c r="C83" s="160">
        <f t="shared" si="3"/>
        <v>0</v>
      </c>
      <c r="D83"/>
      <c r="E83"/>
      <c r="F83"/>
      <c r="G83"/>
      <c r="H83"/>
    </row>
    <row r="84" spans="1:8" ht="15.75" customHeight="1">
      <c r="B84" s="227" t="str">
        <f>Hulpblad!V5</f>
        <v xml:space="preserve"> </v>
      </c>
      <c r="C84" s="160">
        <f t="shared" si="3"/>
        <v>0</v>
      </c>
      <c r="D84"/>
      <c r="E84"/>
      <c r="F84"/>
      <c r="G84"/>
      <c r="H84"/>
    </row>
    <row r="85" spans="1:8" ht="15.75" customHeight="1">
      <c r="B85" s="227" t="str">
        <f>Hulpblad!V6</f>
        <v xml:space="preserve"> </v>
      </c>
      <c r="C85" s="160">
        <f t="shared" si="3"/>
        <v>0</v>
      </c>
      <c r="D85"/>
      <c r="E85"/>
      <c r="F85"/>
      <c r="G85"/>
      <c r="H85"/>
    </row>
    <row r="86" spans="1:8" ht="15.75" customHeight="1">
      <c r="B86" s="227" t="str">
        <f>Hulpblad!V7</f>
        <v xml:space="preserve"> </v>
      </c>
      <c r="C86" s="160">
        <f t="shared" si="3"/>
        <v>0</v>
      </c>
      <c r="D86"/>
      <c r="E86"/>
      <c r="F86"/>
      <c r="G86"/>
      <c r="H86"/>
    </row>
    <row r="87" spans="1:8" ht="15.75" customHeight="1">
      <c r="B87" s="227" t="str">
        <f>Hulpblad!V8</f>
        <v xml:space="preserve"> </v>
      </c>
      <c r="C87" s="160">
        <f t="shared" si="3"/>
        <v>0</v>
      </c>
      <c r="D87"/>
      <c r="E87"/>
      <c r="F87"/>
      <c r="G87"/>
      <c r="H87"/>
    </row>
    <row r="88" spans="1:8" ht="15.75" customHeight="1">
      <c r="B88" s="227" t="str">
        <f>Hulpblad!V9</f>
        <v xml:space="preserve"> </v>
      </c>
      <c r="C88" s="160">
        <f t="shared" si="3"/>
        <v>0</v>
      </c>
      <c r="D88"/>
      <c r="E88"/>
      <c r="F88"/>
      <c r="G88"/>
      <c r="H88"/>
    </row>
    <row r="89" spans="1:8" ht="15.75" customHeight="1">
      <c r="B89" s="227" t="str">
        <f>Hulpblad!V10</f>
        <v xml:space="preserve"> </v>
      </c>
      <c r="C89" s="160">
        <f t="shared" si="3"/>
        <v>0</v>
      </c>
      <c r="D89"/>
      <c r="E89"/>
      <c r="F89"/>
      <c r="G89"/>
      <c r="H89"/>
    </row>
    <row r="90" spans="1:8" ht="15.75" customHeight="1" thickBot="1">
      <c r="B90" s="227" t="str">
        <f>Hulpblad!V11</f>
        <v xml:space="preserve"> </v>
      </c>
      <c r="C90" s="160">
        <f t="shared" si="3"/>
        <v>0</v>
      </c>
      <c r="D90"/>
      <c r="E90"/>
      <c r="F90"/>
      <c r="G90"/>
      <c r="H90"/>
    </row>
    <row r="91" spans="1:8" ht="16.5" thickTop="1">
      <c r="B91" s="228" t="s">
        <v>92</v>
      </c>
      <c r="C91" s="137">
        <f>SUM(C81:C90)</f>
        <v>0</v>
      </c>
      <c r="D91"/>
      <c r="E91"/>
      <c r="F91"/>
      <c r="G91"/>
      <c r="H91"/>
    </row>
    <row r="92" spans="1:8">
      <c r="B92" s="1"/>
      <c r="C92" s="1"/>
      <c r="D92" s="1"/>
      <c r="E92" s="1"/>
      <c r="F92" s="7"/>
      <c r="G92" s="8"/>
      <c r="H92"/>
    </row>
    <row r="93" spans="1:8" hidden="1">
      <c r="B93" s="1"/>
      <c r="C93" s="1"/>
      <c r="D93" s="1"/>
      <c r="E93" s="1"/>
      <c r="F93" s="7"/>
      <c r="G93" s="8"/>
      <c r="H93"/>
    </row>
    <row r="94" spans="1:8" ht="21" hidden="1">
      <c r="A94" s="119" t="str">
        <f>IF($A$16=0,"",IF(COUNTIFS($A$17:$A$26,B94)=1,1,"nvt"))</f>
        <v/>
      </c>
      <c r="B94" s="129" t="str">
        <f>B20</f>
        <v>Vast uurtarief eigen arbeid - € 50</v>
      </c>
      <c r="C94" s="37"/>
      <c r="D94" s="1"/>
      <c r="E94" s="1"/>
      <c r="F94" s="7"/>
      <c r="G94" s="8"/>
      <c r="H94"/>
    </row>
    <row r="95" spans="1:8" ht="15" hidden="1">
      <c r="B95" s="249" t="e">
        <f>IF(A94=1,VLOOKUP(B94,Alle_Kostensoorten[],2,FALSE),VLOOKUP(A94,Alle_Kostensoorten[],2,FALSE))</f>
        <v>#N/A</v>
      </c>
      <c r="C95" s="249"/>
      <c r="D95" s="249"/>
      <c r="E95" s="249"/>
      <c r="F95" s="249"/>
      <c r="G95" s="249"/>
      <c r="H95"/>
    </row>
    <row r="96" spans="1:8" ht="9.75" hidden="1" customHeight="1">
      <c r="B96" s="1"/>
      <c r="C96" s="1"/>
      <c r="D96" s="1"/>
      <c r="E96" s="1"/>
      <c r="F96" s="7"/>
      <c r="G96" s="8"/>
      <c r="H96"/>
    </row>
    <row r="97" spans="1:9" ht="16.5" hidden="1" thickBot="1">
      <c r="B97" s="56" t="s">
        <v>58</v>
      </c>
      <c r="C97" s="200" t="s">
        <v>95</v>
      </c>
      <c r="D97" s="200" t="s">
        <v>100</v>
      </c>
      <c r="E97" s="57" t="s">
        <v>81</v>
      </c>
      <c r="F97" s="1"/>
      <c r="G97" s="7"/>
      <c r="H97" s="8"/>
    </row>
    <row r="98" spans="1:9" ht="15.75" hidden="1" customHeight="1" thickTop="1">
      <c r="B98" s="224"/>
      <c r="C98" s="186"/>
      <c r="D98" s="164"/>
      <c r="E98" s="130">
        <f>IF($A$94=1,$D98*50,0)</f>
        <v>0</v>
      </c>
      <c r="F98" s="1"/>
      <c r="G98" s="7"/>
      <c r="H98" s="8"/>
    </row>
    <row r="99" spans="1:9" ht="15.75" hidden="1" customHeight="1">
      <c r="B99" s="225"/>
      <c r="C99" s="186"/>
      <c r="D99" s="164"/>
      <c r="E99" s="131">
        <f t="shared" ref="E99:E107" si="4">IF($A$94=1,$D99*50,0)</f>
        <v>0</v>
      </c>
      <c r="F99" s="1"/>
      <c r="G99" s="7"/>
      <c r="H99" s="8"/>
    </row>
    <row r="100" spans="1:9" ht="15.75" hidden="1" customHeight="1">
      <c r="B100" s="225"/>
      <c r="C100" s="186"/>
      <c r="D100" s="164"/>
      <c r="E100" s="131">
        <f t="shared" si="4"/>
        <v>0</v>
      </c>
      <c r="F100" s="1"/>
      <c r="G100" s="7"/>
      <c r="H100" s="8"/>
    </row>
    <row r="101" spans="1:9" ht="15.75" hidden="1" customHeight="1">
      <c r="B101" s="225"/>
      <c r="C101" s="186"/>
      <c r="D101" s="164"/>
      <c r="E101" s="131">
        <f t="shared" si="4"/>
        <v>0</v>
      </c>
      <c r="F101" s="1"/>
      <c r="G101" s="7"/>
      <c r="H101" s="8"/>
    </row>
    <row r="102" spans="1:9" ht="15.75" hidden="1" customHeight="1">
      <c r="B102" s="225"/>
      <c r="C102" s="186"/>
      <c r="D102" s="164"/>
      <c r="E102" s="131">
        <f t="shared" si="4"/>
        <v>0</v>
      </c>
      <c r="F102" s="1"/>
      <c r="G102" s="7"/>
      <c r="H102" s="8"/>
    </row>
    <row r="103" spans="1:9" ht="15.75" hidden="1" customHeight="1">
      <c r="B103" s="225"/>
      <c r="C103" s="186"/>
      <c r="D103" s="164"/>
      <c r="E103" s="131">
        <f t="shared" si="4"/>
        <v>0</v>
      </c>
      <c r="F103" s="1"/>
      <c r="G103" s="7"/>
      <c r="H103" s="8"/>
    </row>
    <row r="104" spans="1:9" ht="15.75" hidden="1" customHeight="1">
      <c r="B104" s="225"/>
      <c r="C104" s="186"/>
      <c r="D104" s="164"/>
      <c r="E104" s="131">
        <f t="shared" si="4"/>
        <v>0</v>
      </c>
      <c r="F104" s="1"/>
      <c r="G104" s="7"/>
      <c r="H104" s="8"/>
    </row>
    <row r="105" spans="1:9" ht="15.75" hidden="1" customHeight="1">
      <c r="B105" s="225"/>
      <c r="C105" s="186"/>
      <c r="D105" s="164"/>
      <c r="E105" s="131">
        <f t="shared" si="4"/>
        <v>0</v>
      </c>
      <c r="F105" s="1"/>
      <c r="G105" s="7"/>
      <c r="H105" s="8"/>
    </row>
    <row r="106" spans="1:9" ht="15.75" hidden="1" customHeight="1">
      <c r="B106" s="225"/>
      <c r="C106" s="186"/>
      <c r="D106" s="164"/>
      <c r="E106" s="131">
        <f t="shared" si="4"/>
        <v>0</v>
      </c>
      <c r="F106" s="1"/>
      <c r="G106" s="7"/>
      <c r="H106" s="8"/>
    </row>
    <row r="107" spans="1:9" ht="15.75" hidden="1" customHeight="1" thickBot="1">
      <c r="B107" s="225"/>
      <c r="C107" s="186"/>
      <c r="D107" s="164"/>
      <c r="E107" s="131">
        <f t="shared" si="4"/>
        <v>0</v>
      </c>
      <c r="F107" s="1"/>
      <c r="G107" s="7"/>
      <c r="H107" s="8"/>
    </row>
    <row r="108" spans="1:9" ht="16.5" hidden="1" thickTop="1">
      <c r="B108" s="58" t="s">
        <v>92</v>
      </c>
      <c r="C108" s="58"/>
      <c r="D108" s="58"/>
      <c r="E108" s="137">
        <f>SUM(E98:E107)</f>
        <v>0</v>
      </c>
      <c r="F108" s="1"/>
      <c r="G108" s="1"/>
      <c r="H108" s="7"/>
      <c r="I108" s="8"/>
    </row>
    <row r="109" spans="1:9" hidden="1">
      <c r="B109" s="1"/>
      <c r="C109" s="1"/>
      <c r="D109" s="1"/>
      <c r="E109" s="1"/>
      <c r="F109" s="7"/>
      <c r="G109" s="8"/>
      <c r="H109"/>
    </row>
    <row r="110" spans="1:9">
      <c r="B110" s="1"/>
      <c r="C110" s="1"/>
      <c r="D110" s="1"/>
      <c r="E110" s="1"/>
      <c r="F110" s="7"/>
      <c r="G110" s="8"/>
      <c r="H110"/>
    </row>
    <row r="111" spans="1:9" ht="21">
      <c r="A111" s="119" t="str">
        <f>IF($A$16=0,"",IF(COUNTIFS($A$17:$A$26,B111)=1,1,"nvt"))</f>
        <v/>
      </c>
      <c r="B111" s="216" t="str">
        <f>B21</f>
        <v>Vast uurtarief eigen arbeid - € 43</v>
      </c>
      <c r="C111" s="37"/>
      <c r="D111" s="1"/>
      <c r="E111" s="1"/>
      <c r="F111" s="7"/>
      <c r="G111" s="8"/>
      <c r="H111"/>
    </row>
    <row r="112" spans="1:9" ht="15">
      <c r="B112" s="249" t="e">
        <f>IF(A111=1,VLOOKUP(B111,Alle_Kostensoorten[],2,FALSE),VLOOKUP(A111,Alle_Kostensoorten[],2,FALSE))</f>
        <v>#N/A</v>
      </c>
      <c r="C112" s="249"/>
      <c r="D112" s="249"/>
      <c r="E112" s="249"/>
      <c r="F112" s="249"/>
      <c r="G112" s="249"/>
      <c r="H112"/>
    </row>
    <row r="113" spans="1:9" ht="9.75" customHeight="1">
      <c r="B113" s="1"/>
      <c r="C113" s="1"/>
      <c r="D113" s="1"/>
      <c r="E113" s="1"/>
      <c r="F113" s="7"/>
      <c r="G113" s="8"/>
      <c r="H113"/>
    </row>
    <row r="114" spans="1:9" ht="16.5" thickBot="1">
      <c r="B114" s="56" t="s">
        <v>58</v>
      </c>
      <c r="C114" s="200" t="s">
        <v>95</v>
      </c>
      <c r="D114" s="200" t="s">
        <v>100</v>
      </c>
      <c r="E114" s="57" t="s">
        <v>81</v>
      </c>
      <c r="F114" s="1"/>
      <c r="G114" s="7"/>
      <c r="H114" s="8"/>
    </row>
    <row r="115" spans="1:9" ht="15.75" customHeight="1" thickTop="1">
      <c r="B115" s="224"/>
      <c r="C115" s="186"/>
      <c r="D115" s="164"/>
      <c r="E115" s="130">
        <f>IF($A$111=1,$D115*43,0)</f>
        <v>0</v>
      </c>
      <c r="F115" s="1"/>
      <c r="G115" s="7"/>
      <c r="H115" s="8"/>
    </row>
    <row r="116" spans="1:9" ht="15.75" customHeight="1">
      <c r="B116" s="225"/>
      <c r="C116" s="186"/>
      <c r="D116" s="164"/>
      <c r="E116" s="131">
        <f t="shared" ref="E116:E124" si="5">IF($A$111=1,$D116*43,0)</f>
        <v>0</v>
      </c>
      <c r="F116" s="1"/>
      <c r="G116" s="7"/>
      <c r="H116" s="8"/>
    </row>
    <row r="117" spans="1:9" ht="15.75" customHeight="1">
      <c r="B117" s="225"/>
      <c r="C117" s="186"/>
      <c r="D117" s="164"/>
      <c r="E117" s="131">
        <f t="shared" si="5"/>
        <v>0</v>
      </c>
      <c r="F117" s="1"/>
      <c r="G117" s="7"/>
      <c r="H117" s="8"/>
    </row>
    <row r="118" spans="1:9" ht="15.75" customHeight="1">
      <c r="B118" s="225"/>
      <c r="C118" s="186"/>
      <c r="D118" s="164"/>
      <c r="E118" s="131">
        <f t="shared" si="5"/>
        <v>0</v>
      </c>
      <c r="F118" s="1"/>
      <c r="G118" s="7"/>
      <c r="H118" s="8"/>
    </row>
    <row r="119" spans="1:9" ht="15.75" customHeight="1">
      <c r="B119" s="225"/>
      <c r="C119" s="186"/>
      <c r="D119" s="164"/>
      <c r="E119" s="131">
        <f t="shared" si="5"/>
        <v>0</v>
      </c>
      <c r="F119" s="1"/>
      <c r="G119" s="7"/>
      <c r="H119" s="8"/>
    </row>
    <row r="120" spans="1:9" ht="15.75" customHeight="1">
      <c r="B120" s="225"/>
      <c r="C120" s="186"/>
      <c r="D120" s="164"/>
      <c r="E120" s="131">
        <f t="shared" si="5"/>
        <v>0</v>
      </c>
      <c r="F120" s="1"/>
      <c r="G120" s="7"/>
      <c r="H120" s="8"/>
    </row>
    <row r="121" spans="1:9" ht="15.75" customHeight="1">
      <c r="B121" s="225"/>
      <c r="C121" s="186"/>
      <c r="D121" s="164"/>
      <c r="E121" s="131">
        <f t="shared" si="5"/>
        <v>0</v>
      </c>
      <c r="F121" s="1"/>
      <c r="G121" s="7"/>
      <c r="H121" s="8"/>
    </row>
    <row r="122" spans="1:9" ht="15.75" customHeight="1">
      <c r="B122" s="225"/>
      <c r="C122" s="186"/>
      <c r="D122" s="164"/>
      <c r="E122" s="131">
        <f t="shared" si="5"/>
        <v>0</v>
      </c>
      <c r="F122" s="1"/>
      <c r="G122" s="7"/>
      <c r="H122" s="8"/>
    </row>
    <row r="123" spans="1:9" ht="15.75" customHeight="1">
      <c r="B123" s="225"/>
      <c r="C123" s="186"/>
      <c r="D123" s="164"/>
      <c r="E123" s="131">
        <f t="shared" si="5"/>
        <v>0</v>
      </c>
      <c r="F123" s="1"/>
      <c r="G123" s="7"/>
      <c r="H123" s="8"/>
    </row>
    <row r="124" spans="1:9" ht="15.75" customHeight="1" thickBot="1">
      <c r="B124" s="225"/>
      <c r="C124" s="186"/>
      <c r="D124" s="164"/>
      <c r="E124" s="131">
        <f t="shared" si="5"/>
        <v>0</v>
      </c>
      <c r="F124" s="1"/>
      <c r="G124" s="7"/>
      <c r="H124" s="8"/>
    </row>
    <row r="125" spans="1:9" ht="16.5" thickTop="1">
      <c r="B125" s="58" t="s">
        <v>92</v>
      </c>
      <c r="C125" s="58"/>
      <c r="D125" s="58"/>
      <c r="E125" s="137">
        <f>SUM(E115:E124)</f>
        <v>0</v>
      </c>
      <c r="F125" s="1"/>
      <c r="G125" s="1"/>
      <c r="H125" s="7"/>
      <c r="I125" s="8"/>
    </row>
    <row r="126" spans="1:9">
      <c r="B126" s="1"/>
      <c r="C126" s="1"/>
      <c r="D126" s="1"/>
      <c r="E126" s="1"/>
      <c r="F126" s="7"/>
      <c r="G126" s="8"/>
      <c r="H126"/>
    </row>
    <row r="127" spans="1:9">
      <c r="B127" s="1"/>
      <c r="C127" s="1"/>
      <c r="D127" s="1"/>
      <c r="E127" s="1"/>
      <c r="F127" s="7"/>
      <c r="G127" s="8"/>
      <c r="H127"/>
    </row>
    <row r="128" spans="1:9" ht="21">
      <c r="A128" s="119" t="str">
        <f>IF($A$16=0,"",IF(COUNTIFS($A$17:$A$26,B128)=1,1,"nvt"))</f>
        <v/>
      </c>
      <c r="B128" s="129" t="str">
        <f>B22</f>
        <v>IKS voor kennisinstellingen</v>
      </c>
      <c r="C128" s="37"/>
      <c r="D128" s="12"/>
      <c r="E128" s="12"/>
      <c r="F128" s="9"/>
      <c r="G128"/>
      <c r="H128"/>
    </row>
    <row r="129" spans="1:9" ht="18" customHeight="1">
      <c r="B129" s="249" t="e">
        <f>IF(A128=1,VLOOKUP(B128,Alle_Kostensoorten[],2,FALSE),VLOOKUP(A128,Alle_Kostensoorten[],2,FALSE))</f>
        <v>#N/A</v>
      </c>
      <c r="C129" s="249"/>
      <c r="D129" s="249"/>
      <c r="E129" s="249"/>
      <c r="F129" s="249"/>
      <c r="G129" s="249"/>
      <c r="H129" s="249"/>
      <c r="I129" s="249"/>
    </row>
    <row r="130" spans="1:9" ht="9.75" customHeight="1">
      <c r="B130" s="3"/>
      <c r="C130" s="4"/>
      <c r="D130" s="12"/>
      <c r="E130" s="12"/>
      <c r="F130" s="9"/>
      <c r="G130"/>
      <c r="H130"/>
    </row>
    <row r="131" spans="1:9" ht="16.5" customHeight="1" thickBot="1">
      <c r="B131" s="199" t="s">
        <v>58</v>
      </c>
      <c r="C131" s="200" t="s">
        <v>101</v>
      </c>
      <c r="D131" s="200" t="s">
        <v>102</v>
      </c>
      <c r="E131" s="201" t="s">
        <v>81</v>
      </c>
      <c r="F131" s="201" t="s">
        <v>103</v>
      </c>
      <c r="G131" s="202"/>
      <c r="H131" s="202"/>
      <c r="I131" s="202"/>
    </row>
    <row r="132" spans="1:9" ht="15.75" customHeight="1" thickTop="1">
      <c r="B132" s="185"/>
      <c r="C132" s="186"/>
      <c r="D132" s="187"/>
      <c r="E132" s="159">
        <f t="shared" ref="E132:E140" si="6">IF($A$128=1,$D132,0)</f>
        <v>0</v>
      </c>
      <c r="F132" s="186"/>
      <c r="G132" s="188"/>
      <c r="H132" s="188"/>
      <c r="I132" s="188"/>
    </row>
    <row r="133" spans="1:9" ht="15.75" customHeight="1">
      <c r="B133" s="161"/>
      <c r="C133" s="86"/>
      <c r="D133" s="187"/>
      <c r="E133" s="160">
        <f t="shared" si="6"/>
        <v>0</v>
      </c>
      <c r="F133" s="169"/>
      <c r="G133" s="170"/>
      <c r="H133" s="170"/>
      <c r="I133" s="170"/>
    </row>
    <row r="134" spans="1:9" ht="15.75" customHeight="1">
      <c r="B134" s="161"/>
      <c r="C134" s="86"/>
      <c r="D134" s="187"/>
      <c r="E134" s="160">
        <f t="shared" si="6"/>
        <v>0</v>
      </c>
      <c r="F134" s="169"/>
      <c r="G134" s="170"/>
      <c r="H134" s="170"/>
      <c r="I134" s="170"/>
    </row>
    <row r="135" spans="1:9" ht="15.75" customHeight="1">
      <c r="B135" s="161"/>
      <c r="C135" s="86"/>
      <c r="D135" s="187"/>
      <c r="E135" s="160">
        <f t="shared" si="6"/>
        <v>0</v>
      </c>
      <c r="F135" s="169"/>
      <c r="G135" s="170"/>
      <c r="H135" s="170"/>
      <c r="I135" s="170"/>
    </row>
    <row r="136" spans="1:9" ht="15.75" customHeight="1">
      <c r="B136" s="161"/>
      <c r="C136" s="86"/>
      <c r="D136" s="187"/>
      <c r="E136" s="160">
        <f t="shared" si="6"/>
        <v>0</v>
      </c>
      <c r="F136" s="169"/>
      <c r="G136" s="170"/>
      <c r="H136" s="170"/>
      <c r="I136" s="170"/>
    </row>
    <row r="137" spans="1:9" ht="15.75" customHeight="1">
      <c r="B137" s="161"/>
      <c r="C137" s="86"/>
      <c r="D137" s="166"/>
      <c r="E137" s="160">
        <f t="shared" si="6"/>
        <v>0</v>
      </c>
      <c r="F137" s="169"/>
      <c r="G137" s="170"/>
      <c r="H137" s="170"/>
      <c r="I137" s="170"/>
    </row>
    <row r="138" spans="1:9" ht="15.75" customHeight="1">
      <c r="B138" s="161"/>
      <c r="C138" s="86"/>
      <c r="D138" s="166"/>
      <c r="E138" s="160">
        <f t="shared" si="6"/>
        <v>0</v>
      </c>
      <c r="F138" s="169"/>
      <c r="G138" s="170"/>
      <c r="H138" s="170"/>
      <c r="I138" s="170"/>
    </row>
    <row r="139" spans="1:9" ht="15.75" customHeight="1">
      <c r="B139" s="161"/>
      <c r="C139" s="86"/>
      <c r="D139" s="166"/>
      <c r="E139" s="160">
        <f t="shared" si="6"/>
        <v>0</v>
      </c>
      <c r="F139" s="169"/>
      <c r="G139" s="170"/>
      <c r="H139" s="170"/>
      <c r="I139" s="170"/>
    </row>
    <row r="140" spans="1:9" ht="15.75" customHeight="1" thickBot="1">
      <c r="B140" s="75"/>
      <c r="C140" s="74"/>
      <c r="D140" s="76"/>
      <c r="E140" s="131">
        <f t="shared" si="6"/>
        <v>0</v>
      </c>
      <c r="F140" s="77"/>
      <c r="G140" s="78"/>
      <c r="H140" s="78"/>
      <c r="I140" s="78"/>
    </row>
    <row r="141" spans="1:9" ht="16.5" thickTop="1">
      <c r="B141" s="58" t="s">
        <v>92</v>
      </c>
      <c r="C141" s="58"/>
      <c r="D141" s="58"/>
      <c r="E141" s="137">
        <f>SUM(E132:E140)</f>
        <v>0</v>
      </c>
      <c r="F141" s="176"/>
      <c r="G141" s="176"/>
      <c r="H141" s="176"/>
      <c r="I141" s="176"/>
    </row>
    <row r="142" spans="1:9">
      <c r="B142" s="6"/>
      <c r="C142" s="6"/>
      <c r="D142" s="6"/>
      <c r="E142" s="16"/>
      <c r="F142" s="16"/>
      <c r="G142" s="10"/>
      <c r="H142"/>
    </row>
    <row r="143" spans="1:9" hidden="1">
      <c r="B143" s="1"/>
      <c r="C143" s="1"/>
      <c r="D143" s="1"/>
      <c r="E143" s="1"/>
      <c r="F143" s="9"/>
      <c r="G143" s="10"/>
      <c r="H143"/>
    </row>
    <row r="144" spans="1:9" ht="21" hidden="1">
      <c r="A144" s="119" t="str">
        <f>IF($A$16=0,"",IF(COUNTIFS($A$17:$A$26,B144)=1,1,"nvt"))</f>
        <v/>
      </c>
      <c r="B144" s="129" t="str">
        <f>B23</f>
        <v>Bijdragen in natura</v>
      </c>
      <c r="C144" s="37"/>
      <c r="D144" s="1"/>
      <c r="E144" s="1"/>
      <c r="F144" s="9"/>
      <c r="G144" s="10"/>
      <c r="H144"/>
    </row>
    <row r="145" spans="2:9" ht="18" hidden="1" customHeight="1">
      <c r="B145" s="249" t="e">
        <f>IF(A144=1,VLOOKUP(B144,Alle_Kostensoorten[],2,FALSE),VLOOKUP(A144,Alle_Kostensoorten[],2,FALSE))</f>
        <v>#N/A</v>
      </c>
      <c r="C145" s="249"/>
      <c r="D145" s="249"/>
      <c r="E145" s="249"/>
      <c r="F145" s="249"/>
      <c r="G145" s="249"/>
      <c r="H145" s="249"/>
      <c r="I145" s="249"/>
    </row>
    <row r="146" spans="2:9" ht="9.75" hidden="1" customHeight="1">
      <c r="B146" s="3"/>
      <c r="C146" s="1"/>
      <c r="D146" s="1"/>
      <c r="E146" s="1"/>
      <c r="F146" s="9"/>
      <c r="G146" s="10"/>
      <c r="H146"/>
    </row>
    <row r="147" spans="2:9" ht="16.5" hidden="1" customHeight="1" thickBot="1">
      <c r="B147" s="195" t="s">
        <v>58</v>
      </c>
      <c r="C147" s="197" t="s">
        <v>101</v>
      </c>
      <c r="D147" s="196" t="s">
        <v>102</v>
      </c>
      <c r="E147" s="197" t="s">
        <v>81</v>
      </c>
      <c r="F147" s="196" t="s">
        <v>3</v>
      </c>
      <c r="G147" s="198"/>
      <c r="H147" s="198"/>
      <c r="I147" s="198"/>
    </row>
    <row r="148" spans="2:9" ht="15.75" hidden="1" customHeight="1" thickTop="1">
      <c r="B148" s="185"/>
      <c r="C148" s="186"/>
      <c r="D148" s="187"/>
      <c r="E148" s="159">
        <f>IF($A$144=1,$D148,0)</f>
        <v>0</v>
      </c>
      <c r="F148" s="190"/>
      <c r="G148" s="191"/>
      <c r="H148" s="191"/>
      <c r="I148" s="191"/>
    </row>
    <row r="149" spans="2:9" ht="15.75" hidden="1" customHeight="1">
      <c r="B149" s="161"/>
      <c r="C149" s="86"/>
      <c r="D149" s="166"/>
      <c r="E149" s="159">
        <f t="shared" ref="E149:E164" si="7">IF($A$144=1,$D149,0)</f>
        <v>0</v>
      </c>
      <c r="F149" s="167"/>
      <c r="G149" s="168"/>
      <c r="H149" s="168"/>
      <c r="I149" s="168"/>
    </row>
    <row r="150" spans="2:9" ht="15.75" hidden="1" customHeight="1">
      <c r="B150" s="161"/>
      <c r="C150" s="86"/>
      <c r="D150" s="166"/>
      <c r="E150" s="159">
        <f t="shared" si="7"/>
        <v>0</v>
      </c>
      <c r="F150" s="167"/>
      <c r="G150" s="168"/>
      <c r="H150" s="168"/>
      <c r="I150" s="168"/>
    </row>
    <row r="151" spans="2:9" ht="15.75" hidden="1" customHeight="1">
      <c r="B151" s="161"/>
      <c r="C151" s="86"/>
      <c r="D151" s="166"/>
      <c r="E151" s="159">
        <f t="shared" si="7"/>
        <v>0</v>
      </c>
      <c r="F151" s="167"/>
      <c r="G151" s="168"/>
      <c r="H151" s="168"/>
      <c r="I151" s="168"/>
    </row>
    <row r="152" spans="2:9" ht="15.75" hidden="1" customHeight="1">
      <c r="B152" s="161"/>
      <c r="C152" s="86"/>
      <c r="D152" s="166"/>
      <c r="E152" s="159">
        <f t="shared" si="7"/>
        <v>0</v>
      </c>
      <c r="F152" s="167"/>
      <c r="G152" s="168"/>
      <c r="H152" s="168"/>
      <c r="I152" s="168"/>
    </row>
    <row r="153" spans="2:9" ht="15.75" hidden="1" customHeight="1">
      <c r="B153" s="161"/>
      <c r="C153" s="86"/>
      <c r="D153" s="166"/>
      <c r="E153" s="159">
        <f t="shared" si="7"/>
        <v>0</v>
      </c>
      <c r="F153" s="167"/>
      <c r="G153" s="168"/>
      <c r="H153" s="168"/>
      <c r="I153" s="168"/>
    </row>
    <row r="154" spans="2:9" ht="15.75" hidden="1" customHeight="1">
      <c r="B154" s="161"/>
      <c r="C154" s="86"/>
      <c r="D154" s="166"/>
      <c r="E154" s="159">
        <f t="shared" si="7"/>
        <v>0</v>
      </c>
      <c r="F154" s="167"/>
      <c r="G154" s="168"/>
      <c r="H154" s="168"/>
      <c r="I154" s="168"/>
    </row>
    <row r="155" spans="2:9" ht="15.75" hidden="1" customHeight="1">
      <c r="B155" s="161"/>
      <c r="C155" s="86"/>
      <c r="D155" s="166"/>
      <c r="E155" s="159">
        <f t="shared" si="7"/>
        <v>0</v>
      </c>
      <c r="F155" s="167"/>
      <c r="G155" s="168"/>
      <c r="H155" s="168"/>
      <c r="I155" s="168"/>
    </row>
    <row r="156" spans="2:9" ht="15.75" hidden="1" customHeight="1">
      <c r="B156" s="161"/>
      <c r="C156" s="86"/>
      <c r="D156" s="166"/>
      <c r="E156" s="159">
        <f t="shared" si="7"/>
        <v>0</v>
      </c>
      <c r="F156" s="167"/>
      <c r="G156" s="168"/>
      <c r="H156" s="168"/>
      <c r="I156" s="168"/>
    </row>
    <row r="157" spans="2:9" ht="15.75" hidden="1" customHeight="1">
      <c r="B157" s="161"/>
      <c r="C157" s="86"/>
      <c r="D157" s="166"/>
      <c r="E157" s="159">
        <f t="shared" si="7"/>
        <v>0</v>
      </c>
      <c r="F157" s="167"/>
      <c r="G157" s="168"/>
      <c r="H157" s="168"/>
      <c r="I157" s="168"/>
    </row>
    <row r="158" spans="2:9" ht="15.75" hidden="1" customHeight="1">
      <c r="B158" s="161"/>
      <c r="C158" s="86"/>
      <c r="D158" s="166"/>
      <c r="E158" s="159">
        <f t="shared" si="7"/>
        <v>0</v>
      </c>
      <c r="F158" s="167"/>
      <c r="G158" s="168"/>
      <c r="H158" s="168"/>
      <c r="I158" s="168"/>
    </row>
    <row r="159" spans="2:9" ht="15.75" hidden="1" customHeight="1">
      <c r="B159" s="161"/>
      <c r="C159" s="86"/>
      <c r="D159" s="166"/>
      <c r="E159" s="159">
        <f t="shared" si="7"/>
        <v>0</v>
      </c>
      <c r="F159" s="167"/>
      <c r="G159" s="168"/>
      <c r="H159" s="168"/>
      <c r="I159" s="168"/>
    </row>
    <row r="160" spans="2:9" ht="15.75" hidden="1" customHeight="1">
      <c r="B160" s="161"/>
      <c r="C160" s="86"/>
      <c r="D160" s="166"/>
      <c r="E160" s="159">
        <f t="shared" si="7"/>
        <v>0</v>
      </c>
      <c r="F160" s="167"/>
      <c r="G160" s="168"/>
      <c r="H160" s="168"/>
      <c r="I160" s="168"/>
    </row>
    <row r="161" spans="1:9" ht="15.75" hidden="1" customHeight="1">
      <c r="B161" s="161"/>
      <c r="C161" s="86"/>
      <c r="D161" s="166"/>
      <c r="E161" s="159">
        <f t="shared" si="7"/>
        <v>0</v>
      </c>
      <c r="F161" s="167"/>
      <c r="G161" s="168"/>
      <c r="H161" s="168"/>
      <c r="I161" s="168"/>
    </row>
    <row r="162" spans="1:9" ht="15.75" hidden="1" customHeight="1">
      <c r="B162" s="161"/>
      <c r="C162" s="86"/>
      <c r="D162" s="166"/>
      <c r="E162" s="159">
        <f t="shared" si="7"/>
        <v>0</v>
      </c>
      <c r="F162" s="167"/>
      <c r="G162" s="168"/>
      <c r="H162" s="168"/>
      <c r="I162" s="168"/>
    </row>
    <row r="163" spans="1:9" ht="15.75" hidden="1" customHeight="1">
      <c r="B163" s="161"/>
      <c r="C163" s="86"/>
      <c r="D163" s="166"/>
      <c r="E163" s="159">
        <f t="shared" si="7"/>
        <v>0</v>
      </c>
      <c r="F163" s="167"/>
      <c r="G163" s="168"/>
      <c r="H163" s="168"/>
      <c r="I163" s="168"/>
    </row>
    <row r="164" spans="1:9" ht="15.75" hidden="1" customHeight="1" thickBot="1">
      <c r="B164" s="75"/>
      <c r="C164" s="74"/>
      <c r="D164" s="76"/>
      <c r="E164" s="159">
        <f t="shared" si="7"/>
        <v>0</v>
      </c>
      <c r="F164" s="111"/>
      <c r="G164" s="112"/>
      <c r="H164" s="112"/>
      <c r="I164" s="112"/>
    </row>
    <row r="165" spans="1:9" ht="16.350000000000001" hidden="1" customHeight="1" thickTop="1">
      <c r="B165" s="58" t="s">
        <v>92</v>
      </c>
      <c r="C165" s="58"/>
      <c r="D165" s="58"/>
      <c r="E165" s="137">
        <f>SUM(E148:E164)</f>
        <v>0</v>
      </c>
      <c r="F165" s="176"/>
      <c r="G165" s="176"/>
      <c r="H165" s="176"/>
      <c r="I165" s="176"/>
    </row>
    <row r="166" spans="1:9" ht="16.350000000000001" hidden="1" customHeight="1">
      <c r="B166" s="1"/>
      <c r="C166" s="4"/>
      <c r="D166" s="7"/>
      <c r="E166" s="7"/>
      <c r="F166" s="11"/>
      <c r="G166"/>
      <c r="H166"/>
    </row>
    <row r="167" spans="1:9" hidden="1">
      <c r="B167" s="1"/>
      <c r="C167" s="1"/>
      <c r="D167" s="4"/>
      <c r="E167" s="13"/>
      <c r="F167" s="13"/>
      <c r="G167" s="9"/>
      <c r="H167"/>
    </row>
    <row r="168" spans="1:9" ht="21" hidden="1">
      <c r="A168" s="119" t="str">
        <f>IF($A$16=0,"",IF(COUNTIFS($A$17:$A$26,B168)=1,1,"nvt"))</f>
        <v/>
      </c>
      <c r="B168" s="37" t="str">
        <f>B24</f>
        <v>Afschrijvingskosten</v>
      </c>
      <c r="C168" s="37"/>
      <c r="D168" s="1"/>
      <c r="E168" s="1"/>
      <c r="F168" s="9"/>
      <c r="G168" s="8"/>
      <c r="H168"/>
    </row>
    <row r="169" spans="1:9" ht="15" hidden="1" customHeight="1">
      <c r="B169" s="249" t="e">
        <f>IF(A168=1,VLOOKUP(B168,Alle_Kostensoorten[],2,FALSE),VLOOKUP(A168,Alle_Kostensoorten[],2,FALSE))</f>
        <v>#N/A</v>
      </c>
      <c r="C169" s="249"/>
      <c r="D169" s="249"/>
      <c r="E169" s="249"/>
      <c r="F169" s="249"/>
      <c r="G169" s="249"/>
      <c r="H169" s="249"/>
      <c r="I169" s="249"/>
    </row>
    <row r="170" spans="1:9" ht="9.75" hidden="1" customHeight="1">
      <c r="B170" s="3"/>
      <c r="C170" s="1"/>
      <c r="D170" s="1"/>
      <c r="E170" s="1"/>
      <c r="F170" s="9"/>
      <c r="G170" s="8"/>
      <c r="H170"/>
    </row>
    <row r="171" spans="1:9" ht="48.75" hidden="1" customHeight="1" thickBot="1">
      <c r="B171" s="195" t="s">
        <v>58</v>
      </c>
      <c r="C171" s="196" t="s">
        <v>104</v>
      </c>
      <c r="D171" s="196" t="s">
        <v>105</v>
      </c>
      <c r="E171" s="196" t="s">
        <v>106</v>
      </c>
      <c r="F171" s="196" t="s">
        <v>107</v>
      </c>
      <c r="G171" s="196" t="s">
        <v>108</v>
      </c>
      <c r="H171" s="196" t="s">
        <v>109</v>
      </c>
      <c r="I171" s="196" t="s">
        <v>81</v>
      </c>
    </row>
    <row r="172" spans="1:9" ht="15.75" hidden="1" customHeight="1" thickTop="1">
      <c r="B172" s="185"/>
      <c r="C172" s="192"/>
      <c r="D172" s="193"/>
      <c r="E172" s="193"/>
      <c r="F172" s="189"/>
      <c r="G172" s="189"/>
      <c r="H172" s="194"/>
      <c r="I172" s="159">
        <f>IFERROR(IF($A$168=1,(D172-E172)*(G172/F172)*H172,0),0)</f>
        <v>0</v>
      </c>
    </row>
    <row r="173" spans="1:9" ht="15.75" hidden="1" customHeight="1">
      <c r="B173" s="161"/>
      <c r="C173" s="162"/>
      <c r="D173" s="163"/>
      <c r="E173" s="163"/>
      <c r="F173" s="164"/>
      <c r="G173" s="164"/>
      <c r="H173" s="165"/>
      <c r="I173" s="160">
        <f t="shared" ref="I173:I179" si="8">IFERROR(IF($A$168=1,(D173-E173)*(G173/F173)*H173,0),0)</f>
        <v>0</v>
      </c>
    </row>
    <row r="174" spans="1:9" ht="15.75" hidden="1" customHeight="1">
      <c r="B174" s="161"/>
      <c r="C174" s="162"/>
      <c r="D174" s="163"/>
      <c r="E174" s="163"/>
      <c r="F174" s="164"/>
      <c r="G174" s="164"/>
      <c r="H174" s="165"/>
      <c r="I174" s="160">
        <f t="shared" si="8"/>
        <v>0</v>
      </c>
    </row>
    <row r="175" spans="1:9" ht="15.75" hidden="1" customHeight="1">
      <c r="B175" s="161"/>
      <c r="C175" s="162"/>
      <c r="D175" s="163"/>
      <c r="E175" s="163"/>
      <c r="F175" s="164"/>
      <c r="G175" s="164"/>
      <c r="H175" s="165"/>
      <c r="I175" s="160">
        <f t="shared" si="8"/>
        <v>0</v>
      </c>
    </row>
    <row r="176" spans="1:9" ht="15.75" hidden="1" customHeight="1">
      <c r="B176" s="161"/>
      <c r="C176" s="162"/>
      <c r="D176" s="163"/>
      <c r="E176" s="163"/>
      <c r="F176" s="164"/>
      <c r="G176" s="164"/>
      <c r="H176" s="165"/>
      <c r="I176" s="160">
        <f t="shared" si="8"/>
        <v>0</v>
      </c>
    </row>
    <row r="177" spans="1:9" ht="15.75" hidden="1" customHeight="1">
      <c r="B177" s="161"/>
      <c r="C177" s="162"/>
      <c r="D177" s="163"/>
      <c r="E177" s="163"/>
      <c r="F177" s="164"/>
      <c r="G177" s="164"/>
      <c r="H177" s="165"/>
      <c r="I177" s="160">
        <f t="shared" si="8"/>
        <v>0</v>
      </c>
    </row>
    <row r="178" spans="1:9" ht="15.75" hidden="1" customHeight="1">
      <c r="B178" s="161"/>
      <c r="C178" s="162"/>
      <c r="D178" s="163"/>
      <c r="E178" s="163"/>
      <c r="F178" s="164"/>
      <c r="G178" s="164"/>
      <c r="H178" s="165"/>
      <c r="I178" s="160">
        <f t="shared" si="8"/>
        <v>0</v>
      </c>
    </row>
    <row r="179" spans="1:9" ht="15.75" hidden="1" customHeight="1" thickBot="1">
      <c r="B179" s="75"/>
      <c r="C179" s="79"/>
      <c r="D179" s="80"/>
      <c r="E179" s="80"/>
      <c r="F179" s="117"/>
      <c r="G179" s="117"/>
      <c r="H179" s="109"/>
      <c r="I179" s="131">
        <f t="shared" si="8"/>
        <v>0</v>
      </c>
    </row>
    <row r="180" spans="1:9" ht="16.5" hidden="1" thickTop="1">
      <c r="B180" s="58" t="s">
        <v>92</v>
      </c>
      <c r="C180" s="58"/>
      <c r="D180" s="58"/>
      <c r="E180" s="58"/>
      <c r="F180" s="58"/>
      <c r="G180" s="58"/>
      <c r="H180" s="176"/>
      <c r="I180" s="137">
        <f>SUM(I172:I179)</f>
        <v>0</v>
      </c>
    </row>
    <row r="181" spans="1:9" hidden="1">
      <c r="B181" s="1"/>
      <c r="C181" s="1"/>
      <c r="D181" s="1"/>
      <c r="E181" s="1"/>
      <c r="F181" s="14"/>
      <c r="G181" s="14"/>
      <c r="H181" s="8"/>
    </row>
    <row r="182" spans="1:9">
      <c r="B182" s="3"/>
      <c r="C182" s="1"/>
      <c r="D182" s="1"/>
      <c r="E182" s="1"/>
      <c r="F182" s="9"/>
      <c r="G182" s="10"/>
      <c r="H182"/>
    </row>
    <row r="183" spans="1:9" ht="21">
      <c r="A183" s="119" t="str">
        <f>IF($A$16=0,"",IF(COUNTIFS($A$17:$A$26,B183)=1,1,"nvt"))</f>
        <v/>
      </c>
      <c r="B183" s="129" t="str">
        <f>B25</f>
        <v>Overige kosten</v>
      </c>
      <c r="C183" s="37"/>
      <c r="D183"/>
      <c r="E183"/>
      <c r="F183"/>
      <c r="G183"/>
      <c r="H183"/>
    </row>
    <row r="184" spans="1:9" ht="14.25" customHeight="1">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c r="B185" s="3"/>
      <c r="C185" s="4"/>
      <c r="D185"/>
      <c r="E185"/>
      <c r="F185"/>
      <c r="G185"/>
      <c r="H185"/>
    </row>
    <row r="186" spans="1:9" ht="16.5" thickBot="1">
      <c r="B186" s="158" t="s">
        <v>58</v>
      </c>
      <c r="C186" s="110" t="s">
        <v>101</v>
      </c>
      <c r="D186" s="110" t="s">
        <v>110</v>
      </c>
      <c r="E186" s="110" t="s">
        <v>111</v>
      </c>
      <c r="F186" s="157" t="s">
        <v>81</v>
      </c>
      <c r="G186" s="110" t="s">
        <v>3</v>
      </c>
      <c r="H186" s="198"/>
      <c r="I186" s="198"/>
    </row>
    <row r="187" spans="1:9" ht="15.75" customHeight="1" thickTop="1">
      <c r="B187" s="203"/>
      <c r="C187" s="186"/>
      <c r="D187" s="186"/>
      <c r="E187" s="189"/>
      <c r="F187" s="159">
        <f>IF($A$183=1,$E187*$D187,0)</f>
        <v>0</v>
      </c>
      <c r="G187" s="186"/>
      <c r="H187" s="191"/>
      <c r="I187" s="191"/>
    </row>
    <row r="188" spans="1:9" ht="15.75" customHeight="1">
      <c r="B188" s="173"/>
      <c r="C188" s="86"/>
      <c r="D188" s="186"/>
      <c r="E188" s="189"/>
      <c r="F188" s="160">
        <f t="shared" ref="F188:F202" si="9">IF($A$183=1,$E188*$D188,0)</f>
        <v>0</v>
      </c>
      <c r="G188" s="186"/>
      <c r="H188" s="168"/>
      <c r="I188" s="168"/>
    </row>
    <row r="189" spans="1:9" ht="15.75" customHeight="1">
      <c r="B189" s="173"/>
      <c r="C189" s="86"/>
      <c r="D189" s="186"/>
      <c r="E189" s="189"/>
      <c r="F189" s="160">
        <f t="shared" si="9"/>
        <v>0</v>
      </c>
      <c r="G189" s="186"/>
      <c r="H189" s="168"/>
      <c r="I189" s="168"/>
    </row>
    <row r="190" spans="1:9" ht="15.75" customHeight="1">
      <c r="B190" s="173"/>
      <c r="C190" s="86"/>
      <c r="D190" s="186"/>
      <c r="E190" s="189"/>
      <c r="F190" s="160">
        <f t="shared" si="9"/>
        <v>0</v>
      </c>
      <c r="G190" s="186"/>
      <c r="H190" s="168"/>
      <c r="I190" s="168"/>
    </row>
    <row r="191" spans="1:9" ht="15.75" customHeight="1">
      <c r="B191" s="173"/>
      <c r="C191" s="86"/>
      <c r="D191" s="186"/>
      <c r="E191" s="189"/>
      <c r="F191" s="160">
        <f t="shared" si="9"/>
        <v>0</v>
      </c>
      <c r="G191" s="186"/>
      <c r="H191" s="168"/>
      <c r="I191" s="168"/>
    </row>
    <row r="192" spans="1:9" ht="15.75" customHeight="1">
      <c r="B192" s="173"/>
      <c r="C192" s="86"/>
      <c r="D192" s="186"/>
      <c r="E192" s="189"/>
      <c r="F192" s="160">
        <f t="shared" si="9"/>
        <v>0</v>
      </c>
      <c r="G192" s="186"/>
      <c r="H192" s="168"/>
      <c r="I192" s="168"/>
    </row>
    <row r="193" spans="1:9" ht="15.75" customHeight="1">
      <c r="B193" s="173"/>
      <c r="C193" s="86"/>
      <c r="D193" s="86"/>
      <c r="E193" s="164"/>
      <c r="F193" s="160">
        <f t="shared" si="9"/>
        <v>0</v>
      </c>
      <c r="G193" s="86"/>
      <c r="H193" s="168"/>
      <c r="I193" s="168"/>
    </row>
    <row r="194" spans="1:9" ht="15.75" customHeight="1">
      <c r="B194" s="173"/>
      <c r="C194" s="86"/>
      <c r="D194" s="86"/>
      <c r="E194" s="164"/>
      <c r="F194" s="160">
        <f t="shared" si="9"/>
        <v>0</v>
      </c>
      <c r="G194" s="86"/>
      <c r="H194" s="168"/>
      <c r="I194" s="168"/>
    </row>
    <row r="195" spans="1:9" ht="15.75" customHeight="1">
      <c r="B195" s="173"/>
      <c r="C195" s="86"/>
      <c r="D195" s="86"/>
      <c r="E195" s="164"/>
      <c r="F195" s="160">
        <f t="shared" si="9"/>
        <v>0</v>
      </c>
      <c r="G195" s="86"/>
      <c r="H195" s="168"/>
      <c r="I195" s="168"/>
    </row>
    <row r="196" spans="1:9" ht="15.75" customHeight="1">
      <c r="B196" s="173"/>
      <c r="C196" s="86"/>
      <c r="D196" s="86"/>
      <c r="E196" s="164"/>
      <c r="F196" s="160">
        <f t="shared" si="9"/>
        <v>0</v>
      </c>
      <c r="G196" s="86"/>
      <c r="H196" s="168"/>
      <c r="I196" s="168"/>
    </row>
    <row r="197" spans="1:9" ht="15.75" customHeight="1">
      <c r="B197" s="173"/>
      <c r="C197" s="86"/>
      <c r="D197" s="86"/>
      <c r="E197" s="164"/>
      <c r="F197" s="160">
        <f t="shared" si="9"/>
        <v>0</v>
      </c>
      <c r="G197" s="86"/>
      <c r="H197" s="168"/>
      <c r="I197" s="168"/>
    </row>
    <row r="198" spans="1:9" ht="15.75" customHeight="1">
      <c r="B198" s="173"/>
      <c r="C198" s="86"/>
      <c r="D198" s="86"/>
      <c r="E198" s="164"/>
      <c r="F198" s="160">
        <f t="shared" si="9"/>
        <v>0</v>
      </c>
      <c r="G198" s="86"/>
      <c r="H198" s="168"/>
      <c r="I198" s="168"/>
    </row>
    <row r="199" spans="1:9" ht="15.75" customHeight="1">
      <c r="B199" s="173"/>
      <c r="C199" s="86"/>
      <c r="D199" s="86"/>
      <c r="E199" s="164"/>
      <c r="F199" s="160">
        <f t="shared" si="9"/>
        <v>0</v>
      </c>
      <c r="G199" s="86"/>
      <c r="H199" s="168"/>
      <c r="I199" s="168"/>
    </row>
    <row r="200" spans="1:9" ht="15.75" customHeight="1">
      <c r="B200" s="173"/>
      <c r="C200" s="86"/>
      <c r="D200" s="86"/>
      <c r="E200" s="164"/>
      <c r="F200" s="160">
        <f t="shared" si="9"/>
        <v>0</v>
      </c>
      <c r="G200" s="86"/>
      <c r="H200" s="168"/>
      <c r="I200" s="168"/>
    </row>
    <row r="201" spans="1:9" ht="15.75" customHeight="1">
      <c r="B201" s="173"/>
      <c r="C201" s="86"/>
      <c r="D201" s="86"/>
      <c r="E201" s="164"/>
      <c r="F201" s="160">
        <f t="shared" si="9"/>
        <v>0</v>
      </c>
      <c r="G201" s="86"/>
      <c r="H201" s="168"/>
      <c r="I201" s="168"/>
    </row>
    <row r="202" spans="1:9" ht="15.75" customHeight="1" thickBot="1">
      <c r="B202" s="73"/>
      <c r="C202" s="74"/>
      <c r="D202" s="74"/>
      <c r="E202" s="117"/>
      <c r="F202" s="131">
        <f t="shared" si="9"/>
        <v>0</v>
      </c>
      <c r="G202" s="74"/>
      <c r="H202" s="168"/>
      <c r="I202" s="168"/>
    </row>
    <row r="203" spans="1:9" ht="16.5" thickTop="1">
      <c r="B203" s="174" t="s">
        <v>92</v>
      </c>
      <c r="C203" s="174"/>
      <c r="D203" s="174"/>
      <c r="E203" s="175"/>
      <c r="F203" s="137">
        <f>SUM(F187:F202)</f>
        <v>0</v>
      </c>
      <c r="G203" s="174"/>
      <c r="H203" s="174"/>
      <c r="I203" s="174"/>
    </row>
    <row r="204" spans="1:9">
      <c r="B204" s="1"/>
      <c r="C204" s="1"/>
      <c r="D204" s="1"/>
      <c r="E204" s="1"/>
      <c r="F204" s="7"/>
      <c r="G204" s="8"/>
      <c r="H204"/>
    </row>
    <row r="205" spans="1:9">
      <c r="B205" s="1"/>
      <c r="C205" s="1"/>
      <c r="D205" s="1"/>
      <c r="E205" s="1"/>
      <c r="F205" s="7"/>
      <c r="G205" s="8"/>
      <c r="H205"/>
    </row>
    <row r="206" spans="1:9" ht="21">
      <c r="A206" s="119" t="str">
        <f>IF($A$16=0,"",IF(COUNTIFS($A$17:$A$26,B206)=1,1,"nvt"))</f>
        <v/>
      </c>
      <c r="B206" s="129" t="str">
        <f>B26</f>
        <v>Forfait 40% voor overige kosten</v>
      </c>
      <c r="C206" s="37"/>
      <c r="D206" s="37"/>
      <c r="E206" s="1"/>
      <c r="F206" s="7"/>
      <c r="G206" s="8"/>
      <c r="H206"/>
    </row>
    <row r="207" spans="1:9" ht="14.25" customHeight="1">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c r="B208" s="1"/>
      <c r="C208" s="1"/>
      <c r="D208" s="1"/>
      <c r="E208" s="1"/>
      <c r="F208" s="7"/>
      <c r="G208" s="8"/>
      <c r="H208"/>
    </row>
    <row r="209" spans="2:9" ht="16.5" thickBot="1">
      <c r="B209" s="158" t="s">
        <v>58</v>
      </c>
      <c r="C209" s="157" t="s">
        <v>81</v>
      </c>
      <c r="D209"/>
      <c r="E209"/>
      <c r="F209"/>
      <c r="G209"/>
      <c r="H209"/>
    </row>
    <row r="210" spans="2:9" ht="15.75" customHeight="1" thickTop="1">
      <c r="B210" s="226" t="str">
        <f>Hulpblad!V2</f>
        <v xml:space="preserve"> </v>
      </c>
      <c r="C210" s="159">
        <f>IF(AND($A$206=1,B210&lt;&gt;"",B210&lt;&gt;" "),(SUMIFS($G$59:$G$73,$B$59:$B$73,$B210)+SUMIFS($E$115:$E$124,$B$115:$B$124,$B210))*0.4,0)</f>
        <v>0</v>
      </c>
      <c r="D210"/>
      <c r="E210"/>
      <c r="F210"/>
      <c r="G210"/>
      <c r="H210"/>
    </row>
    <row r="211" spans="2:9" ht="15.75" customHeight="1">
      <c r="B211" s="227" t="str">
        <f>Hulpblad!V3</f>
        <v xml:space="preserve"> </v>
      </c>
      <c r="C211" s="160">
        <f t="shared" ref="C211:C219" si="10">IF(AND($A$206=1,B211&lt;&gt;"",B211&lt;&gt;" "),(SUMIFS($G$59:$G$73,$B$59:$B$73,$B211)+SUMIFS($E$115:$E$124,$B$115:$B$124,$B211))*0.4,0)</f>
        <v>0</v>
      </c>
      <c r="D211"/>
      <c r="E211"/>
      <c r="F211"/>
      <c r="G211"/>
      <c r="H211"/>
    </row>
    <row r="212" spans="2:9" ht="15.75" customHeight="1">
      <c r="B212" s="227" t="str">
        <f>Hulpblad!V4</f>
        <v xml:space="preserve"> </v>
      </c>
      <c r="C212" s="160">
        <f t="shared" si="10"/>
        <v>0</v>
      </c>
      <c r="D212"/>
      <c r="E212"/>
      <c r="F212"/>
      <c r="G212"/>
      <c r="H212"/>
    </row>
    <row r="213" spans="2:9" ht="15.75" customHeight="1">
      <c r="B213" s="227" t="str">
        <f>Hulpblad!V5</f>
        <v xml:space="preserve"> </v>
      </c>
      <c r="C213" s="160">
        <f t="shared" si="10"/>
        <v>0</v>
      </c>
      <c r="D213"/>
      <c r="E213"/>
      <c r="F213"/>
      <c r="G213"/>
      <c r="H213"/>
    </row>
    <row r="214" spans="2:9" ht="15.75" customHeight="1">
      <c r="B214" s="227" t="str">
        <f>Hulpblad!V6</f>
        <v xml:space="preserve"> </v>
      </c>
      <c r="C214" s="160">
        <f t="shared" si="10"/>
        <v>0</v>
      </c>
      <c r="D214"/>
      <c r="E214"/>
      <c r="F214"/>
      <c r="G214"/>
      <c r="H214"/>
    </row>
    <row r="215" spans="2:9" ht="15.75" customHeight="1">
      <c r="B215" s="227" t="str">
        <f>Hulpblad!V7</f>
        <v xml:space="preserve"> </v>
      </c>
      <c r="C215" s="160">
        <f t="shared" si="10"/>
        <v>0</v>
      </c>
      <c r="D215"/>
      <c r="E215"/>
      <c r="F215"/>
      <c r="G215"/>
      <c r="H215"/>
    </row>
    <row r="216" spans="2:9" ht="15.75" customHeight="1">
      <c r="B216" s="227" t="str">
        <f>Hulpblad!V8</f>
        <v xml:space="preserve"> </v>
      </c>
      <c r="C216" s="160">
        <f t="shared" si="10"/>
        <v>0</v>
      </c>
      <c r="D216"/>
      <c r="E216"/>
      <c r="F216"/>
      <c r="G216"/>
      <c r="H216"/>
    </row>
    <row r="217" spans="2:9" ht="15.75" customHeight="1">
      <c r="B217" s="227" t="str">
        <f>Hulpblad!V9</f>
        <v xml:space="preserve"> </v>
      </c>
      <c r="C217" s="160">
        <f t="shared" si="10"/>
        <v>0</v>
      </c>
      <c r="D217"/>
      <c r="E217"/>
      <c r="F217"/>
      <c r="G217"/>
      <c r="H217"/>
    </row>
    <row r="218" spans="2:9" ht="15.75" customHeight="1">
      <c r="B218" s="227" t="str">
        <f>Hulpblad!V10</f>
        <v xml:space="preserve"> </v>
      </c>
      <c r="C218" s="160">
        <f t="shared" si="10"/>
        <v>0</v>
      </c>
      <c r="D218"/>
      <c r="E218"/>
      <c r="F218"/>
      <c r="G218"/>
      <c r="H218"/>
    </row>
    <row r="219" spans="2:9" ht="15.75" customHeight="1" thickBot="1">
      <c r="B219" s="227" t="str">
        <f>Hulpblad!V11</f>
        <v xml:space="preserve"> </v>
      </c>
      <c r="C219" s="160">
        <f t="shared" si="10"/>
        <v>0</v>
      </c>
      <c r="D219"/>
      <c r="E219"/>
      <c r="F219"/>
      <c r="G219"/>
      <c r="H219"/>
    </row>
    <row r="220" spans="2:9" ht="16.5" thickTop="1">
      <c r="B220" s="228" t="s">
        <v>92</v>
      </c>
      <c r="C220" s="137">
        <f>SUM(C210:C219)</f>
        <v>0</v>
      </c>
      <c r="D220"/>
      <c r="E220"/>
      <c r="F220"/>
      <c r="G220"/>
      <c r="H220"/>
    </row>
    <row r="221" spans="2:9">
      <c r="B221" s="3"/>
      <c r="C221" s="1"/>
      <c r="D221" s="1"/>
      <c r="E221" s="1"/>
      <c r="F221" s="9"/>
      <c r="G221" s="10"/>
      <c r="H221"/>
    </row>
    <row r="222" spans="2:9" ht="16.5" thickBot="1">
      <c r="B222" s="33"/>
      <c r="C222" s="34"/>
      <c r="D222" s="34"/>
      <c r="E222" s="34"/>
      <c r="F222" s="35"/>
      <c r="G222" s="36"/>
      <c r="H222" s="36"/>
      <c r="I222" s="36"/>
    </row>
    <row r="223" spans="2:9" ht="7.5" customHeight="1" thickTop="1">
      <c r="B223" s="3"/>
      <c r="C223" s="1"/>
      <c r="D223" s="1"/>
      <c r="E223" s="1"/>
      <c r="F223" s="9"/>
      <c r="G223" s="10"/>
      <c r="H223"/>
    </row>
    <row r="224" spans="2:9" ht="23.25">
      <c r="B224" s="251" t="s">
        <v>112</v>
      </c>
      <c r="C224" s="251"/>
      <c r="D224" s="251"/>
      <c r="E224" s="251"/>
      <c r="F224" s="251"/>
      <c r="G224" s="251"/>
      <c r="H224" s="251"/>
    </row>
    <row r="225" spans="2:9">
      <c r="B225" s="3"/>
      <c r="C225" s="1"/>
      <c r="D225" s="1"/>
      <c r="E225" s="1"/>
      <c r="F225" s="9"/>
      <c r="G225" s="10"/>
      <c r="H225"/>
    </row>
    <row r="226" spans="2:9" ht="21">
      <c r="B226" s="37" t="s">
        <v>113</v>
      </c>
      <c r="C226" s="10"/>
      <c r="D226" s="10"/>
      <c r="E226" s="10"/>
      <c r="F226" s="9"/>
      <c r="G226" s="10"/>
      <c r="H226"/>
    </row>
    <row r="227" spans="2:9" ht="158.25" customHeight="1">
      <c r="B227" s="250" t="s">
        <v>114</v>
      </c>
      <c r="C227" s="250"/>
      <c r="D227" s="250"/>
      <c r="E227" s="250"/>
      <c r="F227" s="250"/>
      <c r="G227" s="250"/>
      <c r="H227" s="250"/>
      <c r="I227" s="250"/>
    </row>
    <row r="228" spans="2:9">
      <c r="B228" s="3"/>
      <c r="C228" s="10"/>
      <c r="D228" s="10"/>
      <c r="E228" s="10"/>
      <c r="F228" s="9"/>
      <c r="G228" s="10"/>
      <c r="H228"/>
    </row>
    <row r="229" spans="2:9" ht="15.6" customHeight="1" thickBot="1">
      <c r="B229" s="38" t="s">
        <v>74</v>
      </c>
      <c r="C229" s="39" t="s">
        <v>102</v>
      </c>
      <c r="D229" s="39" t="s">
        <v>60</v>
      </c>
      <c r="E229" s="115" t="s">
        <v>115</v>
      </c>
      <c r="F229" s="114"/>
      <c r="G229" s="114"/>
      <c r="H229" s="114"/>
      <c r="I229" s="114"/>
    </row>
    <row r="230" spans="2:9" ht="15.75" customHeight="1" thickTop="1">
      <c r="B230" s="44" t="s">
        <v>75</v>
      </c>
      <c r="C230" s="81"/>
      <c r="D230" s="132">
        <f>IFERROR(C230/$C$238,0)</f>
        <v>0</v>
      </c>
      <c r="E230" s="83"/>
      <c r="F230" s="84"/>
      <c r="G230" s="84"/>
      <c r="H230" s="84"/>
      <c r="I230" s="85"/>
    </row>
    <row r="231" spans="2:9" ht="31.5" customHeight="1">
      <c r="B231" s="206" t="s">
        <v>76</v>
      </c>
      <c r="C231" s="81"/>
      <c r="D231" s="132">
        <f>IFERROR(C231/$C$238,0)</f>
        <v>0</v>
      </c>
      <c r="E231" s="186"/>
      <c r="F231" s="188"/>
      <c r="G231" s="188"/>
      <c r="H231" s="188"/>
      <c r="I231" s="205"/>
    </row>
    <row r="232" spans="2:9" ht="15.75" customHeight="1">
      <c r="B232" s="44" t="s">
        <v>77</v>
      </c>
      <c r="C232" s="81"/>
      <c r="D232" s="132">
        <f t="shared" ref="D232:D236" si="11">IFERROR(C232/$C$238,0)</f>
        <v>0</v>
      </c>
      <c r="E232" s="86"/>
      <c r="F232" s="87"/>
      <c r="G232" s="87"/>
      <c r="H232" s="87"/>
      <c r="I232" s="88"/>
    </row>
    <row r="233" spans="2:9" ht="15.75" customHeight="1">
      <c r="B233" s="44" t="s">
        <v>78</v>
      </c>
      <c r="C233" s="81"/>
      <c r="D233" s="132">
        <f t="shared" si="11"/>
        <v>0</v>
      </c>
      <c r="E233" s="86"/>
      <c r="F233" s="87"/>
      <c r="G233" s="87"/>
      <c r="H233" s="87"/>
      <c r="I233" s="88"/>
    </row>
    <row r="234" spans="2:9" ht="15.75" customHeight="1">
      <c r="B234" s="44" t="s">
        <v>79</v>
      </c>
      <c r="C234" s="81"/>
      <c r="D234" s="132">
        <f t="shared" si="11"/>
        <v>0</v>
      </c>
      <c r="E234" s="86"/>
      <c r="F234" s="87"/>
      <c r="G234" s="87"/>
      <c r="H234" s="87"/>
      <c r="I234" s="88"/>
    </row>
    <row r="235" spans="2:9" ht="15.75" customHeight="1" thickBot="1">
      <c r="B235" s="45" t="s">
        <v>80</v>
      </c>
      <c r="C235" s="82"/>
      <c r="D235" s="133">
        <f t="shared" si="11"/>
        <v>0</v>
      </c>
      <c r="E235" s="89"/>
      <c r="F235" s="90"/>
      <c r="G235" s="90"/>
      <c r="H235" s="90"/>
      <c r="I235" s="91"/>
    </row>
    <row r="236" spans="2:9" ht="17.25" thickTop="1" thickBot="1">
      <c r="B236" s="59" t="s">
        <v>59</v>
      </c>
      <c r="C236" s="134">
        <f>SUM(C230:C235)</f>
        <v>0</v>
      </c>
      <c r="D236" s="135">
        <f t="shared" si="11"/>
        <v>0</v>
      </c>
      <c r="E236" s="60"/>
      <c r="F236" s="60"/>
      <c r="G236" s="60"/>
      <c r="H236" s="59"/>
      <c r="I236" s="61"/>
    </row>
    <row r="237" spans="2:9" ht="13.5" customHeight="1" thickTop="1">
      <c r="B237" s="10"/>
      <c r="C237" s="10"/>
      <c r="D237" s="10"/>
      <c r="E237" s="10"/>
      <c r="F237" s="9"/>
      <c r="G237" s="10"/>
      <c r="H237"/>
    </row>
    <row r="238" spans="2:9" ht="16.5" thickBot="1">
      <c r="B238" s="38" t="s">
        <v>81</v>
      </c>
      <c r="C238" s="136">
        <f>D27</f>
        <v>0</v>
      </c>
      <c r="D238" s="10"/>
      <c r="E238" s="10"/>
      <c r="F238" s="9"/>
      <c r="G238" s="10"/>
      <c r="H238"/>
    </row>
    <row r="239" spans="2:9" ht="16.5" thickTop="1">
      <c r="B239" s="3"/>
      <c r="C239" s="1"/>
      <c r="D239" s="1"/>
      <c r="E239" s="1"/>
      <c r="F239" s="9"/>
      <c r="G239" s="10"/>
      <c r="H239"/>
    </row>
    <row r="240" spans="2:9" ht="16.5" thickBot="1">
      <c r="B240" s="38" t="s">
        <v>116</v>
      </c>
      <c r="C240" s="136" t="str">
        <f>IF(ROUND(C236,2)-ROUND(C238,2)=0,"JA",C236-C238)</f>
        <v>JA</v>
      </c>
      <c r="D240" s="1"/>
      <c r="E240" s="1"/>
      <c r="F240" s="9"/>
      <c r="G240" s="10"/>
      <c r="H240"/>
    </row>
    <row r="241" spans="2:8" thickTop="1">
      <c r="B241" s="10"/>
      <c r="C241" s="10"/>
      <c r="D241" s="10"/>
      <c r="E241" s="10"/>
      <c r="F241" s="10"/>
      <c r="G241" s="10"/>
      <c r="H241" s="10"/>
    </row>
    <row r="242" spans="2:8" ht="15">
      <c r="B242" s="10"/>
      <c r="C242" s="10"/>
      <c r="D242" s="10"/>
      <c r="E242" s="10"/>
      <c r="F242" s="10"/>
      <c r="G242" s="10"/>
      <c r="H242" s="10"/>
    </row>
    <row r="243" spans="2:8" ht="15">
      <c r="B243" s="10"/>
      <c r="C243" s="10"/>
      <c r="D243" s="10"/>
      <c r="E243" s="10"/>
      <c r="F243" s="10"/>
      <c r="G243" s="10"/>
      <c r="H243" s="10"/>
    </row>
    <row r="244" spans="2:8" ht="15">
      <c r="B244" s="10"/>
      <c r="C244" s="10"/>
      <c r="D244" s="10"/>
      <c r="E244" s="10"/>
      <c r="F244" s="10"/>
      <c r="G244" s="10"/>
      <c r="H244" s="10"/>
    </row>
    <row r="245" spans="2:8" ht="15">
      <c r="B245" s="10"/>
      <c r="C245" s="10"/>
      <c r="D245" s="10"/>
      <c r="E245" s="10"/>
      <c r="F245" s="10"/>
      <c r="G245" s="10"/>
      <c r="H245" s="10"/>
    </row>
    <row r="246" spans="2:8" ht="15">
      <c r="B246" s="10"/>
      <c r="C246" s="10"/>
      <c r="D246" s="10"/>
      <c r="E246" s="10"/>
      <c r="F246" s="10"/>
      <c r="G246" s="10"/>
      <c r="H246" s="10"/>
    </row>
    <row r="247" spans="2:8" ht="15">
      <c r="B247" s="10"/>
      <c r="C247" s="10"/>
      <c r="D247" s="10"/>
      <c r="E247" s="10"/>
      <c r="F247" s="10"/>
      <c r="G247" s="10"/>
      <c r="H247" s="10"/>
    </row>
    <row r="248" spans="2:8" ht="15">
      <c r="B248" s="10"/>
      <c r="C248" s="10"/>
      <c r="D248" s="10"/>
      <c r="E248" s="10"/>
      <c r="F248" s="10"/>
      <c r="G248" s="10"/>
      <c r="H248" s="10"/>
    </row>
    <row r="249" spans="2:8" ht="15">
      <c r="B249" s="10"/>
      <c r="C249" s="10"/>
      <c r="D249" s="10"/>
      <c r="E249" s="10"/>
      <c r="F249" s="10"/>
      <c r="G249" s="10"/>
      <c r="H249" s="10"/>
    </row>
    <row r="250" spans="2:8" ht="15">
      <c r="B250" s="10"/>
      <c r="C250" s="10"/>
      <c r="D250" s="10"/>
      <c r="E250" s="10"/>
      <c r="F250" s="10"/>
      <c r="G250" s="10"/>
      <c r="H250" s="10"/>
    </row>
    <row r="251" spans="2:8" ht="15">
      <c r="B251" s="10"/>
      <c r="C251" s="10"/>
      <c r="D251" s="10"/>
      <c r="E251" s="10"/>
      <c r="F251" s="10"/>
      <c r="G251" s="10"/>
      <c r="H251" s="10"/>
    </row>
    <row r="252" spans="2:8" ht="15">
      <c r="B252" s="10"/>
      <c r="C252" s="10"/>
      <c r="D252" s="10"/>
      <c r="E252" s="10"/>
      <c r="F252" s="10"/>
      <c r="G252" s="10"/>
      <c r="H252" s="10"/>
    </row>
    <row r="253" spans="2:8" ht="15">
      <c r="B253" s="10"/>
      <c r="C253" s="10"/>
      <c r="D253" s="10"/>
      <c r="E253" s="10"/>
      <c r="F253" s="10"/>
      <c r="G253" s="10"/>
      <c r="H253" s="10"/>
    </row>
    <row r="254" spans="2:8" ht="15">
      <c r="B254" s="10"/>
      <c r="C254" s="10"/>
      <c r="D254" s="10"/>
      <c r="E254" s="10"/>
      <c r="F254" s="10"/>
      <c r="G254" s="10"/>
      <c r="H254" s="10"/>
    </row>
    <row r="255" spans="2:8" ht="15">
      <c r="B255" s="10"/>
      <c r="C255" s="10"/>
      <c r="D255" s="10"/>
      <c r="E255" s="10"/>
      <c r="F255" s="10"/>
      <c r="G255" s="10"/>
      <c r="H255" s="10"/>
    </row>
    <row r="256" spans="2:8" ht="15">
      <c r="B256" s="10"/>
      <c r="C256" s="10"/>
      <c r="D256" s="10"/>
      <c r="E256" s="10"/>
      <c r="F256" s="10"/>
      <c r="G256" s="10"/>
      <c r="H256" s="10"/>
    </row>
    <row r="257" spans="2:8" ht="15">
      <c r="B257" s="10"/>
      <c r="C257" s="10"/>
      <c r="D257" s="10"/>
      <c r="E257" s="10"/>
      <c r="F257" s="10"/>
      <c r="G257" s="10"/>
      <c r="H257" s="10"/>
    </row>
    <row r="258" spans="2:8" ht="15">
      <c r="B258" s="10"/>
      <c r="C258" s="10"/>
      <c r="D258" s="10"/>
      <c r="E258" s="10"/>
      <c r="F258" s="10"/>
      <c r="G258" s="10"/>
      <c r="H258" s="10"/>
    </row>
    <row r="259" spans="2:8" ht="15">
      <c r="B259" s="10"/>
      <c r="C259" s="10"/>
      <c r="D259" s="10"/>
      <c r="E259" s="10"/>
      <c r="F259" s="10"/>
      <c r="G259" s="10"/>
      <c r="H259" s="10"/>
    </row>
    <row r="260" spans="2:8" ht="15">
      <c r="B260" s="10"/>
      <c r="C260" s="10"/>
      <c r="D260" s="10"/>
      <c r="E260" s="10"/>
      <c r="F260" s="10"/>
      <c r="G260" s="10"/>
      <c r="H260" s="10"/>
    </row>
    <row r="261" spans="2:8" ht="15">
      <c r="B261" s="10"/>
      <c r="C261" s="10"/>
      <c r="D261" s="10"/>
      <c r="E261" s="10"/>
      <c r="F261" s="10"/>
      <c r="G261" s="10"/>
      <c r="H261" s="10"/>
    </row>
    <row r="262" spans="2:8" ht="15">
      <c r="B262" s="10"/>
      <c r="C262" s="10"/>
      <c r="D262" s="10"/>
      <c r="E262" s="10"/>
      <c r="F262" s="10"/>
      <c r="G262" s="10"/>
      <c r="H262" s="10"/>
    </row>
    <row r="263" spans="2:8" ht="15">
      <c r="B263" s="10"/>
      <c r="C263" s="10"/>
      <c r="D263" s="10"/>
      <c r="E263" s="10"/>
      <c r="F263" s="10"/>
      <c r="G263" s="10"/>
      <c r="H263" s="10"/>
    </row>
    <row r="264" spans="2:8" ht="15">
      <c r="B264" s="10"/>
      <c r="C264" s="10"/>
      <c r="D264" s="10"/>
      <c r="E264" s="10"/>
      <c r="F264" s="10"/>
      <c r="G264" s="10"/>
      <c r="H264" s="10"/>
    </row>
    <row r="265" spans="2:8" ht="15">
      <c r="B265" s="10"/>
      <c r="C265" s="10"/>
      <c r="D265" s="10"/>
      <c r="E265" s="10"/>
      <c r="F265" s="10"/>
      <c r="G265" s="10"/>
      <c r="H265" s="10"/>
    </row>
    <row r="266" spans="2:8" ht="15">
      <c r="B266" s="10"/>
      <c r="C266" s="10"/>
      <c r="D266" s="10"/>
      <c r="E266" s="10"/>
      <c r="F266" s="10"/>
      <c r="G266" s="10"/>
      <c r="H266" s="10"/>
    </row>
    <row r="267" spans="2:8" ht="15">
      <c r="B267" s="10"/>
      <c r="C267" s="10"/>
      <c r="D267" s="10"/>
      <c r="E267" s="10"/>
      <c r="F267" s="10"/>
      <c r="G267" s="10"/>
      <c r="H267" s="10"/>
    </row>
    <row r="268" spans="2:8" ht="15">
      <c r="B268" s="10"/>
      <c r="C268" s="10"/>
      <c r="D268" s="10"/>
      <c r="E268" s="10"/>
      <c r="F268" s="10"/>
      <c r="G268" s="10"/>
      <c r="H268" s="10"/>
    </row>
    <row r="269" spans="2:8" ht="15">
      <c r="B269" s="10"/>
      <c r="C269" s="10"/>
      <c r="D269" s="10"/>
      <c r="E269" s="10"/>
      <c r="F269" s="10"/>
      <c r="G269" s="10"/>
      <c r="H269" s="10"/>
    </row>
    <row r="270" spans="2:8" ht="15">
      <c r="B270" s="10"/>
      <c r="C270" s="10"/>
      <c r="D270" s="10"/>
      <c r="E270" s="10"/>
      <c r="F270" s="10"/>
      <c r="G270" s="10"/>
      <c r="H270" s="10"/>
    </row>
    <row r="271" spans="2:8" ht="15">
      <c r="B271" s="10"/>
      <c r="C271" s="10"/>
      <c r="D271" s="10"/>
      <c r="E271" s="10"/>
      <c r="F271" s="10"/>
      <c r="G271" s="10"/>
      <c r="H271" s="10"/>
    </row>
    <row r="272" spans="2:8" ht="15">
      <c r="B272" s="10"/>
      <c r="C272" s="10"/>
      <c r="D272" s="10"/>
      <c r="E272" s="10"/>
      <c r="F272" s="10"/>
      <c r="G272" s="10"/>
      <c r="H272" s="10"/>
    </row>
    <row r="273" spans="2:8" ht="15">
      <c r="B273" s="10"/>
      <c r="C273" s="10"/>
      <c r="D273" s="10"/>
      <c r="E273" s="10"/>
      <c r="F273" s="10"/>
      <c r="G273" s="10"/>
      <c r="H273" s="10"/>
    </row>
    <row r="274" spans="2:8" ht="15">
      <c r="B274" s="10"/>
      <c r="C274" s="10"/>
      <c r="D274" s="10"/>
      <c r="E274" s="10"/>
      <c r="F274" s="10"/>
      <c r="G274" s="10"/>
      <c r="H274" s="10"/>
    </row>
    <row r="275" spans="2:8" ht="15">
      <c r="B275" s="10"/>
      <c r="C275" s="10"/>
      <c r="D275" s="10"/>
      <c r="E275" s="10"/>
      <c r="F275" s="10"/>
      <c r="G275" s="10"/>
      <c r="H275" s="10"/>
    </row>
    <row r="276" spans="2:8" ht="15">
      <c r="B276" s="10"/>
      <c r="C276" s="10"/>
      <c r="D276" s="10"/>
      <c r="E276" s="10"/>
      <c r="F276" s="10"/>
      <c r="G276" s="10"/>
      <c r="H276" s="10"/>
    </row>
    <row r="277" spans="2:8" ht="15">
      <c r="B277" s="10"/>
      <c r="C277" s="10"/>
      <c r="D277" s="10"/>
      <c r="E277" s="10"/>
      <c r="F277" s="10"/>
      <c r="G277" s="10"/>
      <c r="H277" s="10"/>
    </row>
    <row r="278" spans="2:8" ht="15">
      <c r="B278" s="10"/>
      <c r="C278" s="10"/>
      <c r="D278" s="10"/>
      <c r="E278" s="10"/>
      <c r="F278" s="10"/>
      <c r="G278" s="10"/>
      <c r="H278" s="10"/>
    </row>
    <row r="279" spans="2:8" ht="15">
      <c r="B279" s="10"/>
      <c r="C279" s="10"/>
      <c r="D279" s="10"/>
      <c r="E279" s="10"/>
      <c r="F279" s="10"/>
      <c r="G279" s="10"/>
      <c r="H279" s="10"/>
    </row>
    <row r="280" spans="2:8" ht="15">
      <c r="B280" s="10"/>
      <c r="C280" s="10"/>
      <c r="D280" s="10"/>
      <c r="E280" s="10"/>
      <c r="F280" s="10"/>
      <c r="G280" s="10"/>
      <c r="H280" s="10"/>
    </row>
    <row r="281" spans="2:8" ht="15">
      <c r="B281" s="10"/>
      <c r="C281" s="10"/>
      <c r="D281" s="10"/>
      <c r="E281" s="10"/>
      <c r="F281" s="10"/>
      <c r="G281" s="10"/>
      <c r="H281" s="10"/>
    </row>
    <row r="282" spans="2:8" ht="15">
      <c r="B282" s="10"/>
      <c r="C282" s="10"/>
      <c r="D282" s="10"/>
      <c r="E282" s="10"/>
      <c r="F282" s="10"/>
      <c r="G282" s="10"/>
      <c r="H282" s="10"/>
    </row>
    <row r="283" spans="2:8" ht="15">
      <c r="B283" s="10"/>
      <c r="C283" s="10"/>
      <c r="D283" s="10"/>
      <c r="E283" s="10"/>
      <c r="F283" s="10"/>
      <c r="G283" s="10"/>
      <c r="H283" s="10"/>
    </row>
    <row r="284" spans="2:8" ht="15">
      <c r="B284" s="10"/>
      <c r="C284" s="10"/>
      <c r="D284" s="10"/>
      <c r="E284" s="10"/>
      <c r="F284" s="10"/>
      <c r="G284" s="10"/>
      <c r="H284" s="10"/>
    </row>
    <row r="285" spans="2:8" ht="15">
      <c r="B285" s="10"/>
      <c r="C285" s="10"/>
      <c r="D285" s="10"/>
      <c r="E285" s="10"/>
      <c r="F285" s="10"/>
      <c r="G285" s="10"/>
      <c r="H285" s="10"/>
    </row>
    <row r="286" spans="2:8" ht="15">
      <c r="B286" s="10"/>
      <c r="C286" s="10"/>
      <c r="D286" s="10"/>
      <c r="E286" s="10"/>
      <c r="F286" s="10"/>
      <c r="G286" s="10"/>
      <c r="H286" s="10"/>
    </row>
    <row r="287" spans="2:8" ht="15">
      <c r="B287" s="10"/>
      <c r="C287" s="10"/>
      <c r="D287" s="10"/>
      <c r="E287" s="10"/>
      <c r="F287" s="10"/>
      <c r="G287" s="10"/>
      <c r="H287" s="10"/>
    </row>
    <row r="288" spans="2:8" ht="15">
      <c r="B288" s="10"/>
      <c r="C288" s="10"/>
      <c r="D288" s="10"/>
      <c r="E288" s="10"/>
      <c r="F288" s="10"/>
      <c r="G288" s="10"/>
      <c r="H288" s="10"/>
    </row>
    <row r="289" spans="2:8" ht="15">
      <c r="B289" s="10"/>
      <c r="C289" s="10"/>
      <c r="D289" s="10"/>
      <c r="E289" s="10"/>
      <c r="F289" s="10"/>
      <c r="G289" s="10"/>
      <c r="H289" s="10"/>
    </row>
    <row r="290" spans="2:8" ht="15">
      <c r="B290" s="10"/>
      <c r="C290" s="10"/>
      <c r="D290" s="10"/>
      <c r="E290" s="10"/>
      <c r="F290" s="10"/>
      <c r="G290" s="10"/>
      <c r="H290" s="10"/>
    </row>
    <row r="291" spans="2:8" ht="15">
      <c r="B291" s="10"/>
      <c r="C291" s="10"/>
      <c r="D291" s="10"/>
      <c r="E291" s="10"/>
      <c r="F291" s="10"/>
      <c r="G291" s="10"/>
      <c r="H291" s="10"/>
    </row>
    <row r="292" spans="2:8" ht="15">
      <c r="B292" s="10"/>
      <c r="C292" s="10"/>
      <c r="D292" s="10"/>
      <c r="E292" s="10"/>
      <c r="F292" s="10"/>
      <c r="G292" s="10"/>
      <c r="H292" s="10"/>
    </row>
    <row r="293" spans="2:8" ht="15">
      <c r="B293" s="10"/>
      <c r="C293" s="10"/>
      <c r="D293" s="10"/>
      <c r="E293" s="10"/>
      <c r="F293" s="10"/>
      <c r="G293" s="10"/>
      <c r="H293" s="10"/>
    </row>
    <row r="294" spans="2:8" ht="15">
      <c r="B294" s="10"/>
      <c r="C294" s="10"/>
      <c r="D294" s="10"/>
      <c r="E294" s="10"/>
      <c r="F294" s="10"/>
      <c r="G294" s="10"/>
      <c r="H294" s="10"/>
    </row>
    <row r="295" spans="2:8" ht="15">
      <c r="B295" s="10"/>
      <c r="C295" s="10"/>
      <c r="D295" s="10"/>
      <c r="E295" s="10"/>
      <c r="F295" s="10"/>
      <c r="G295" s="10"/>
      <c r="H295" s="10"/>
    </row>
    <row r="296" spans="2:8" ht="15">
      <c r="B296" s="10"/>
      <c r="C296" s="10"/>
      <c r="D296" s="10"/>
      <c r="E296" s="10"/>
      <c r="F296" s="10"/>
      <c r="G296" s="10"/>
      <c r="H296" s="10"/>
    </row>
    <row r="297" spans="2:8" ht="15">
      <c r="B297" s="10"/>
      <c r="C297" s="10"/>
      <c r="D297" s="10"/>
      <c r="E297" s="10"/>
      <c r="F297" s="10"/>
      <c r="G297" s="10"/>
      <c r="H297" s="10"/>
    </row>
    <row r="298" spans="2:8" ht="15">
      <c r="B298" s="10"/>
      <c r="C298" s="10"/>
      <c r="D298" s="10"/>
      <c r="E298" s="10"/>
      <c r="F298" s="10"/>
      <c r="G298" s="10"/>
      <c r="H298" s="10"/>
    </row>
    <row r="299" spans="2:8" ht="15">
      <c r="B299" s="10"/>
      <c r="C299" s="10"/>
      <c r="D299" s="10"/>
      <c r="E299" s="10"/>
      <c r="F299" s="10"/>
      <c r="G299" s="10"/>
      <c r="H299" s="10"/>
    </row>
    <row r="300" spans="2:8" ht="15">
      <c r="B300" s="10"/>
      <c r="C300" s="10"/>
      <c r="D300" s="10"/>
      <c r="E300" s="10"/>
      <c r="F300" s="10"/>
      <c r="G300" s="10"/>
      <c r="H300" s="10"/>
    </row>
    <row r="301" spans="2:8" ht="15">
      <c r="B301" s="10"/>
      <c r="C301" s="10"/>
      <c r="D301" s="10"/>
      <c r="E301" s="10"/>
      <c r="F301" s="10"/>
      <c r="G301" s="10"/>
      <c r="H301" s="10"/>
    </row>
    <row r="302" spans="2:8" ht="15">
      <c r="B302" s="10"/>
      <c r="C302" s="10"/>
      <c r="D302" s="10"/>
      <c r="E302" s="10"/>
      <c r="F302" s="10"/>
      <c r="G302" s="10"/>
      <c r="H302" s="10"/>
    </row>
    <row r="303" spans="2:8" ht="15">
      <c r="B303" s="10"/>
      <c r="C303" s="10"/>
      <c r="D303" s="10"/>
      <c r="E303" s="10"/>
      <c r="F303" s="10"/>
      <c r="G303" s="10"/>
      <c r="H303" s="10"/>
    </row>
    <row r="304" spans="2:8" ht="15">
      <c r="B304" s="10"/>
      <c r="C304" s="10"/>
      <c r="D304" s="10"/>
      <c r="E304" s="10"/>
      <c r="F304" s="10"/>
      <c r="G304" s="10"/>
      <c r="H304" s="10"/>
    </row>
    <row r="305" spans="2:8" ht="15">
      <c r="B305" s="10"/>
      <c r="C305" s="10"/>
      <c r="D305" s="10"/>
      <c r="E305" s="10"/>
      <c r="F305" s="10"/>
      <c r="G305" s="10"/>
      <c r="H305" s="10"/>
    </row>
    <row r="306" spans="2:8" ht="15">
      <c r="B306" s="10"/>
      <c r="C306" s="10"/>
      <c r="D306" s="10"/>
      <c r="E306" s="10"/>
      <c r="F306" s="10"/>
      <c r="G306" s="10"/>
      <c r="H306" s="10"/>
    </row>
    <row r="307" spans="2:8" ht="15">
      <c r="B307" s="10"/>
      <c r="C307" s="10"/>
      <c r="D307" s="10"/>
      <c r="E307" s="10"/>
      <c r="F307" s="10"/>
      <c r="G307" s="10"/>
      <c r="H307" s="10"/>
    </row>
    <row r="308" spans="2:8" ht="15">
      <c r="B308" s="10"/>
      <c r="C308" s="10"/>
      <c r="D308" s="10"/>
      <c r="E308" s="10"/>
      <c r="F308" s="10"/>
      <c r="G308" s="10"/>
      <c r="H308" s="10"/>
    </row>
    <row r="309" spans="2:8" ht="15">
      <c r="B309" s="10"/>
      <c r="C309" s="10"/>
      <c r="D309" s="10"/>
      <c r="E309" s="10"/>
      <c r="F309" s="10"/>
      <c r="G309" s="10"/>
      <c r="H309" s="10"/>
    </row>
    <row r="310" spans="2:8" ht="15">
      <c r="B310" s="10"/>
      <c r="C310" s="10"/>
      <c r="D310" s="10"/>
      <c r="E310" s="10"/>
      <c r="F310" s="10"/>
      <c r="G310" s="10"/>
      <c r="H310" s="10"/>
    </row>
    <row r="311" spans="2:8" ht="15">
      <c r="B311" s="10"/>
      <c r="C311" s="10"/>
      <c r="D311" s="10"/>
      <c r="E311" s="10"/>
      <c r="F311" s="10"/>
      <c r="G311" s="10"/>
      <c r="H311" s="10"/>
    </row>
    <row r="312" spans="2:8" ht="15">
      <c r="B312" s="10"/>
      <c r="C312" s="10"/>
      <c r="D312" s="10"/>
      <c r="E312" s="10"/>
      <c r="F312" s="10"/>
      <c r="G312" s="10"/>
      <c r="H312" s="10"/>
    </row>
    <row r="313" spans="2:8" ht="15">
      <c r="B313" s="10"/>
      <c r="C313" s="10"/>
      <c r="D313" s="10"/>
      <c r="E313" s="10"/>
      <c r="F313" s="10"/>
      <c r="G313" s="10"/>
      <c r="H313" s="10"/>
    </row>
    <row r="314" spans="2:8" ht="15">
      <c r="B314" s="10"/>
      <c r="C314" s="10"/>
      <c r="D314" s="10"/>
      <c r="E314" s="10"/>
      <c r="F314" s="10"/>
      <c r="G314" s="10"/>
      <c r="H314" s="10"/>
    </row>
    <row r="315" spans="2:8" ht="15">
      <c r="B315" s="10"/>
      <c r="C315" s="10"/>
      <c r="D315" s="10"/>
      <c r="E315" s="10"/>
      <c r="F315" s="10"/>
      <c r="G315" s="10"/>
      <c r="H315" s="10"/>
    </row>
    <row r="316" spans="2:8" ht="15">
      <c r="B316" s="10"/>
      <c r="C316" s="10"/>
      <c r="D316" s="10"/>
      <c r="E316" s="10"/>
      <c r="F316" s="10"/>
      <c r="G316" s="10"/>
      <c r="H316" s="10"/>
    </row>
    <row r="317" spans="2:8" ht="15">
      <c r="B317" s="10"/>
      <c r="C317" s="10"/>
      <c r="D317" s="10"/>
      <c r="E317" s="10"/>
      <c r="F317" s="10"/>
      <c r="G317" s="10"/>
      <c r="H317" s="10"/>
    </row>
    <row r="318" spans="2:8" ht="15">
      <c r="B318" s="10"/>
      <c r="C318" s="10"/>
      <c r="D318" s="10"/>
      <c r="E318" s="10"/>
      <c r="F318" s="10"/>
      <c r="G318" s="10"/>
      <c r="H318" s="10"/>
    </row>
    <row r="319" spans="2:8" ht="15">
      <c r="B319" s="10"/>
      <c r="C319" s="10"/>
      <c r="D319" s="10"/>
      <c r="E319" s="10"/>
      <c r="F319" s="10"/>
      <c r="G319" s="10"/>
      <c r="H319" s="10"/>
    </row>
    <row r="320" spans="2:8" ht="15">
      <c r="B320" s="10"/>
      <c r="C320" s="10"/>
      <c r="D320" s="10"/>
      <c r="E320" s="10"/>
      <c r="F320" s="10"/>
      <c r="G320" s="10"/>
      <c r="H320" s="10"/>
    </row>
    <row r="321" spans="2:8" ht="15">
      <c r="B321" s="10"/>
      <c r="C321" s="10"/>
      <c r="D321" s="10"/>
      <c r="E321" s="10"/>
      <c r="F321" s="10"/>
      <c r="G321" s="10"/>
      <c r="H321" s="10"/>
    </row>
    <row r="322" spans="2:8" ht="15">
      <c r="B322" s="10"/>
      <c r="C322" s="10"/>
      <c r="D322" s="10"/>
      <c r="E322" s="10"/>
      <c r="F322" s="10"/>
      <c r="G322" s="10"/>
      <c r="H322" s="10"/>
    </row>
    <row r="323" spans="2:8" ht="15">
      <c r="B323" s="10"/>
      <c r="C323" s="10"/>
      <c r="D323" s="10"/>
      <c r="E323" s="10"/>
      <c r="F323" s="10"/>
      <c r="G323" s="10"/>
      <c r="H323" s="10"/>
    </row>
    <row r="324" spans="2:8" ht="15">
      <c r="B324" s="10"/>
      <c r="C324" s="10"/>
      <c r="D324" s="10"/>
      <c r="E324" s="10"/>
      <c r="F324" s="10"/>
      <c r="G324" s="10"/>
      <c r="H324" s="10"/>
    </row>
    <row r="325" spans="2:8" ht="15">
      <c r="B325" s="10"/>
      <c r="C325" s="10"/>
      <c r="D325" s="10"/>
      <c r="E325" s="10"/>
      <c r="F325" s="10"/>
      <c r="G325" s="10"/>
      <c r="H325" s="10"/>
    </row>
    <row r="326" spans="2:8" ht="15">
      <c r="B326" s="10"/>
      <c r="C326" s="10"/>
      <c r="D326" s="10"/>
      <c r="E326" s="10"/>
      <c r="F326" s="10"/>
      <c r="G326" s="10"/>
      <c r="H326" s="10"/>
    </row>
    <row r="327" spans="2:8" ht="15">
      <c r="B327" s="10"/>
      <c r="C327" s="10"/>
      <c r="D327" s="10"/>
      <c r="E327" s="10"/>
      <c r="F327" s="10"/>
      <c r="G327" s="10"/>
      <c r="H327" s="10"/>
    </row>
    <row r="328" spans="2:8" ht="15">
      <c r="B328" s="10"/>
      <c r="C328" s="10"/>
      <c r="D328" s="10"/>
      <c r="E328" s="10"/>
      <c r="F328" s="10"/>
      <c r="G328" s="10"/>
      <c r="H328" s="10"/>
    </row>
    <row r="329" spans="2:8" ht="15">
      <c r="B329" s="10"/>
      <c r="C329" s="10"/>
      <c r="D329" s="10"/>
      <c r="E329" s="10"/>
      <c r="F329" s="10"/>
      <c r="G329" s="10"/>
      <c r="H329" s="10"/>
    </row>
    <row r="330" spans="2:8" ht="15">
      <c r="B330" s="10"/>
      <c r="C330" s="10"/>
      <c r="D330" s="10"/>
      <c r="E330" s="10"/>
      <c r="F330" s="10"/>
      <c r="G330" s="10"/>
      <c r="H330" s="10"/>
    </row>
    <row r="331" spans="2:8" ht="15">
      <c r="B331" s="10"/>
      <c r="C331" s="10"/>
      <c r="D331" s="10"/>
      <c r="E331" s="10"/>
      <c r="F331" s="10"/>
      <c r="G331" s="10"/>
      <c r="H331" s="10"/>
    </row>
    <row r="332" spans="2:8" ht="15">
      <c r="B332" s="10"/>
      <c r="C332" s="10"/>
      <c r="D332" s="10"/>
      <c r="E332" s="10"/>
      <c r="F332" s="10"/>
      <c r="G332" s="10"/>
      <c r="H332" s="10"/>
    </row>
    <row r="333" spans="2:8" ht="15">
      <c r="B333" s="10"/>
      <c r="C333" s="10"/>
      <c r="D333" s="10"/>
      <c r="E333" s="10"/>
      <c r="F333" s="10"/>
      <c r="G333" s="10"/>
      <c r="H333" s="10"/>
    </row>
    <row r="334" spans="2:8" ht="15">
      <c r="B334" s="10"/>
      <c r="C334" s="10"/>
      <c r="D334" s="10"/>
      <c r="E334" s="10"/>
      <c r="F334" s="10"/>
      <c r="G334" s="10"/>
      <c r="H334" s="10"/>
    </row>
    <row r="335" spans="2:8" ht="15">
      <c r="B335" s="10"/>
      <c r="C335" s="10"/>
      <c r="D335" s="10"/>
      <c r="E335" s="10"/>
      <c r="F335" s="10"/>
      <c r="G335" s="10"/>
      <c r="H335" s="10"/>
    </row>
    <row r="336" spans="2:8" ht="15">
      <c r="B336" s="10"/>
      <c r="C336" s="10"/>
      <c r="D336" s="10"/>
      <c r="E336" s="10"/>
      <c r="F336" s="10"/>
      <c r="G336" s="10"/>
      <c r="H336" s="10"/>
    </row>
    <row r="337" spans="2:8" ht="15">
      <c r="B337" s="10"/>
      <c r="C337" s="10"/>
      <c r="D337" s="10"/>
      <c r="E337" s="10"/>
      <c r="F337" s="10"/>
      <c r="G337" s="10"/>
      <c r="H337" s="10"/>
    </row>
    <row r="338" spans="2:8" ht="15">
      <c r="B338" s="10"/>
      <c r="C338" s="10"/>
      <c r="D338" s="10"/>
      <c r="E338" s="10"/>
      <c r="F338" s="10"/>
      <c r="G338" s="10"/>
      <c r="H338" s="10"/>
    </row>
    <row r="339" spans="2:8" ht="15">
      <c r="B339" s="10"/>
      <c r="C339" s="10"/>
      <c r="D339" s="10"/>
      <c r="E339" s="10"/>
      <c r="F339" s="10"/>
      <c r="G339" s="10"/>
      <c r="H339" s="10"/>
    </row>
    <row r="340" spans="2:8" ht="15">
      <c r="B340" s="10"/>
      <c r="C340" s="10"/>
      <c r="D340" s="10"/>
      <c r="E340" s="10"/>
      <c r="F340" s="10"/>
      <c r="G340" s="10"/>
      <c r="H340" s="10"/>
    </row>
    <row r="341" spans="2:8" ht="15">
      <c r="B341" s="10"/>
      <c r="C341" s="10"/>
      <c r="D341" s="10"/>
      <c r="E341" s="10"/>
      <c r="F341" s="10"/>
      <c r="G341" s="10"/>
      <c r="H341" s="10"/>
    </row>
    <row r="342" spans="2:8" ht="15">
      <c r="B342" s="10"/>
      <c r="C342" s="10"/>
      <c r="D342" s="10"/>
      <c r="E342" s="10"/>
      <c r="F342" s="10"/>
      <c r="G342" s="10"/>
      <c r="H342" s="10"/>
    </row>
    <row r="343" spans="2:8" ht="15">
      <c r="B343" s="10"/>
      <c r="C343" s="10"/>
      <c r="D343" s="10"/>
      <c r="E343" s="10"/>
      <c r="F343" s="10"/>
      <c r="G343" s="10"/>
      <c r="H343" s="10"/>
    </row>
    <row r="344" spans="2:8" ht="15">
      <c r="B344" s="10"/>
      <c r="C344" s="10"/>
      <c r="D344" s="10"/>
      <c r="E344" s="10"/>
      <c r="F344" s="10"/>
      <c r="G344" s="10"/>
      <c r="H344" s="10"/>
    </row>
    <row r="345" spans="2:8" ht="15">
      <c r="B345" s="10"/>
      <c r="C345" s="10"/>
      <c r="D345" s="10"/>
      <c r="E345" s="10"/>
      <c r="F345" s="10"/>
      <c r="G345" s="10"/>
      <c r="H345" s="10"/>
    </row>
    <row r="346" spans="2:8" ht="15">
      <c r="B346" s="10"/>
      <c r="C346" s="10"/>
      <c r="D346" s="10"/>
      <c r="E346" s="10"/>
      <c r="F346" s="10"/>
      <c r="G346" s="10"/>
      <c r="H346" s="10"/>
    </row>
    <row r="347" spans="2:8" ht="15">
      <c r="B347" s="10"/>
      <c r="C347" s="10"/>
      <c r="D347" s="10"/>
      <c r="E347" s="10"/>
      <c r="F347" s="10"/>
      <c r="G347" s="10"/>
      <c r="H347" s="10"/>
    </row>
    <row r="348" spans="2:8" ht="15">
      <c r="B348" s="10"/>
      <c r="C348" s="10"/>
      <c r="D348" s="10"/>
      <c r="E348" s="10"/>
      <c r="F348" s="10"/>
      <c r="G348" s="10"/>
      <c r="H348" s="10"/>
    </row>
    <row r="349" spans="2:8" ht="15">
      <c r="B349" s="10"/>
      <c r="C349" s="10"/>
      <c r="D349" s="10"/>
      <c r="E349" s="10"/>
      <c r="F349" s="10"/>
      <c r="G349" s="10"/>
      <c r="H349" s="10"/>
    </row>
    <row r="350" spans="2:8" ht="15">
      <c r="B350" s="10"/>
      <c r="C350" s="10"/>
      <c r="D350" s="10"/>
      <c r="E350" s="10"/>
      <c r="F350" s="10"/>
      <c r="G350" s="10"/>
      <c r="H350" s="10"/>
    </row>
    <row r="351" spans="2:8" ht="15">
      <c r="B351" s="10"/>
      <c r="C351" s="10"/>
      <c r="D351" s="10"/>
      <c r="E351" s="10"/>
      <c r="F351" s="10"/>
      <c r="G351" s="10"/>
      <c r="H351" s="10"/>
    </row>
    <row r="352" spans="2:8" ht="15">
      <c r="B352" s="10"/>
      <c r="C352" s="10"/>
      <c r="D352" s="10"/>
      <c r="E352" s="10"/>
      <c r="F352" s="10"/>
      <c r="G352" s="10"/>
      <c r="H352" s="10"/>
    </row>
    <row r="353" spans="2:8" ht="15">
      <c r="B353" s="10"/>
      <c r="C353" s="10"/>
      <c r="D353" s="10"/>
      <c r="E353" s="10"/>
      <c r="F353" s="10"/>
      <c r="G353" s="10"/>
      <c r="H353" s="10"/>
    </row>
    <row r="354" spans="2:8" ht="15">
      <c r="B354" s="10"/>
      <c r="C354" s="10"/>
      <c r="D354" s="10"/>
      <c r="E354" s="10"/>
      <c r="F354" s="10"/>
      <c r="G354" s="10"/>
      <c r="H354" s="10"/>
    </row>
    <row r="355" spans="2:8" ht="15">
      <c r="B355" s="10"/>
      <c r="C355" s="10"/>
      <c r="D355" s="10"/>
      <c r="E355" s="10"/>
      <c r="F355" s="10"/>
      <c r="G355" s="10"/>
      <c r="H355" s="10"/>
    </row>
    <row r="356" spans="2:8" ht="15">
      <c r="B356" s="10"/>
      <c r="C356" s="10"/>
      <c r="D356" s="10"/>
      <c r="E356" s="10"/>
      <c r="F356" s="10"/>
      <c r="G356" s="10"/>
      <c r="H356" s="10"/>
    </row>
    <row r="357" spans="2:8" ht="15">
      <c r="B357" s="10"/>
      <c r="C357" s="10"/>
      <c r="D357" s="10"/>
      <c r="E357" s="10"/>
      <c r="F357" s="10"/>
      <c r="G357" s="10"/>
      <c r="H357" s="10"/>
    </row>
    <row r="358" spans="2:8" ht="15">
      <c r="B358" s="10"/>
      <c r="C358" s="10"/>
      <c r="D358" s="10"/>
      <c r="E358" s="10"/>
      <c r="F358" s="10"/>
      <c r="G358" s="10"/>
      <c r="H358" s="10"/>
    </row>
    <row r="359" spans="2:8" ht="15">
      <c r="B359" s="10"/>
      <c r="C359" s="10"/>
      <c r="D359" s="10"/>
      <c r="E359" s="10"/>
      <c r="F359" s="10"/>
      <c r="G359" s="10"/>
      <c r="H359" s="10"/>
    </row>
    <row r="360" spans="2:8" ht="15">
      <c r="B360" s="10"/>
      <c r="C360" s="10"/>
      <c r="D360" s="10"/>
      <c r="E360" s="10"/>
      <c r="F360" s="10"/>
      <c r="G360" s="10"/>
      <c r="H360" s="10"/>
    </row>
    <row r="361" spans="2:8" ht="15">
      <c r="B361" s="10"/>
      <c r="C361" s="10"/>
      <c r="D361" s="10"/>
      <c r="E361" s="10"/>
      <c r="F361" s="10"/>
      <c r="G361" s="10"/>
      <c r="H361" s="10"/>
    </row>
    <row r="362" spans="2:8" ht="15">
      <c r="B362" s="10"/>
      <c r="C362" s="10"/>
      <c r="D362" s="10"/>
      <c r="E362" s="10"/>
      <c r="F362" s="10"/>
      <c r="G362" s="10"/>
      <c r="H362" s="10"/>
    </row>
    <row r="363" spans="2:8" ht="15">
      <c r="B363" s="10"/>
      <c r="C363" s="10"/>
      <c r="D363" s="10"/>
      <c r="E363" s="10"/>
      <c r="F363" s="10"/>
      <c r="G363" s="10"/>
      <c r="H363" s="10"/>
    </row>
    <row r="364" spans="2:8" ht="15">
      <c r="B364" s="10"/>
      <c r="C364" s="10"/>
      <c r="D364" s="10"/>
      <c r="E364" s="10"/>
      <c r="F364" s="10"/>
      <c r="G364" s="10"/>
      <c r="H364" s="10"/>
    </row>
    <row r="365" spans="2:8" ht="15">
      <c r="B365" s="10"/>
      <c r="C365" s="10"/>
      <c r="D365" s="10"/>
      <c r="E365" s="10"/>
      <c r="F365" s="10"/>
      <c r="G365" s="10"/>
      <c r="H365" s="10"/>
    </row>
    <row r="366" spans="2:8" ht="15">
      <c r="B366" s="10"/>
      <c r="C366" s="10"/>
      <c r="D366" s="10"/>
      <c r="E366" s="10"/>
      <c r="F366" s="10"/>
      <c r="G366" s="10"/>
      <c r="H366" s="10"/>
    </row>
    <row r="367" spans="2:8" ht="15">
      <c r="B367" s="10"/>
      <c r="C367" s="10"/>
      <c r="D367" s="10"/>
      <c r="E367" s="10"/>
      <c r="F367" s="10"/>
      <c r="G367" s="10"/>
      <c r="H367" s="10"/>
    </row>
    <row r="368" spans="2:8" ht="15">
      <c r="B368" s="10"/>
      <c r="C368" s="10"/>
      <c r="D368" s="10"/>
      <c r="E368" s="10"/>
      <c r="F368" s="10"/>
      <c r="G368" s="10"/>
      <c r="H368" s="10"/>
    </row>
    <row r="369" spans="2:8" ht="15">
      <c r="B369" s="10"/>
      <c r="C369" s="10"/>
      <c r="D369" s="10"/>
      <c r="E369" s="10"/>
      <c r="F369" s="10"/>
      <c r="G369" s="10"/>
      <c r="H369" s="10"/>
    </row>
    <row r="370" spans="2:8" ht="15">
      <c r="B370" s="10"/>
      <c r="C370" s="10"/>
      <c r="D370" s="10"/>
      <c r="E370" s="10"/>
      <c r="F370" s="10"/>
      <c r="G370" s="10"/>
      <c r="H370" s="10"/>
    </row>
    <row r="371" spans="2:8" ht="15">
      <c r="B371" s="10"/>
      <c r="C371" s="10"/>
      <c r="D371" s="10"/>
      <c r="E371" s="10"/>
      <c r="F371" s="10"/>
      <c r="G371" s="10"/>
      <c r="H371" s="10"/>
    </row>
    <row r="372" spans="2:8" ht="15">
      <c r="B372" s="10"/>
      <c r="C372" s="10"/>
      <c r="D372" s="10"/>
      <c r="E372" s="10"/>
      <c r="F372" s="10"/>
      <c r="G372" s="10"/>
      <c r="H372" s="10"/>
    </row>
    <row r="373" spans="2:8" ht="15">
      <c r="B373" s="10"/>
      <c r="C373" s="10"/>
      <c r="D373" s="10"/>
      <c r="E373" s="10"/>
      <c r="F373" s="10"/>
      <c r="G373" s="10"/>
      <c r="H373" s="10"/>
    </row>
    <row r="374" spans="2:8" ht="15">
      <c r="B374" s="10"/>
      <c r="C374" s="10"/>
      <c r="D374" s="10"/>
      <c r="E374" s="10"/>
      <c r="F374" s="10"/>
      <c r="G374" s="10"/>
      <c r="H374" s="10"/>
    </row>
    <row r="375" spans="2:8" ht="15">
      <c r="B375" s="10"/>
      <c r="C375" s="10"/>
      <c r="D375" s="10"/>
      <c r="E375" s="10"/>
      <c r="F375" s="10"/>
      <c r="G375" s="10"/>
      <c r="H375" s="10"/>
    </row>
    <row r="376" spans="2:8" ht="15">
      <c r="B376" s="10"/>
      <c r="C376" s="10"/>
      <c r="D376" s="10"/>
      <c r="E376" s="10"/>
      <c r="F376" s="10"/>
      <c r="G376" s="10"/>
      <c r="H376" s="10"/>
    </row>
    <row r="377" spans="2:8" ht="15">
      <c r="B377" s="10"/>
      <c r="C377" s="10"/>
      <c r="D377" s="10"/>
      <c r="E377" s="10"/>
      <c r="F377" s="10"/>
      <c r="G377" s="10"/>
      <c r="H377" s="10"/>
    </row>
    <row r="378" spans="2:8" ht="15">
      <c r="B378" s="10"/>
      <c r="C378" s="10"/>
      <c r="D378" s="10"/>
      <c r="E378" s="10"/>
      <c r="F378" s="10"/>
      <c r="G378" s="10"/>
      <c r="H378" s="10"/>
    </row>
    <row r="379" spans="2:8" ht="15">
      <c r="B379" s="10"/>
      <c r="C379" s="10"/>
      <c r="D379" s="10"/>
      <c r="E379" s="10"/>
      <c r="F379" s="10"/>
      <c r="G379" s="10"/>
      <c r="H379" s="10"/>
    </row>
    <row r="380" spans="2:8" ht="15">
      <c r="B380" s="10"/>
      <c r="C380" s="10"/>
      <c r="D380" s="10"/>
      <c r="E380" s="10"/>
      <c r="F380" s="10"/>
      <c r="G380" s="10"/>
      <c r="H380" s="10"/>
    </row>
    <row r="381" spans="2:8" ht="15">
      <c r="B381" s="10"/>
      <c r="C381" s="10"/>
      <c r="D381" s="10"/>
      <c r="E381" s="10"/>
      <c r="F381" s="10"/>
      <c r="G381" s="10"/>
      <c r="H381" s="10"/>
    </row>
    <row r="382" spans="2:8" ht="15">
      <c r="B382" s="10"/>
      <c r="C382" s="10"/>
      <c r="D382" s="10"/>
      <c r="E382" s="10"/>
      <c r="F382" s="10"/>
      <c r="G382" s="10"/>
      <c r="H382" s="10"/>
    </row>
    <row r="383" spans="2:8" ht="15">
      <c r="B383" s="10"/>
      <c r="C383" s="10"/>
      <c r="D383" s="10"/>
      <c r="E383" s="10"/>
      <c r="F383" s="10"/>
      <c r="G383" s="10"/>
      <c r="H383" s="10"/>
    </row>
    <row r="384" spans="2:8" ht="15">
      <c r="B384" s="10"/>
      <c r="C384" s="10"/>
      <c r="D384" s="10"/>
      <c r="E384" s="10"/>
      <c r="F384" s="10"/>
      <c r="G384" s="10"/>
      <c r="H384" s="10"/>
    </row>
    <row r="385" spans="2:8" ht="15">
      <c r="B385" s="10"/>
      <c r="C385" s="10"/>
      <c r="D385" s="10"/>
      <c r="E385" s="10"/>
      <c r="F385" s="10"/>
      <c r="G385" s="10"/>
      <c r="H385" s="10"/>
    </row>
    <row r="386" spans="2:8" ht="15">
      <c r="B386" s="10"/>
      <c r="C386" s="10"/>
      <c r="D386" s="10"/>
      <c r="E386" s="10"/>
      <c r="F386" s="10"/>
      <c r="G386" s="10"/>
      <c r="H386" s="10"/>
    </row>
    <row r="387" spans="2:8" ht="15">
      <c r="B387" s="10"/>
      <c r="C387" s="10"/>
      <c r="D387" s="10"/>
      <c r="E387" s="10"/>
      <c r="F387" s="10"/>
      <c r="G387" s="10"/>
      <c r="H387" s="10"/>
    </row>
    <row r="388" spans="2:8" ht="15">
      <c r="B388" s="10"/>
      <c r="C388" s="10"/>
      <c r="D388" s="10"/>
      <c r="E388" s="10"/>
      <c r="F388" s="10"/>
      <c r="G388" s="10"/>
      <c r="H388" s="10"/>
    </row>
    <row r="389" spans="2:8" ht="15">
      <c r="B389" s="10"/>
      <c r="C389" s="10"/>
      <c r="D389" s="10"/>
      <c r="E389" s="10"/>
      <c r="F389" s="10"/>
      <c r="G389" s="10"/>
      <c r="H389" s="10"/>
    </row>
    <row r="390" spans="2:8" ht="15">
      <c r="B390" s="10"/>
      <c r="C390" s="10"/>
      <c r="D390" s="10"/>
      <c r="E390" s="10"/>
      <c r="F390" s="10"/>
      <c r="G390" s="10"/>
      <c r="H390" s="10"/>
    </row>
    <row r="391" spans="2:8" ht="15">
      <c r="B391" s="10"/>
      <c r="C391" s="10"/>
      <c r="D391" s="10"/>
      <c r="E391" s="10"/>
      <c r="F391" s="10"/>
      <c r="G391" s="10"/>
      <c r="H391" s="10"/>
    </row>
    <row r="392" spans="2:8" ht="15">
      <c r="B392" s="10"/>
      <c r="C392" s="10"/>
      <c r="D392" s="10"/>
      <c r="E392" s="10"/>
      <c r="F392" s="10"/>
      <c r="G392" s="10"/>
      <c r="H392" s="10"/>
    </row>
    <row r="393" spans="2:8" ht="15">
      <c r="B393" s="10"/>
      <c r="C393" s="10"/>
      <c r="D393" s="10"/>
      <c r="E393" s="10"/>
      <c r="F393" s="10"/>
      <c r="G393" s="10"/>
      <c r="H393" s="10"/>
    </row>
    <row r="394" spans="2:8" ht="15">
      <c r="B394" s="10"/>
      <c r="C394" s="10"/>
      <c r="D394" s="10"/>
      <c r="E394" s="10"/>
      <c r="F394" s="10"/>
      <c r="G394" s="10"/>
      <c r="H394" s="10"/>
    </row>
    <row r="395" spans="2:8" ht="15">
      <c r="B395" s="10"/>
      <c r="C395" s="10"/>
      <c r="D395" s="10"/>
      <c r="E395" s="10"/>
      <c r="F395" s="10"/>
      <c r="G395" s="10"/>
      <c r="H395" s="10"/>
    </row>
    <row r="396" spans="2:8" ht="15">
      <c r="B396" s="10"/>
      <c r="C396" s="10"/>
      <c r="D396" s="10"/>
      <c r="E396" s="10"/>
      <c r="F396" s="10"/>
      <c r="G396" s="10"/>
      <c r="H396" s="10"/>
    </row>
    <row r="397" spans="2:8" ht="15">
      <c r="B397" s="10"/>
      <c r="C397" s="10"/>
      <c r="D397" s="10"/>
      <c r="E397" s="10"/>
      <c r="F397" s="10"/>
      <c r="G397" s="10"/>
      <c r="H397" s="10"/>
    </row>
    <row r="398" spans="2:8" ht="15">
      <c r="B398" s="10"/>
      <c r="C398" s="10"/>
      <c r="D398" s="10"/>
      <c r="E398" s="10"/>
      <c r="F398" s="10"/>
      <c r="G398" s="10"/>
      <c r="H398" s="10"/>
    </row>
    <row r="399" spans="2:8" ht="15">
      <c r="B399" s="10"/>
      <c r="C399" s="10"/>
      <c r="D399" s="10"/>
      <c r="E399" s="10"/>
      <c r="F399" s="10"/>
      <c r="G399" s="10"/>
      <c r="H399" s="10"/>
    </row>
    <row r="400" spans="2:8" ht="15">
      <c r="B400" s="10"/>
      <c r="C400" s="10"/>
      <c r="D400" s="10"/>
      <c r="E400" s="10"/>
      <c r="F400" s="10"/>
      <c r="G400" s="10"/>
      <c r="H400" s="10"/>
    </row>
    <row r="401" spans="2:8" ht="15">
      <c r="B401" s="10"/>
      <c r="C401" s="10"/>
      <c r="D401" s="10"/>
      <c r="E401" s="10"/>
      <c r="F401" s="10"/>
      <c r="G401" s="10"/>
      <c r="H401" s="10"/>
    </row>
    <row r="402" spans="2:8" ht="15">
      <c r="B402" s="10"/>
      <c r="C402" s="10"/>
      <c r="D402" s="10"/>
      <c r="E402" s="10"/>
      <c r="F402" s="10"/>
      <c r="G402" s="10"/>
      <c r="H402" s="10"/>
    </row>
    <row r="403" spans="2:8" ht="15">
      <c r="B403" s="10"/>
      <c r="C403" s="10"/>
      <c r="D403" s="10"/>
      <c r="E403" s="10"/>
      <c r="F403" s="10"/>
      <c r="G403" s="10"/>
      <c r="H403" s="10"/>
    </row>
    <row r="404" spans="2:8" ht="15">
      <c r="B404" s="10"/>
      <c r="C404" s="10"/>
      <c r="D404" s="10"/>
      <c r="E404" s="10"/>
      <c r="F404" s="10"/>
      <c r="G404" s="10"/>
      <c r="H404" s="10"/>
    </row>
    <row r="405" spans="2:8" ht="15">
      <c r="B405" s="10"/>
      <c r="C405" s="10"/>
      <c r="D405" s="10"/>
      <c r="E405" s="10"/>
      <c r="F405" s="10"/>
      <c r="G405" s="10"/>
      <c r="H405" s="10"/>
    </row>
    <row r="406" spans="2:8" ht="15">
      <c r="B406" s="10"/>
      <c r="C406" s="10"/>
      <c r="D406" s="10"/>
      <c r="E406" s="10"/>
      <c r="F406" s="10"/>
      <c r="G406" s="10"/>
      <c r="H406" s="10"/>
    </row>
    <row r="407" spans="2:8" ht="15">
      <c r="B407" s="10"/>
      <c r="C407" s="10"/>
      <c r="D407" s="10"/>
      <c r="E407" s="10"/>
      <c r="F407" s="10"/>
      <c r="G407" s="10"/>
      <c r="H407" s="10"/>
    </row>
    <row r="408" spans="2:8" ht="15">
      <c r="B408" s="10"/>
      <c r="C408" s="10"/>
      <c r="D408" s="10"/>
      <c r="E408" s="10"/>
      <c r="F408" s="10"/>
      <c r="G408" s="10"/>
      <c r="H408" s="10"/>
    </row>
    <row r="409" spans="2:8" ht="15">
      <c r="B409" s="10"/>
      <c r="C409" s="10"/>
      <c r="D409" s="10"/>
      <c r="E409" s="10"/>
      <c r="F409" s="10"/>
      <c r="G409" s="10"/>
      <c r="H409" s="10"/>
    </row>
    <row r="410" spans="2:8" ht="15">
      <c r="B410" s="10"/>
      <c r="C410" s="10"/>
      <c r="D410" s="10"/>
      <c r="E410" s="10"/>
      <c r="F410" s="10"/>
      <c r="G410" s="10"/>
      <c r="H410" s="10"/>
    </row>
    <row r="411" spans="2:8" ht="15">
      <c r="B411" s="10"/>
      <c r="C411" s="10"/>
      <c r="D411" s="10"/>
      <c r="E411" s="10"/>
      <c r="F411" s="10"/>
      <c r="G411" s="10"/>
      <c r="H411" s="10"/>
    </row>
    <row r="412" spans="2:8" ht="15">
      <c r="B412" s="10"/>
      <c r="C412" s="10"/>
      <c r="D412" s="10"/>
      <c r="E412" s="10"/>
      <c r="F412" s="10"/>
      <c r="G412" s="10"/>
      <c r="H412" s="10"/>
    </row>
    <row r="413" spans="2:8" ht="15">
      <c r="B413" s="10"/>
      <c r="C413" s="10"/>
      <c r="D413" s="10"/>
      <c r="E413" s="10"/>
      <c r="F413" s="10"/>
      <c r="G413" s="10"/>
      <c r="H413" s="10"/>
    </row>
    <row r="414" spans="2:8" ht="15">
      <c r="B414" s="10"/>
      <c r="C414" s="10"/>
      <c r="D414" s="10"/>
      <c r="E414" s="10"/>
      <c r="F414" s="10"/>
      <c r="G414" s="10"/>
      <c r="H414" s="10"/>
    </row>
    <row r="415" spans="2:8" ht="15">
      <c r="B415" s="10"/>
      <c r="C415" s="10"/>
      <c r="D415" s="10"/>
      <c r="E415" s="10"/>
      <c r="F415" s="10"/>
      <c r="G415" s="10"/>
      <c r="H415" s="10"/>
    </row>
    <row r="416" spans="2:8" ht="15">
      <c r="B416" s="10"/>
      <c r="C416" s="10"/>
      <c r="D416" s="10"/>
      <c r="E416" s="10"/>
      <c r="F416" s="10"/>
      <c r="G416" s="10"/>
      <c r="H416" s="10"/>
    </row>
    <row r="417" spans="2:8" ht="15">
      <c r="B417" s="10"/>
      <c r="C417" s="10"/>
      <c r="D417" s="10"/>
      <c r="E417" s="10"/>
      <c r="F417" s="10"/>
      <c r="G417" s="10"/>
      <c r="H417" s="10"/>
    </row>
    <row r="418" spans="2:8" ht="15">
      <c r="B418" s="10"/>
      <c r="C418" s="10"/>
      <c r="D418" s="10"/>
      <c r="E418" s="10"/>
      <c r="F418" s="10"/>
      <c r="G418" s="10"/>
      <c r="H418" s="10"/>
    </row>
    <row r="419" spans="2:8" ht="15">
      <c r="B419" s="10"/>
      <c r="C419" s="10"/>
      <c r="D419" s="10"/>
      <c r="E419" s="10"/>
      <c r="F419" s="10"/>
      <c r="G419" s="10"/>
      <c r="H419" s="10"/>
    </row>
    <row r="420" spans="2:8" ht="15">
      <c r="B420" s="10"/>
      <c r="C420" s="10"/>
      <c r="D420" s="10"/>
      <c r="E420" s="10"/>
      <c r="F420" s="10"/>
      <c r="G420" s="10"/>
      <c r="H420" s="10"/>
    </row>
    <row r="421" spans="2:8" ht="15">
      <c r="B421" s="10"/>
      <c r="C421" s="10"/>
      <c r="D421" s="10"/>
      <c r="E421" s="10"/>
      <c r="F421" s="10"/>
      <c r="G421" s="10"/>
      <c r="H421" s="10"/>
    </row>
    <row r="422" spans="2:8" ht="15">
      <c r="B422" s="10"/>
      <c r="C422" s="10"/>
      <c r="D422" s="10"/>
      <c r="E422" s="10"/>
      <c r="F422" s="10"/>
      <c r="G422" s="10"/>
      <c r="H422" s="10"/>
    </row>
    <row r="423" spans="2:8" ht="15">
      <c r="B423" s="10"/>
      <c r="C423" s="10"/>
      <c r="D423" s="10"/>
      <c r="E423" s="10"/>
      <c r="F423" s="10"/>
      <c r="G423" s="10"/>
      <c r="H423" s="10"/>
    </row>
    <row r="424" spans="2:8" ht="15">
      <c r="B424" s="10"/>
      <c r="C424" s="10"/>
      <c r="D424" s="10"/>
      <c r="E424" s="10"/>
      <c r="F424" s="10"/>
      <c r="G424" s="10"/>
      <c r="H424" s="10"/>
    </row>
    <row r="425" spans="2:8" ht="15">
      <c r="B425" s="10"/>
      <c r="C425" s="10"/>
      <c r="D425" s="10"/>
      <c r="E425" s="10"/>
      <c r="F425" s="10"/>
      <c r="G425" s="10"/>
      <c r="H425" s="10"/>
    </row>
    <row r="426" spans="2:8" ht="15">
      <c r="B426" s="10"/>
      <c r="C426" s="10"/>
      <c r="D426" s="10"/>
      <c r="E426" s="10"/>
      <c r="F426" s="10"/>
      <c r="G426" s="10"/>
      <c r="H426" s="10"/>
    </row>
    <row r="427" spans="2:8" ht="15">
      <c r="B427" s="10"/>
      <c r="C427" s="10"/>
      <c r="D427" s="10"/>
      <c r="E427" s="10"/>
      <c r="F427" s="10"/>
      <c r="G427" s="10"/>
      <c r="H427" s="10"/>
    </row>
    <row r="428" spans="2:8">
      <c r="B428" s="10"/>
      <c r="C428" s="10"/>
      <c r="D428" s="10"/>
      <c r="E428" s="10"/>
      <c r="F428" s="10"/>
      <c r="G428" s="10"/>
      <c r="H428" s="1"/>
    </row>
    <row r="429" spans="2:8">
      <c r="B429" s="1"/>
      <c r="C429" s="1"/>
      <c r="D429" s="1"/>
      <c r="E429" s="1"/>
      <c r="F429" s="1"/>
      <c r="G429" s="1"/>
      <c r="H429" s="1"/>
    </row>
    <row r="430" spans="2:8">
      <c r="B430" s="1"/>
      <c r="C430" s="1"/>
      <c r="D430" s="1"/>
      <c r="E430" s="1"/>
      <c r="F430" s="1"/>
      <c r="G430" s="1"/>
      <c r="H430" s="1"/>
    </row>
    <row r="431" spans="2:8">
      <c r="B431" s="1"/>
      <c r="C431" s="1"/>
      <c r="D431" s="1"/>
      <c r="E431" s="1"/>
      <c r="F431" s="1"/>
      <c r="G431" s="1"/>
      <c r="H431" s="1"/>
    </row>
    <row r="432" spans="2:8">
      <c r="B432" s="1"/>
      <c r="C432" s="1"/>
      <c r="D432" s="1"/>
      <c r="E432" s="1"/>
      <c r="F432" s="1"/>
      <c r="G432" s="1"/>
      <c r="H432" s="1"/>
    </row>
    <row r="433" spans="2:8">
      <c r="B433" s="1"/>
      <c r="C433" s="1"/>
      <c r="D433" s="1"/>
      <c r="E433" s="1"/>
      <c r="F433" s="1"/>
      <c r="G433" s="1"/>
      <c r="H433" s="1"/>
    </row>
    <row r="434" spans="2:8">
      <c r="B434" s="1"/>
      <c r="C434" s="1"/>
      <c r="D434" s="1"/>
      <c r="E434" s="1"/>
      <c r="F434" s="1"/>
      <c r="G434" s="1"/>
      <c r="H434" s="1"/>
    </row>
    <row r="435" spans="2:8">
      <c r="B435" s="1"/>
      <c r="C435" s="1"/>
      <c r="D435" s="1"/>
      <c r="E435" s="1"/>
      <c r="F435" s="1"/>
      <c r="G435" s="1"/>
      <c r="H435" s="1"/>
    </row>
    <row r="436" spans="2:8">
      <c r="B436" s="1"/>
      <c r="C436" s="1"/>
      <c r="D436" s="1"/>
      <c r="E436" s="1"/>
      <c r="F436" s="1"/>
      <c r="G436" s="1"/>
      <c r="H436" s="1"/>
    </row>
    <row r="437" spans="2:8">
      <c r="B437" s="1"/>
      <c r="C437" s="1"/>
      <c r="D437" s="1"/>
      <c r="E437" s="1"/>
      <c r="F437" s="1"/>
      <c r="G437" s="1"/>
      <c r="H437" s="1"/>
    </row>
    <row r="438" spans="2:8">
      <c r="B438" s="1"/>
      <c r="C438" s="1"/>
      <c r="D438" s="1"/>
      <c r="E438" s="1"/>
      <c r="F438" s="1"/>
      <c r="G438" s="1"/>
      <c r="H438" s="1"/>
    </row>
    <row r="439" spans="2:8">
      <c r="B439" s="1"/>
      <c r="C439" s="1"/>
      <c r="D439" s="1"/>
      <c r="E439" s="1"/>
      <c r="F439" s="1"/>
      <c r="G439" s="1"/>
      <c r="H439" s="1"/>
    </row>
    <row r="440" spans="2:8">
      <c r="B440" s="1"/>
      <c r="C440" s="1"/>
      <c r="D440" s="1"/>
      <c r="E440" s="1"/>
      <c r="F440" s="1"/>
      <c r="G440" s="1"/>
      <c r="H440" s="1"/>
    </row>
    <row r="441" spans="2:8">
      <c r="B441" s="1"/>
      <c r="C441" s="1"/>
      <c r="D441" s="1"/>
      <c r="E441" s="1"/>
      <c r="F441" s="1"/>
      <c r="G441" s="1"/>
      <c r="H441" s="1"/>
    </row>
    <row r="442" spans="2:8">
      <c r="B442" s="1"/>
      <c r="C442" s="1"/>
      <c r="D442" s="1"/>
      <c r="E442" s="1"/>
      <c r="F442" s="1"/>
      <c r="G442" s="1"/>
      <c r="H442" s="1"/>
    </row>
    <row r="443" spans="2:8">
      <c r="B443" s="1"/>
      <c r="C443" s="1"/>
      <c r="D443" s="1"/>
      <c r="E443" s="1"/>
      <c r="F443" s="1"/>
      <c r="G443" s="1"/>
      <c r="H443" s="1"/>
    </row>
    <row r="444" spans="2:8">
      <c r="B444" s="1"/>
      <c r="C444" s="1"/>
      <c r="D444" s="1"/>
      <c r="E444" s="1"/>
      <c r="F444" s="1"/>
      <c r="G444" s="1"/>
      <c r="H444" s="1"/>
    </row>
    <row r="445" spans="2:8">
      <c r="B445" s="1"/>
      <c r="C445" s="1"/>
      <c r="D445" s="1"/>
      <c r="E445" s="1"/>
      <c r="F445" s="1"/>
      <c r="G445" s="1"/>
      <c r="H445" s="1"/>
    </row>
    <row r="446" spans="2:8">
      <c r="B446" s="1"/>
      <c r="C446" s="1"/>
      <c r="D446" s="1"/>
      <c r="E446" s="1"/>
      <c r="F446" s="1"/>
      <c r="G446" s="1"/>
      <c r="H446" s="1"/>
    </row>
    <row r="447" spans="2:8">
      <c r="B447" s="1"/>
      <c r="C447" s="1"/>
      <c r="D447" s="1"/>
      <c r="E447" s="1"/>
      <c r="F447" s="1"/>
      <c r="G447" s="1"/>
      <c r="H447" s="1"/>
    </row>
    <row r="448" spans="2:8">
      <c r="B448" s="1"/>
      <c r="C448" s="1"/>
      <c r="D448" s="1"/>
      <c r="E448" s="1"/>
      <c r="F448" s="1"/>
      <c r="G448" s="1"/>
      <c r="H448" s="1"/>
    </row>
    <row r="449" spans="2:8">
      <c r="B449" s="1"/>
      <c r="C449" s="1"/>
      <c r="D449" s="1"/>
      <c r="E449" s="1"/>
      <c r="F449" s="1"/>
      <c r="G449" s="1"/>
      <c r="H449" s="1"/>
    </row>
    <row r="450" spans="2:8">
      <c r="B450" s="1"/>
      <c r="C450" s="1"/>
      <c r="D450" s="1"/>
      <c r="E450" s="1"/>
      <c r="F450" s="1"/>
      <c r="G450" s="1"/>
      <c r="H450" s="1"/>
    </row>
    <row r="451" spans="2:8">
      <c r="B451" s="1"/>
      <c r="C451" s="1"/>
      <c r="D451" s="1"/>
      <c r="E451" s="1"/>
      <c r="F451" s="1"/>
      <c r="G451" s="1"/>
      <c r="H451" s="1"/>
    </row>
    <row r="452" spans="2:8">
      <c r="B452" s="1"/>
      <c r="C452" s="1"/>
      <c r="D452" s="1"/>
      <c r="E452" s="1"/>
      <c r="F452" s="1"/>
      <c r="G452" s="1"/>
      <c r="H452" s="1"/>
    </row>
    <row r="453" spans="2:8">
      <c r="B453" s="1"/>
      <c r="C453" s="1"/>
      <c r="D453" s="1"/>
      <c r="E453" s="1"/>
      <c r="F453" s="1"/>
      <c r="G453" s="1"/>
      <c r="H453" s="1"/>
    </row>
    <row r="454" spans="2:8">
      <c r="B454" s="1"/>
      <c r="C454" s="1"/>
      <c r="D454" s="1"/>
      <c r="E454" s="1"/>
      <c r="F454" s="1"/>
      <c r="G454" s="1"/>
      <c r="H454" s="1"/>
    </row>
    <row r="455" spans="2:8">
      <c r="B455" s="1"/>
      <c r="C455" s="1"/>
      <c r="D455" s="1"/>
      <c r="E455" s="1"/>
      <c r="F455" s="1"/>
      <c r="G455" s="1"/>
      <c r="H455" s="1"/>
    </row>
    <row r="456" spans="2:8">
      <c r="B456" s="1"/>
      <c r="C456" s="1"/>
      <c r="D456" s="1"/>
      <c r="E456" s="1"/>
      <c r="F456" s="1"/>
      <c r="G456" s="1"/>
      <c r="H456" s="1"/>
    </row>
    <row r="457" spans="2:8">
      <c r="B457" s="1"/>
      <c r="C457" s="1"/>
      <c r="D457" s="1"/>
      <c r="E457" s="1"/>
      <c r="F457" s="1"/>
      <c r="G457" s="1"/>
      <c r="H457" s="1"/>
    </row>
    <row r="458" spans="2:8">
      <c r="B458" s="1"/>
      <c r="C458" s="1"/>
      <c r="D458" s="1"/>
      <c r="E458" s="1"/>
      <c r="F458" s="1"/>
      <c r="G458" s="1"/>
      <c r="H458" s="1"/>
    </row>
    <row r="459" spans="2:8">
      <c r="B459" s="1"/>
      <c r="C459" s="1"/>
      <c r="D459" s="1"/>
      <c r="E459" s="1"/>
      <c r="F459" s="1"/>
      <c r="G459" s="1"/>
      <c r="H459" s="1"/>
    </row>
    <row r="460" spans="2:8">
      <c r="B460" s="1"/>
      <c r="C460" s="1"/>
      <c r="D460" s="1"/>
      <c r="E460" s="1"/>
      <c r="F460" s="1"/>
      <c r="G460" s="1"/>
      <c r="H460" s="1"/>
    </row>
    <row r="461" spans="2:8">
      <c r="B461" s="1"/>
      <c r="C461" s="1"/>
      <c r="D461" s="1"/>
      <c r="E461" s="1"/>
      <c r="F461" s="1"/>
      <c r="G461" s="1"/>
      <c r="H461" s="1"/>
    </row>
    <row r="462" spans="2:8">
      <c r="B462" s="1"/>
      <c r="C462" s="1"/>
      <c r="D462" s="1"/>
      <c r="E462" s="1"/>
      <c r="F462" s="1"/>
      <c r="G462" s="1"/>
      <c r="H462" s="1"/>
    </row>
    <row r="463" spans="2:8">
      <c r="B463" s="1"/>
      <c r="C463" s="1"/>
      <c r="D463" s="1"/>
      <c r="E463" s="1"/>
      <c r="F463" s="1"/>
      <c r="G463" s="1"/>
      <c r="H463" s="1"/>
    </row>
    <row r="464" spans="2:8">
      <c r="B464" s="1"/>
      <c r="C464" s="1"/>
      <c r="D464" s="1"/>
      <c r="E464" s="1"/>
      <c r="F464" s="1"/>
      <c r="G464" s="1"/>
      <c r="H464" s="1"/>
    </row>
    <row r="465" spans="2:8">
      <c r="B465" s="1"/>
      <c r="C465" s="1"/>
      <c r="D465" s="1"/>
      <c r="E465" s="1"/>
      <c r="F465" s="1"/>
      <c r="G465" s="1"/>
      <c r="H465" s="1"/>
    </row>
    <row r="466" spans="2:8">
      <c r="B466" s="1"/>
      <c r="C466" s="1"/>
      <c r="D466" s="1"/>
      <c r="E466" s="1"/>
      <c r="F466" s="1"/>
      <c r="G466" s="1"/>
      <c r="H466" s="1"/>
    </row>
    <row r="467" spans="2:8">
      <c r="B467" s="1"/>
      <c r="C467" s="1"/>
      <c r="D467" s="1"/>
      <c r="E467" s="1"/>
      <c r="F467" s="1"/>
      <c r="G467" s="1"/>
      <c r="H467" s="1"/>
    </row>
    <row r="468" spans="2:8">
      <c r="B468" s="1"/>
      <c r="C468" s="1"/>
      <c r="D468" s="1"/>
      <c r="E468" s="1"/>
      <c r="F468" s="1"/>
      <c r="G468" s="1"/>
      <c r="H468" s="1"/>
    </row>
    <row r="469" spans="2:8">
      <c r="B469" s="1"/>
      <c r="C469" s="1"/>
      <c r="D469" s="1"/>
      <c r="E469" s="1"/>
      <c r="F469" s="1"/>
      <c r="G469" s="1"/>
      <c r="H469" s="1"/>
    </row>
    <row r="470" spans="2:8">
      <c r="B470" s="1"/>
      <c r="C470" s="1"/>
      <c r="D470" s="1"/>
      <c r="E470" s="1"/>
      <c r="F470" s="1"/>
      <c r="G470" s="1"/>
      <c r="H470" s="1"/>
    </row>
    <row r="471" spans="2:8">
      <c r="B471" s="1"/>
      <c r="C471" s="1"/>
      <c r="D471" s="1"/>
      <c r="E471" s="1"/>
      <c r="F471" s="1"/>
      <c r="G471" s="1"/>
      <c r="H471" s="1"/>
    </row>
    <row r="472" spans="2:8">
      <c r="B472" s="1"/>
      <c r="C472" s="1"/>
      <c r="D472" s="1"/>
      <c r="E472" s="1"/>
      <c r="F472" s="1"/>
      <c r="G472" s="1"/>
      <c r="H472" s="1"/>
    </row>
    <row r="473" spans="2:8">
      <c r="B473" s="1"/>
      <c r="C473" s="1"/>
      <c r="D473" s="1"/>
      <c r="E473" s="1"/>
      <c r="F473" s="1"/>
      <c r="G473" s="1"/>
      <c r="H473" s="1"/>
    </row>
    <row r="474" spans="2:8">
      <c r="B474" s="1"/>
      <c r="C474" s="1"/>
      <c r="D474" s="1"/>
      <c r="E474" s="1"/>
      <c r="F474" s="1"/>
      <c r="G474" s="1"/>
      <c r="H474" s="1"/>
    </row>
    <row r="475" spans="2:8">
      <c r="B475" s="1"/>
      <c r="C475" s="1"/>
      <c r="D475" s="1"/>
      <c r="E475" s="1"/>
      <c r="F475" s="1"/>
      <c r="G475" s="1"/>
      <c r="H475" s="1"/>
    </row>
    <row r="476" spans="2:8">
      <c r="B476" s="1"/>
      <c r="C476" s="1"/>
      <c r="D476" s="1"/>
      <c r="E476" s="1"/>
      <c r="F476" s="1"/>
      <c r="G476" s="1"/>
      <c r="H476" s="1"/>
    </row>
    <row r="477" spans="2:8">
      <c r="B477" s="1"/>
      <c r="C477" s="1"/>
      <c r="D477" s="1"/>
      <c r="E477" s="1"/>
      <c r="F477" s="1"/>
      <c r="G477" s="1"/>
      <c r="H477" s="1"/>
    </row>
    <row r="478" spans="2:8">
      <c r="B478" s="1"/>
      <c r="C478" s="1"/>
      <c r="D478" s="1"/>
      <c r="E478" s="1"/>
      <c r="F478" s="1"/>
      <c r="G478" s="1"/>
      <c r="H478" s="1"/>
    </row>
    <row r="479" spans="2:8">
      <c r="B479" s="1"/>
      <c r="C479" s="1"/>
      <c r="D479" s="1"/>
      <c r="E479" s="1"/>
      <c r="F479" s="1"/>
      <c r="G479" s="1"/>
      <c r="H479" s="1"/>
    </row>
    <row r="480" spans="2:8">
      <c r="B480" s="1"/>
      <c r="C480" s="1"/>
      <c r="D480" s="1"/>
      <c r="E480" s="1"/>
      <c r="F480" s="1"/>
      <c r="G480" s="1"/>
      <c r="H480" s="1"/>
    </row>
    <row r="481" spans="2:8">
      <c r="B481" s="1"/>
      <c r="C481" s="1"/>
      <c r="D481" s="1"/>
      <c r="E481" s="1"/>
      <c r="F481" s="1"/>
      <c r="G481" s="1"/>
      <c r="H481" s="1"/>
    </row>
    <row r="482" spans="2:8">
      <c r="B482" s="1"/>
      <c r="C482" s="1"/>
      <c r="D482" s="1"/>
      <c r="E482" s="1"/>
      <c r="F482" s="1"/>
      <c r="G482" s="1"/>
      <c r="H482" s="1"/>
    </row>
    <row r="483" spans="2:8">
      <c r="B483" s="1"/>
      <c r="C483" s="1"/>
      <c r="D483" s="1"/>
      <c r="E483" s="1"/>
      <c r="F483" s="1"/>
      <c r="G483" s="1"/>
      <c r="H483" s="1"/>
    </row>
    <row r="484" spans="2:8">
      <c r="B484" s="1"/>
      <c r="C484" s="1"/>
      <c r="D484" s="1"/>
      <c r="E484" s="1"/>
      <c r="F484" s="1"/>
      <c r="G484" s="1"/>
      <c r="H484" s="1"/>
    </row>
    <row r="485" spans="2:8">
      <c r="B485" s="1"/>
      <c r="C485" s="1"/>
      <c r="D485" s="1"/>
      <c r="E485" s="1"/>
      <c r="F485" s="1"/>
      <c r="G485" s="1"/>
      <c r="H485" s="1"/>
    </row>
    <row r="486" spans="2:8">
      <c r="B486" s="1"/>
      <c r="C486" s="1"/>
      <c r="D486" s="1"/>
      <c r="E486" s="1"/>
      <c r="F486" s="1"/>
      <c r="G486" s="1"/>
      <c r="H486" s="1"/>
    </row>
    <row r="487" spans="2:8">
      <c r="B487" s="1"/>
      <c r="C487" s="1"/>
      <c r="D487" s="1"/>
      <c r="E487" s="1"/>
      <c r="F487" s="1"/>
      <c r="G487" s="1"/>
      <c r="H487" s="1"/>
    </row>
    <row r="488" spans="2:8">
      <c r="B488" s="1"/>
      <c r="C488" s="1"/>
      <c r="D488" s="1"/>
      <c r="E488" s="1"/>
      <c r="F488" s="1"/>
      <c r="G488" s="1"/>
      <c r="H488" s="1"/>
    </row>
    <row r="489" spans="2:8">
      <c r="B489" s="1"/>
      <c r="C489" s="1"/>
      <c r="D489" s="1"/>
      <c r="E489" s="1"/>
      <c r="F489" s="1"/>
      <c r="G489" s="1"/>
      <c r="H489" s="1"/>
    </row>
    <row r="490" spans="2:8">
      <c r="B490" s="1"/>
      <c r="C490" s="1"/>
      <c r="D490" s="1"/>
      <c r="E490" s="1"/>
      <c r="F490" s="1"/>
      <c r="G490" s="1"/>
      <c r="H490" s="1"/>
    </row>
    <row r="491" spans="2:8">
      <c r="B491" s="1"/>
      <c r="C491" s="1"/>
      <c r="D491" s="1"/>
      <c r="E491" s="1"/>
      <c r="F491" s="1"/>
      <c r="G491" s="1"/>
      <c r="H491" s="1"/>
    </row>
    <row r="492" spans="2:8">
      <c r="B492" s="1"/>
      <c r="C492" s="1"/>
      <c r="D492" s="1"/>
      <c r="E492" s="1"/>
      <c r="F492" s="1"/>
      <c r="G492" s="1"/>
      <c r="H492" s="1"/>
    </row>
    <row r="493" spans="2:8">
      <c r="B493" s="1"/>
      <c r="C493" s="1"/>
      <c r="D493" s="1"/>
      <c r="E493" s="1"/>
      <c r="F493" s="1"/>
      <c r="G493" s="1"/>
      <c r="H493" s="1"/>
    </row>
    <row r="494" spans="2:8">
      <c r="B494" s="1"/>
      <c r="C494" s="1"/>
      <c r="D494" s="1"/>
      <c r="E494" s="1"/>
      <c r="F494" s="1"/>
      <c r="G494" s="1"/>
      <c r="H494" s="1"/>
    </row>
    <row r="495" spans="2:8">
      <c r="B495" s="1"/>
      <c r="C495" s="1"/>
      <c r="D495" s="1"/>
      <c r="E495" s="1"/>
      <c r="F495" s="1"/>
      <c r="G495" s="1"/>
      <c r="H495" s="1"/>
    </row>
    <row r="496" spans="2:8">
      <c r="B496" s="1"/>
      <c r="C496" s="1"/>
      <c r="D496" s="1"/>
      <c r="E496" s="1"/>
      <c r="F496" s="1"/>
      <c r="G496" s="1"/>
      <c r="H496" s="1"/>
    </row>
    <row r="497" spans="2:8">
      <c r="B497" s="1"/>
      <c r="C497" s="1"/>
      <c r="D497" s="1"/>
      <c r="E497" s="1"/>
      <c r="F497" s="1"/>
      <c r="G497" s="1"/>
      <c r="H497" s="1"/>
    </row>
    <row r="498" spans="2:8">
      <c r="B498" s="1"/>
      <c r="C498" s="1"/>
      <c r="D498" s="1"/>
      <c r="E498" s="1"/>
      <c r="F498" s="1"/>
      <c r="G498" s="1"/>
      <c r="H498" s="1"/>
    </row>
    <row r="499" spans="2:8">
      <c r="B499" s="1"/>
      <c r="C499" s="1"/>
      <c r="D499" s="1"/>
      <c r="E499" s="1"/>
      <c r="F499" s="1"/>
      <c r="G499" s="1"/>
      <c r="H499" s="1"/>
    </row>
    <row r="500" spans="2:8">
      <c r="B500" s="1"/>
      <c r="C500" s="1"/>
      <c r="D500" s="1"/>
      <c r="E500" s="1"/>
      <c r="F500" s="1"/>
      <c r="G500" s="1"/>
      <c r="H500" s="1"/>
    </row>
    <row r="501" spans="2:8">
      <c r="B501" s="1"/>
      <c r="C501" s="1"/>
      <c r="D501" s="1"/>
      <c r="E501" s="1"/>
      <c r="F501" s="1"/>
      <c r="G501" s="1"/>
      <c r="H501" s="1"/>
    </row>
    <row r="502" spans="2:8">
      <c r="B502" s="1"/>
      <c r="C502" s="1"/>
      <c r="D502" s="1"/>
      <c r="E502" s="1"/>
      <c r="F502" s="1"/>
      <c r="G502" s="1"/>
      <c r="H502" s="1"/>
    </row>
    <row r="503" spans="2:8">
      <c r="B503" s="1"/>
      <c r="C503" s="1"/>
      <c r="D503" s="1"/>
      <c r="E503" s="1"/>
      <c r="F503" s="1"/>
      <c r="G503" s="1"/>
      <c r="H503" s="1"/>
    </row>
    <row r="504" spans="2:8">
      <c r="B504" s="1"/>
      <c r="C504" s="1"/>
      <c r="D504" s="1"/>
      <c r="E504" s="1"/>
      <c r="F504" s="1"/>
      <c r="G504" s="1"/>
      <c r="H504" s="1"/>
    </row>
    <row r="505" spans="2:8">
      <c r="B505" s="1"/>
      <c r="C505" s="1"/>
      <c r="D505" s="1"/>
      <c r="E505" s="1"/>
      <c r="F505" s="1"/>
      <c r="G505" s="1"/>
      <c r="H505" s="1"/>
    </row>
    <row r="506" spans="2:8">
      <c r="B506" s="1"/>
      <c r="C506" s="1"/>
      <c r="D506" s="1"/>
      <c r="E506" s="1"/>
      <c r="F506" s="1"/>
      <c r="G506" s="1"/>
      <c r="H506" s="1"/>
    </row>
    <row r="507" spans="2:8">
      <c r="B507" s="1"/>
      <c r="C507" s="1"/>
      <c r="D507" s="1"/>
      <c r="E507" s="1"/>
      <c r="F507" s="1"/>
      <c r="G507" s="1"/>
      <c r="H507" s="1"/>
    </row>
    <row r="508" spans="2:8">
      <c r="B508" s="1"/>
      <c r="C508" s="1"/>
      <c r="D508" s="1"/>
      <c r="E508" s="1"/>
      <c r="F508" s="1"/>
      <c r="G508" s="1"/>
      <c r="H508" s="1"/>
    </row>
    <row r="509" spans="2:8">
      <c r="B509" s="1"/>
      <c r="C509" s="1"/>
      <c r="D509" s="1"/>
      <c r="E509" s="1"/>
      <c r="F509" s="1"/>
      <c r="G509" s="1"/>
      <c r="H509" s="1"/>
    </row>
    <row r="510" spans="2:8">
      <c r="B510" s="1"/>
      <c r="C510" s="1"/>
      <c r="D510" s="1"/>
      <c r="E510" s="1"/>
      <c r="F510" s="1"/>
      <c r="G510" s="1"/>
      <c r="H510" s="1"/>
    </row>
    <row r="511" spans="2:8">
      <c r="B511" s="1"/>
      <c r="C511" s="1"/>
      <c r="D511" s="1"/>
      <c r="E511" s="1"/>
      <c r="F511" s="1"/>
      <c r="G511" s="1"/>
      <c r="H511" s="1"/>
    </row>
    <row r="512" spans="2:8">
      <c r="B512" s="1"/>
      <c r="C512" s="1"/>
      <c r="D512" s="1"/>
      <c r="E512" s="1"/>
      <c r="F512" s="1"/>
      <c r="G512" s="1"/>
      <c r="H512" s="1"/>
    </row>
    <row r="513" spans="2:8">
      <c r="B513" s="1"/>
      <c r="C513" s="1"/>
      <c r="D513" s="1"/>
      <c r="E513" s="1"/>
      <c r="F513" s="1"/>
      <c r="G513" s="1"/>
      <c r="H513" s="1"/>
    </row>
    <row r="514" spans="2:8">
      <c r="B514" s="1"/>
      <c r="C514" s="1"/>
      <c r="D514" s="1"/>
      <c r="E514" s="1"/>
      <c r="F514" s="1"/>
      <c r="G514" s="1"/>
      <c r="H514" s="1"/>
    </row>
    <row r="515" spans="2:8">
      <c r="B515" s="1"/>
      <c r="C515" s="1"/>
      <c r="D515" s="1"/>
      <c r="E515" s="1"/>
      <c r="F515" s="1"/>
      <c r="G515" s="1"/>
      <c r="H515" s="1"/>
    </row>
    <row r="516" spans="2:8">
      <c r="B516" s="1"/>
      <c r="C516" s="1"/>
      <c r="D516" s="1"/>
      <c r="E516" s="1"/>
      <c r="F516" s="1"/>
      <c r="G516" s="1"/>
      <c r="H516" s="1"/>
    </row>
    <row r="517" spans="2:8">
      <c r="B517" s="1"/>
      <c r="C517" s="1"/>
      <c r="D517" s="1"/>
      <c r="E517" s="1"/>
      <c r="F517" s="1"/>
      <c r="G517" s="1"/>
      <c r="H517" s="1"/>
    </row>
    <row r="518" spans="2:8">
      <c r="B518" s="1"/>
      <c r="C518" s="1"/>
      <c r="D518" s="1"/>
      <c r="E518" s="1"/>
      <c r="F518" s="1"/>
      <c r="G518" s="1"/>
      <c r="H518" s="1"/>
    </row>
    <row r="519" spans="2:8">
      <c r="B519" s="1"/>
      <c r="C519" s="1"/>
      <c r="D519" s="1"/>
      <c r="E519" s="1"/>
      <c r="F519" s="1"/>
      <c r="G519" s="1"/>
      <c r="H519" s="1"/>
    </row>
    <row r="520" spans="2:8">
      <c r="B520" s="1"/>
      <c r="C520" s="1"/>
      <c r="D520" s="1"/>
      <c r="E520" s="1"/>
      <c r="F520" s="1"/>
      <c r="G520" s="1"/>
      <c r="H520" s="1"/>
    </row>
    <row r="521" spans="2:8">
      <c r="B521" s="1"/>
      <c r="C521" s="1"/>
      <c r="D521" s="1"/>
      <c r="E521" s="1"/>
      <c r="F521" s="1"/>
      <c r="G521" s="1"/>
      <c r="H521" s="1"/>
    </row>
    <row r="522" spans="2:8">
      <c r="B522" s="1"/>
      <c r="C522" s="1"/>
      <c r="D522" s="1"/>
      <c r="E522" s="1"/>
      <c r="F522" s="1"/>
      <c r="G522" s="1"/>
      <c r="H522" s="1"/>
    </row>
    <row r="523" spans="2:8">
      <c r="B523" s="1"/>
      <c r="C523" s="1"/>
      <c r="D523" s="1"/>
      <c r="E523" s="1"/>
      <c r="F523" s="1"/>
      <c r="G523" s="1"/>
      <c r="H523" s="1"/>
    </row>
    <row r="524" spans="2:8">
      <c r="B524" s="1"/>
      <c r="C524" s="1"/>
      <c r="D524" s="1"/>
      <c r="E524" s="1"/>
      <c r="F524" s="1"/>
      <c r="G524" s="1"/>
      <c r="H524" s="1"/>
    </row>
    <row r="525" spans="2:8">
      <c r="B525" s="1"/>
      <c r="C525" s="1"/>
      <c r="D525" s="1"/>
      <c r="E525" s="1"/>
      <c r="F525" s="1"/>
      <c r="G525" s="1"/>
      <c r="H525" s="1"/>
    </row>
    <row r="526" spans="2:8">
      <c r="B526" s="1"/>
      <c r="C526" s="1"/>
      <c r="D526" s="1"/>
      <c r="E526" s="1"/>
      <c r="F526" s="1"/>
      <c r="G526" s="1"/>
      <c r="H526" s="1"/>
    </row>
    <row r="527" spans="2:8">
      <c r="B527" s="1"/>
      <c r="C527" s="1"/>
      <c r="D527" s="1"/>
      <c r="E527" s="1"/>
      <c r="F527" s="1"/>
      <c r="G527" s="1"/>
      <c r="H527" s="1"/>
    </row>
    <row r="528" spans="2:8">
      <c r="B528" s="1"/>
      <c r="C528" s="1"/>
      <c r="D528" s="1"/>
      <c r="E528" s="1"/>
      <c r="F528" s="1"/>
      <c r="G528" s="1"/>
      <c r="H528" s="1"/>
    </row>
    <row r="529" spans="2:8">
      <c r="B529" s="1"/>
      <c r="C529" s="1"/>
      <c r="D529" s="1"/>
      <c r="E529" s="1"/>
      <c r="F529" s="1"/>
      <c r="G529" s="1"/>
      <c r="H529" s="1"/>
    </row>
    <row r="530" spans="2:8">
      <c r="B530" s="1"/>
      <c r="C530" s="1"/>
      <c r="D530" s="1"/>
      <c r="E530" s="1"/>
      <c r="F530" s="1"/>
      <c r="G530" s="1"/>
      <c r="H530" s="1"/>
    </row>
    <row r="531" spans="2:8">
      <c r="B531" s="1"/>
      <c r="C531" s="1"/>
      <c r="D531" s="1"/>
      <c r="E531" s="1"/>
      <c r="F531" s="1"/>
      <c r="G531" s="1"/>
      <c r="H531" s="1"/>
    </row>
    <row r="532" spans="2:8">
      <c r="B532" s="1"/>
      <c r="C532" s="1"/>
      <c r="D532" s="1"/>
      <c r="E532" s="1"/>
      <c r="F532" s="1"/>
      <c r="G532" s="1"/>
      <c r="H532" s="1"/>
    </row>
    <row r="533" spans="2:8">
      <c r="B533" s="1"/>
      <c r="C533" s="1"/>
      <c r="D533" s="1"/>
      <c r="E533" s="1"/>
      <c r="F533" s="1"/>
      <c r="G533" s="1"/>
      <c r="H533" s="1"/>
    </row>
    <row r="534" spans="2:8">
      <c r="B534" s="1"/>
      <c r="C534" s="1"/>
      <c r="D534" s="1"/>
      <c r="E534" s="1"/>
      <c r="F534" s="1"/>
      <c r="G534" s="1"/>
      <c r="H534" s="1"/>
    </row>
    <row r="535" spans="2:8">
      <c r="B535" s="1"/>
      <c r="C535" s="1"/>
      <c r="D535" s="1"/>
      <c r="E535" s="1"/>
      <c r="F535" s="1"/>
      <c r="G535" s="1"/>
      <c r="H535" s="1"/>
    </row>
    <row r="536" spans="2:8">
      <c r="B536" s="1"/>
      <c r="C536" s="1"/>
      <c r="D536" s="1"/>
      <c r="E536" s="1"/>
      <c r="F536" s="1"/>
      <c r="G536" s="1"/>
      <c r="H536" s="1"/>
    </row>
    <row r="537" spans="2:8">
      <c r="B537" s="1"/>
      <c r="C537" s="1"/>
      <c r="D537" s="1"/>
      <c r="E537" s="1"/>
      <c r="F537" s="1"/>
      <c r="G537" s="1"/>
      <c r="H537" s="1"/>
    </row>
    <row r="538" spans="2:8">
      <c r="B538" s="1"/>
      <c r="C538" s="1"/>
      <c r="D538" s="1"/>
      <c r="E538" s="1"/>
      <c r="F538" s="1"/>
      <c r="G538" s="1"/>
      <c r="H538" s="1"/>
    </row>
    <row r="539" spans="2:8">
      <c r="B539" s="1"/>
      <c r="C539" s="1"/>
      <c r="D539" s="1"/>
      <c r="E539" s="1"/>
      <c r="F539" s="1"/>
      <c r="G539" s="1"/>
      <c r="H539" s="1"/>
    </row>
    <row r="540" spans="2:8">
      <c r="B540" s="1"/>
      <c r="C540" s="1"/>
      <c r="D540" s="1"/>
      <c r="E540" s="1"/>
      <c r="F540" s="1"/>
      <c r="G540" s="1"/>
      <c r="H540" s="1"/>
    </row>
    <row r="541" spans="2:8">
      <c r="B541" s="1"/>
      <c r="C541" s="1"/>
      <c r="D541" s="1"/>
      <c r="E541" s="1"/>
      <c r="F541" s="1"/>
      <c r="G541" s="1"/>
      <c r="H541" s="1"/>
    </row>
    <row r="542" spans="2:8">
      <c r="B542" s="1"/>
      <c r="C542" s="1"/>
      <c r="D542" s="1"/>
      <c r="E542" s="1"/>
      <c r="F542" s="1"/>
      <c r="G542" s="1"/>
      <c r="H542" s="1"/>
    </row>
    <row r="543" spans="2:8">
      <c r="B543" s="1"/>
      <c r="C543" s="1"/>
      <c r="D543" s="1"/>
      <c r="E543" s="1"/>
      <c r="F543" s="1"/>
      <c r="G543" s="1"/>
      <c r="H543" s="1"/>
    </row>
    <row r="544" spans="2:8">
      <c r="B544" s="1"/>
      <c r="C544" s="1"/>
      <c r="D544" s="1"/>
      <c r="E544" s="1"/>
      <c r="F544" s="1"/>
      <c r="G544" s="1"/>
      <c r="H544" s="1"/>
    </row>
    <row r="545" spans="2:8">
      <c r="B545" s="1"/>
      <c r="C545" s="1"/>
      <c r="D545" s="1"/>
      <c r="E545" s="1"/>
      <c r="F545" s="1"/>
      <c r="G545" s="1"/>
      <c r="H545" s="1"/>
    </row>
    <row r="546" spans="2:8">
      <c r="B546" s="1"/>
      <c r="C546" s="1"/>
      <c r="D546" s="1"/>
      <c r="E546" s="1"/>
      <c r="F546" s="1"/>
      <c r="G546" s="1"/>
      <c r="H546" s="1"/>
    </row>
    <row r="547" spans="2:8">
      <c r="B547" s="1"/>
      <c r="C547" s="1"/>
      <c r="D547" s="1"/>
      <c r="E547" s="1"/>
      <c r="F547" s="1"/>
      <c r="G547" s="1"/>
      <c r="H547" s="1"/>
    </row>
    <row r="548" spans="2:8">
      <c r="B548" s="1"/>
      <c r="C548" s="1"/>
      <c r="D548" s="1"/>
      <c r="E548" s="1"/>
      <c r="F548" s="1"/>
      <c r="G548" s="1"/>
      <c r="H548" s="1"/>
    </row>
    <row r="549" spans="2:8">
      <c r="B549" s="1"/>
      <c r="C549" s="1"/>
      <c r="D549" s="1"/>
      <c r="E549" s="1"/>
      <c r="F549" s="1"/>
      <c r="G549" s="1"/>
      <c r="H549" s="1"/>
    </row>
    <row r="550" spans="2:8">
      <c r="B550" s="1"/>
      <c r="C550" s="1"/>
      <c r="D550" s="1"/>
      <c r="E550" s="1"/>
      <c r="F550" s="1"/>
      <c r="G550" s="1"/>
      <c r="H550" s="1"/>
    </row>
    <row r="551" spans="2:8">
      <c r="B551" s="1"/>
      <c r="C551" s="1"/>
      <c r="D551" s="1"/>
      <c r="E551" s="1"/>
      <c r="F551" s="1"/>
      <c r="G551" s="1"/>
      <c r="H551" s="1"/>
    </row>
    <row r="552" spans="2:8">
      <c r="B552" s="1"/>
      <c r="C552" s="1"/>
      <c r="D552" s="1"/>
      <c r="E552" s="1"/>
      <c r="F552" s="1"/>
      <c r="G552" s="1"/>
      <c r="H552" s="1"/>
    </row>
    <row r="553" spans="2:8">
      <c r="B553" s="1"/>
      <c r="C553" s="1"/>
      <c r="D553" s="1"/>
      <c r="E553" s="1"/>
      <c r="F553" s="1"/>
      <c r="G553" s="1"/>
      <c r="H553" s="1"/>
    </row>
    <row r="554" spans="2:8">
      <c r="B554" s="1"/>
      <c r="C554" s="1"/>
      <c r="D554" s="1"/>
      <c r="E554" s="1"/>
      <c r="F554" s="1"/>
      <c r="G554" s="1"/>
      <c r="H554" s="1"/>
    </row>
    <row r="555" spans="2:8">
      <c r="B555" s="1"/>
      <c r="C555" s="1"/>
      <c r="D555" s="1"/>
      <c r="E555" s="1"/>
      <c r="F555" s="1"/>
      <c r="G555" s="1"/>
      <c r="H555" s="1"/>
    </row>
    <row r="556" spans="2:8">
      <c r="B556" s="1"/>
      <c r="C556" s="1"/>
      <c r="D556" s="1"/>
      <c r="E556" s="1"/>
      <c r="F556" s="1"/>
      <c r="G556" s="1"/>
      <c r="H556" s="1"/>
    </row>
    <row r="557" spans="2:8">
      <c r="B557" s="1"/>
      <c r="C557" s="1"/>
      <c r="D557" s="1"/>
      <c r="E557" s="1"/>
      <c r="F557" s="1"/>
      <c r="G557" s="1"/>
      <c r="H557" s="1"/>
    </row>
    <row r="558" spans="2:8">
      <c r="B558" s="1"/>
      <c r="C558" s="1"/>
      <c r="D558" s="1"/>
      <c r="E558" s="1"/>
      <c r="F558" s="1"/>
      <c r="G558" s="1"/>
      <c r="H558" s="1"/>
    </row>
    <row r="559" spans="2:8">
      <c r="B559" s="1"/>
      <c r="C559" s="1"/>
      <c r="D559" s="1"/>
      <c r="E559" s="1"/>
      <c r="F559" s="1"/>
      <c r="G559" s="1"/>
      <c r="H559" s="1"/>
    </row>
    <row r="560" spans="2:8">
      <c r="B560" s="1"/>
      <c r="C560" s="1"/>
      <c r="D560" s="1"/>
      <c r="E560" s="1"/>
      <c r="F560" s="1"/>
      <c r="G560" s="1"/>
      <c r="H560" s="1"/>
    </row>
    <row r="561" spans="2:8">
      <c r="B561" s="1"/>
      <c r="C561" s="1"/>
      <c r="D561" s="1"/>
      <c r="E561" s="1"/>
      <c r="F561" s="1"/>
      <c r="G561" s="1"/>
      <c r="H561" s="1"/>
    </row>
    <row r="562" spans="2:8">
      <c r="B562" s="1"/>
      <c r="C562" s="1"/>
      <c r="D562" s="1"/>
      <c r="E562" s="1"/>
      <c r="F562" s="1"/>
      <c r="G562" s="1"/>
      <c r="H562" s="1"/>
    </row>
    <row r="563" spans="2:8">
      <c r="B563" s="1"/>
      <c r="C563" s="1"/>
      <c r="D563" s="1"/>
      <c r="E563" s="1"/>
      <c r="F563" s="1"/>
      <c r="G563" s="1"/>
      <c r="H563" s="1"/>
    </row>
    <row r="564" spans="2:8">
      <c r="B564" s="1"/>
      <c r="C564" s="1"/>
      <c r="D564" s="1"/>
      <c r="E564" s="1"/>
      <c r="F564" s="1"/>
      <c r="G564" s="1"/>
      <c r="H564" s="1"/>
    </row>
    <row r="565" spans="2:8">
      <c r="B565" s="1"/>
      <c r="C565" s="1"/>
      <c r="D565" s="1"/>
      <c r="E565" s="1"/>
      <c r="F565" s="1"/>
      <c r="G565" s="1"/>
      <c r="H565" s="1"/>
    </row>
    <row r="566" spans="2:8">
      <c r="B566" s="1"/>
      <c r="C566" s="1"/>
      <c r="D566" s="1"/>
      <c r="E566" s="1"/>
      <c r="F566" s="1"/>
      <c r="G566" s="1"/>
      <c r="H566" s="1"/>
    </row>
    <row r="567" spans="2:8">
      <c r="B567" s="1"/>
      <c r="C567" s="1"/>
      <c r="D567" s="1"/>
      <c r="E567" s="1"/>
      <c r="F567" s="1"/>
      <c r="G567" s="1"/>
      <c r="H567" s="1"/>
    </row>
    <row r="568" spans="2:8">
      <c r="B568" s="1"/>
      <c r="C568" s="1"/>
      <c r="D568" s="1"/>
      <c r="E568" s="1"/>
      <c r="F568" s="1"/>
      <c r="G568" s="1"/>
      <c r="H568" s="1"/>
    </row>
    <row r="569" spans="2:8">
      <c r="B569" s="1"/>
      <c r="C569" s="1"/>
      <c r="D569" s="1"/>
      <c r="E569" s="1"/>
      <c r="F569" s="1"/>
      <c r="G569" s="1"/>
      <c r="H569" s="1"/>
    </row>
    <row r="570" spans="2:8">
      <c r="B570" s="1"/>
      <c r="C570" s="1"/>
      <c r="D570" s="1"/>
      <c r="E570" s="1"/>
      <c r="F570" s="1"/>
      <c r="G570" s="1"/>
      <c r="H570" s="1"/>
    </row>
    <row r="571" spans="2:8">
      <c r="B571" s="1"/>
      <c r="C571" s="1"/>
      <c r="D571" s="1"/>
      <c r="E571" s="1"/>
      <c r="F571" s="1"/>
      <c r="G571" s="1"/>
      <c r="H571" s="1"/>
    </row>
    <row r="572" spans="2:8">
      <c r="B572" s="1"/>
      <c r="C572" s="1"/>
      <c r="D572" s="1"/>
      <c r="E572" s="1"/>
      <c r="F572" s="1"/>
      <c r="G572" s="1"/>
      <c r="H572" s="1"/>
    </row>
    <row r="573" spans="2:8">
      <c r="B573" s="1"/>
      <c r="C573" s="1"/>
      <c r="D573" s="1"/>
      <c r="E573" s="1"/>
      <c r="F573" s="1"/>
      <c r="G573" s="1"/>
      <c r="H573" s="1"/>
    </row>
    <row r="574" spans="2:8">
      <c r="B574" s="1"/>
      <c r="C574" s="1"/>
      <c r="D574" s="1"/>
      <c r="E574" s="1"/>
      <c r="F574" s="1"/>
      <c r="G574" s="1"/>
      <c r="H574" s="1"/>
    </row>
    <row r="575" spans="2:8">
      <c r="B575" s="1"/>
      <c r="C575" s="1"/>
      <c r="D575" s="1"/>
      <c r="E575" s="1"/>
      <c r="F575" s="1"/>
      <c r="G575" s="1"/>
      <c r="H575" s="1"/>
    </row>
    <row r="576" spans="2:8">
      <c r="B576" s="1"/>
      <c r="C576" s="1"/>
      <c r="D576" s="1"/>
      <c r="E576" s="1"/>
      <c r="F576" s="1"/>
      <c r="G576" s="1"/>
      <c r="H576" s="1"/>
    </row>
    <row r="577" spans="2:8">
      <c r="B577" s="1"/>
      <c r="C577" s="1"/>
      <c r="D577" s="1"/>
      <c r="E577" s="1"/>
      <c r="F577" s="1"/>
      <c r="G577" s="1"/>
      <c r="H577" s="1"/>
    </row>
    <row r="578" spans="2:8">
      <c r="B578" s="1"/>
      <c r="C578" s="1"/>
      <c r="D578" s="1"/>
      <c r="E578" s="1"/>
      <c r="F578" s="1"/>
      <c r="G578" s="1"/>
      <c r="H578" s="1"/>
    </row>
    <row r="579" spans="2:8">
      <c r="B579" s="1"/>
      <c r="C579" s="1"/>
      <c r="D579" s="1"/>
      <c r="E579" s="1"/>
      <c r="F579" s="1"/>
      <c r="G579" s="1"/>
      <c r="H579" s="1"/>
    </row>
    <row r="580" spans="2:8">
      <c r="B580" s="1"/>
      <c r="C580" s="1"/>
      <c r="D580" s="1"/>
      <c r="E580" s="1"/>
      <c r="F580" s="1"/>
      <c r="G580" s="1"/>
      <c r="H580" s="1"/>
    </row>
    <row r="581" spans="2:8">
      <c r="B581" s="1"/>
      <c r="C581" s="1"/>
      <c r="D581" s="1"/>
      <c r="E581" s="1"/>
      <c r="F581" s="1"/>
      <c r="G581" s="1"/>
      <c r="H581" s="1"/>
    </row>
    <row r="582" spans="2:8">
      <c r="B582" s="1"/>
      <c r="C582" s="1"/>
      <c r="D582" s="1"/>
      <c r="E582" s="1"/>
      <c r="F582" s="1"/>
      <c r="G582" s="1"/>
      <c r="H582" s="1"/>
    </row>
    <row r="583" spans="2:8">
      <c r="B583" s="1"/>
      <c r="C583" s="1"/>
      <c r="D583" s="1"/>
      <c r="E583" s="1"/>
      <c r="F583" s="1"/>
      <c r="G583" s="1"/>
      <c r="H583" s="1"/>
    </row>
    <row r="584" spans="2:8">
      <c r="B584" s="1"/>
      <c r="C584" s="1"/>
      <c r="D584" s="1"/>
      <c r="E584" s="1"/>
      <c r="F584" s="1"/>
      <c r="G584" s="1"/>
      <c r="H584" s="1"/>
    </row>
    <row r="585" spans="2:8">
      <c r="B585" s="1"/>
      <c r="C585" s="1"/>
      <c r="D585" s="1"/>
      <c r="E585" s="1"/>
      <c r="F585" s="1"/>
      <c r="G585" s="1"/>
      <c r="H585" s="1"/>
    </row>
    <row r="586" spans="2:8">
      <c r="B586" s="1"/>
      <c r="C586" s="1"/>
      <c r="D586" s="1"/>
      <c r="E586" s="1"/>
      <c r="F586" s="1"/>
      <c r="G586" s="1"/>
      <c r="H586" s="1"/>
    </row>
    <row r="587" spans="2:8">
      <c r="B587" s="1"/>
      <c r="C587" s="1"/>
      <c r="D587" s="1"/>
      <c r="E587" s="1"/>
      <c r="F587" s="1"/>
      <c r="G587" s="1"/>
      <c r="H587" s="1"/>
    </row>
    <row r="588" spans="2:8">
      <c r="B588" s="1"/>
      <c r="C588" s="1"/>
      <c r="D588" s="1"/>
      <c r="E588" s="1"/>
      <c r="F588" s="1"/>
      <c r="G588" s="1"/>
      <c r="H588" s="1"/>
    </row>
    <row r="589" spans="2:8">
      <c r="B589" s="1"/>
      <c r="C589" s="1"/>
      <c r="D589" s="1"/>
      <c r="E589" s="1"/>
      <c r="F589" s="1"/>
      <c r="G589" s="1"/>
      <c r="H589" s="1"/>
    </row>
    <row r="590" spans="2:8">
      <c r="B590" s="1"/>
      <c r="C590" s="1"/>
      <c r="D590" s="1"/>
      <c r="E590" s="1"/>
      <c r="F590" s="1"/>
      <c r="G590" s="1"/>
      <c r="H590" s="1"/>
    </row>
    <row r="591" spans="2:8">
      <c r="B591" s="1"/>
      <c r="C591" s="1"/>
      <c r="D591" s="1"/>
      <c r="E591" s="1"/>
      <c r="F591" s="1"/>
      <c r="G591" s="1"/>
      <c r="H591" s="1"/>
    </row>
    <row r="592" spans="2:8">
      <c r="B592" s="1"/>
      <c r="C592" s="1"/>
      <c r="D592" s="1"/>
      <c r="E592" s="1"/>
      <c r="F592" s="1"/>
      <c r="G592" s="1"/>
      <c r="H592" s="1"/>
    </row>
    <row r="593" spans="2:8">
      <c r="B593" s="1"/>
      <c r="C593" s="1"/>
      <c r="D593" s="1"/>
      <c r="E593" s="1"/>
      <c r="F593" s="1"/>
      <c r="G593" s="1"/>
      <c r="H593" s="1"/>
    </row>
    <row r="594" spans="2:8">
      <c r="B594" s="1"/>
      <c r="C594" s="1"/>
      <c r="D594" s="1"/>
      <c r="E594" s="1"/>
      <c r="F594" s="1"/>
      <c r="G594" s="1"/>
      <c r="H594" s="1"/>
    </row>
    <row r="595" spans="2:8">
      <c r="B595" s="1"/>
      <c r="C595" s="1"/>
      <c r="D595" s="1"/>
      <c r="E595" s="1"/>
      <c r="F595" s="1"/>
      <c r="G595" s="1"/>
      <c r="H595" s="1"/>
    </row>
    <row r="596" spans="2:8">
      <c r="B596" s="1"/>
      <c r="C596" s="1"/>
      <c r="D596" s="1"/>
      <c r="E596" s="1"/>
      <c r="F596" s="1"/>
      <c r="G596" s="1"/>
      <c r="H596" s="1"/>
    </row>
    <row r="597" spans="2:8">
      <c r="B597" s="1"/>
      <c r="C597" s="1"/>
      <c r="D597" s="1"/>
      <c r="E597" s="1"/>
      <c r="F597" s="1"/>
      <c r="G597" s="1"/>
      <c r="H597" s="1"/>
    </row>
    <row r="598" spans="2:8">
      <c r="B598" s="1"/>
      <c r="C598" s="1"/>
      <c r="D598" s="1"/>
      <c r="E598" s="1"/>
      <c r="F598" s="1"/>
      <c r="G598" s="1"/>
      <c r="H598" s="1"/>
    </row>
    <row r="599" spans="2:8">
      <c r="B599" s="1"/>
      <c r="C599" s="1"/>
      <c r="D599" s="1"/>
      <c r="E599" s="1"/>
      <c r="F599" s="1"/>
      <c r="G599" s="1"/>
      <c r="H599" s="1"/>
    </row>
    <row r="600" spans="2:8">
      <c r="B600" s="1"/>
      <c r="C600" s="1"/>
      <c r="D600" s="1"/>
      <c r="E600" s="1"/>
      <c r="F600" s="1"/>
      <c r="G600" s="1"/>
      <c r="H600" s="1"/>
    </row>
    <row r="601" spans="2:8">
      <c r="B601" s="1"/>
      <c r="C601" s="1"/>
      <c r="D601" s="1"/>
      <c r="E601" s="1"/>
      <c r="F601" s="1"/>
      <c r="G601" s="1"/>
      <c r="H601" s="1"/>
    </row>
    <row r="602" spans="2:8">
      <c r="B602" s="1"/>
      <c r="C602" s="1"/>
      <c r="D602" s="1"/>
      <c r="E602" s="1"/>
      <c r="F602" s="1"/>
      <c r="G602" s="1"/>
      <c r="H602" s="1"/>
    </row>
    <row r="603" spans="2:8">
      <c r="B603" s="1"/>
      <c r="C603" s="1"/>
      <c r="D603" s="1"/>
      <c r="E603" s="1"/>
      <c r="F603" s="1"/>
      <c r="G603" s="1"/>
      <c r="H603" s="1"/>
    </row>
    <row r="604" spans="2:8">
      <c r="B604" s="1"/>
      <c r="C604" s="1"/>
      <c r="D604" s="1"/>
      <c r="E604" s="1"/>
      <c r="F604" s="1"/>
      <c r="G604" s="1"/>
      <c r="H604" s="1"/>
    </row>
    <row r="605" spans="2:8">
      <c r="B605" s="1"/>
      <c r="C605" s="1"/>
      <c r="D605" s="1"/>
      <c r="E605" s="1"/>
      <c r="F605" s="1"/>
      <c r="G605" s="1"/>
      <c r="H605" s="1"/>
    </row>
    <row r="606" spans="2:8">
      <c r="B606" s="1"/>
      <c r="C606" s="1"/>
      <c r="D606" s="1"/>
      <c r="E606" s="1"/>
      <c r="F606" s="1"/>
      <c r="G606" s="1"/>
      <c r="H606" s="1"/>
    </row>
    <row r="607" spans="2:8">
      <c r="B607" s="1"/>
      <c r="C607" s="1"/>
      <c r="D607" s="1"/>
      <c r="E607" s="1"/>
      <c r="F607" s="1"/>
      <c r="G607" s="1"/>
      <c r="H607" s="1"/>
    </row>
    <row r="608" spans="2:8">
      <c r="B608" s="1"/>
      <c r="C608" s="1"/>
      <c r="D608" s="1"/>
      <c r="E608" s="1"/>
      <c r="F608" s="1"/>
      <c r="G608" s="1"/>
      <c r="H608" s="1"/>
    </row>
    <row r="609" spans="2:8">
      <c r="B609" s="1"/>
      <c r="C609" s="1"/>
      <c r="D609" s="1"/>
      <c r="E609" s="1"/>
      <c r="F609" s="1"/>
      <c r="G609" s="1"/>
      <c r="H609" s="1"/>
    </row>
    <row r="610" spans="2:8">
      <c r="B610" s="1"/>
      <c r="C610" s="1"/>
      <c r="D610" s="1"/>
      <c r="E610" s="1"/>
      <c r="F610" s="1"/>
      <c r="G610" s="1"/>
      <c r="H610" s="1"/>
    </row>
    <row r="611" spans="2:8">
      <c r="B611" s="1"/>
      <c r="C611" s="1"/>
      <c r="D611" s="1"/>
      <c r="E611" s="1"/>
      <c r="F611" s="1"/>
      <c r="G611" s="1"/>
      <c r="H611" s="1"/>
    </row>
    <row r="612" spans="2:8">
      <c r="B612" s="1"/>
      <c r="C612" s="1"/>
      <c r="D612" s="1"/>
      <c r="E612" s="1"/>
      <c r="F612" s="1"/>
      <c r="G612" s="1"/>
      <c r="H612" s="1"/>
    </row>
    <row r="613" spans="2:8">
      <c r="B613" s="1"/>
      <c r="C613" s="1"/>
      <c r="D613" s="1"/>
      <c r="E613" s="1"/>
      <c r="F613" s="1"/>
      <c r="G613" s="1"/>
      <c r="H613" s="1"/>
    </row>
    <row r="614" spans="2:8">
      <c r="B614" s="1"/>
      <c r="C614" s="1"/>
      <c r="D614" s="1"/>
      <c r="E614" s="1"/>
      <c r="F614" s="1"/>
      <c r="G614" s="1"/>
      <c r="H614" s="1"/>
    </row>
    <row r="615" spans="2:8">
      <c r="B615" s="1"/>
      <c r="C615" s="1"/>
      <c r="D615" s="1"/>
      <c r="E615" s="1"/>
      <c r="F615" s="1"/>
      <c r="G615" s="1"/>
      <c r="H615" s="1"/>
    </row>
    <row r="616" spans="2:8">
      <c r="B616" s="1"/>
      <c r="C616" s="1"/>
      <c r="D616" s="1"/>
      <c r="E616" s="1"/>
      <c r="F616" s="1"/>
      <c r="G616" s="1"/>
      <c r="H616" s="1"/>
    </row>
    <row r="617" spans="2:8">
      <c r="B617" s="1"/>
      <c r="C617" s="1"/>
      <c r="D617" s="1"/>
      <c r="E617" s="1"/>
      <c r="F617" s="1"/>
      <c r="G617" s="1"/>
      <c r="H617" s="1"/>
    </row>
    <row r="618" spans="2:8">
      <c r="B618" s="1"/>
      <c r="C618" s="1"/>
      <c r="D618" s="1"/>
      <c r="E618" s="1"/>
      <c r="F618" s="1"/>
      <c r="G618" s="1"/>
      <c r="H618" s="1"/>
    </row>
    <row r="619" spans="2:8">
      <c r="B619" s="1"/>
      <c r="C619" s="1"/>
      <c r="D619" s="1"/>
      <c r="E619" s="1"/>
      <c r="F619" s="1"/>
      <c r="G619" s="1"/>
      <c r="H619" s="1"/>
    </row>
    <row r="620" spans="2:8">
      <c r="B620" s="1"/>
      <c r="C620" s="1"/>
      <c r="D620" s="1"/>
      <c r="E620" s="1"/>
      <c r="F620" s="1"/>
      <c r="G620" s="1"/>
      <c r="H620" s="1"/>
    </row>
    <row r="621" spans="2:8">
      <c r="B621" s="1"/>
      <c r="C621" s="1"/>
      <c r="D621" s="1"/>
      <c r="E621" s="1"/>
      <c r="F621" s="1"/>
      <c r="G621" s="1"/>
      <c r="H621" s="1"/>
    </row>
    <row r="622" spans="2:8">
      <c r="B622" s="1"/>
      <c r="C622" s="1"/>
      <c r="D622" s="1"/>
      <c r="E622" s="1"/>
      <c r="F622" s="1"/>
      <c r="G622" s="1"/>
      <c r="H622" s="1"/>
    </row>
    <row r="623" spans="2:8">
      <c r="B623" s="1"/>
      <c r="C623" s="1"/>
      <c r="D623" s="1"/>
      <c r="E623" s="1"/>
      <c r="F623" s="1"/>
      <c r="G623" s="1"/>
      <c r="H623" s="1"/>
    </row>
    <row r="624" spans="2:8">
      <c r="B624" s="1"/>
      <c r="C624" s="1"/>
      <c r="D624" s="1"/>
      <c r="E624" s="1"/>
      <c r="F624" s="1"/>
      <c r="G624" s="1"/>
      <c r="H624" s="1"/>
    </row>
    <row r="625" spans="2:8">
      <c r="B625" s="1"/>
      <c r="C625" s="1"/>
      <c r="D625" s="1"/>
      <c r="E625" s="1"/>
      <c r="F625" s="1"/>
      <c r="G625" s="1"/>
      <c r="H625" s="1"/>
    </row>
    <row r="626" spans="2:8">
      <c r="B626" s="1"/>
      <c r="C626" s="1"/>
      <c r="D626" s="1"/>
      <c r="E626" s="1"/>
      <c r="F626" s="1"/>
      <c r="G626" s="1"/>
      <c r="H626" s="1"/>
    </row>
    <row r="627" spans="2:8">
      <c r="B627" s="1"/>
      <c r="C627" s="1"/>
      <c r="D627" s="1"/>
      <c r="E627" s="1"/>
      <c r="F627" s="1"/>
      <c r="G627" s="1"/>
      <c r="H627" s="1"/>
    </row>
    <row r="628" spans="2:8">
      <c r="B628" s="1"/>
      <c r="C628" s="1"/>
      <c r="D628" s="1"/>
      <c r="E628" s="1"/>
      <c r="F628" s="1"/>
      <c r="G628" s="1"/>
      <c r="H628" s="1"/>
    </row>
    <row r="629" spans="2:8">
      <c r="B629" s="1"/>
      <c r="C629" s="1"/>
      <c r="D629" s="1"/>
      <c r="E629" s="1"/>
      <c r="F629" s="1"/>
      <c r="G629" s="1"/>
      <c r="H629" s="1"/>
    </row>
    <row r="630" spans="2:8">
      <c r="B630" s="1"/>
      <c r="C630" s="1"/>
      <c r="D630" s="1"/>
      <c r="E630" s="1"/>
      <c r="F630" s="1"/>
      <c r="G630" s="1"/>
      <c r="H630" s="1"/>
    </row>
    <row r="631" spans="2:8">
      <c r="B631" s="1"/>
      <c r="C631" s="1"/>
      <c r="D631" s="1"/>
      <c r="E631" s="1"/>
      <c r="F631" s="1"/>
      <c r="G631" s="1"/>
      <c r="H631" s="1"/>
    </row>
    <row r="632" spans="2:8">
      <c r="B632" s="1"/>
      <c r="C632" s="1"/>
      <c r="D632" s="1"/>
      <c r="E632" s="1"/>
      <c r="F632" s="1"/>
      <c r="G632" s="1"/>
      <c r="H632" s="1"/>
    </row>
    <row r="633" spans="2:8">
      <c r="B633" s="1"/>
      <c r="C633" s="1"/>
      <c r="D633" s="1"/>
      <c r="E633" s="1"/>
      <c r="F633" s="1"/>
      <c r="G633" s="1"/>
      <c r="H633" s="1"/>
    </row>
    <row r="634" spans="2:8">
      <c r="B634" s="1"/>
      <c r="C634" s="1"/>
      <c r="D634" s="1"/>
      <c r="E634" s="1"/>
      <c r="F634" s="1"/>
      <c r="G634" s="1"/>
      <c r="H634" s="1"/>
    </row>
    <row r="635" spans="2:8">
      <c r="B635" s="1"/>
      <c r="C635" s="1"/>
      <c r="D635" s="1"/>
      <c r="E635" s="1"/>
      <c r="F635" s="1"/>
      <c r="G635" s="1"/>
      <c r="H635" s="1"/>
    </row>
    <row r="636" spans="2:8">
      <c r="B636" s="1"/>
      <c r="C636" s="1"/>
      <c r="D636" s="1"/>
      <c r="E636" s="1"/>
      <c r="F636" s="1"/>
      <c r="G636" s="1"/>
      <c r="H636" s="1"/>
    </row>
    <row r="637" spans="2:8">
      <c r="B637" s="1"/>
      <c r="C637" s="1"/>
      <c r="D637" s="1"/>
      <c r="E637" s="1"/>
      <c r="F637" s="1"/>
      <c r="G637" s="1"/>
      <c r="H637" s="1"/>
    </row>
    <row r="638" spans="2:8">
      <c r="B638" s="1"/>
      <c r="C638" s="1"/>
      <c r="D638" s="1"/>
      <c r="E638" s="1"/>
      <c r="F638" s="1"/>
      <c r="G638" s="1"/>
      <c r="H638" s="1"/>
    </row>
    <row r="639" spans="2:8">
      <c r="B639" s="1"/>
      <c r="C639" s="1"/>
      <c r="D639" s="1"/>
      <c r="E639" s="1"/>
      <c r="F639" s="1"/>
      <c r="G639" s="1"/>
      <c r="H639" s="1"/>
    </row>
    <row r="640" spans="2:8">
      <c r="B640" s="1"/>
      <c r="C640" s="1"/>
      <c r="D640" s="1"/>
      <c r="E640" s="1"/>
      <c r="F640" s="1"/>
      <c r="G640" s="1"/>
      <c r="H640" s="1"/>
    </row>
    <row r="641" spans="2:8">
      <c r="B641" s="1"/>
      <c r="C641" s="1"/>
      <c r="D641" s="1"/>
      <c r="E641" s="1"/>
      <c r="F641" s="1"/>
      <c r="G641" s="1"/>
      <c r="H641" s="1"/>
    </row>
    <row r="642" spans="2:8">
      <c r="B642" s="1"/>
      <c r="C642" s="1"/>
      <c r="D642" s="1"/>
      <c r="E642" s="1"/>
      <c r="F642" s="1"/>
      <c r="G642" s="1"/>
      <c r="H642" s="1"/>
    </row>
    <row r="643" spans="2:8">
      <c r="B643" s="1"/>
      <c r="C643" s="1"/>
      <c r="D643" s="1"/>
      <c r="E643" s="1"/>
      <c r="F643" s="1"/>
      <c r="G643" s="1"/>
      <c r="H643" s="1"/>
    </row>
    <row r="644" spans="2:8">
      <c r="B644" s="1"/>
      <c r="C644" s="1"/>
      <c r="D644" s="1"/>
      <c r="E644" s="1"/>
      <c r="F644" s="1"/>
      <c r="G644" s="1"/>
      <c r="H644" s="1"/>
    </row>
    <row r="645" spans="2:8">
      <c r="B645" s="1"/>
      <c r="C645" s="1"/>
      <c r="D645" s="1"/>
      <c r="E645" s="1"/>
      <c r="F645" s="1"/>
      <c r="G645" s="1"/>
      <c r="H645" s="1"/>
    </row>
    <row r="646" spans="2:8">
      <c r="B646" s="1"/>
      <c r="C646" s="1"/>
      <c r="D646" s="1"/>
      <c r="E646" s="1"/>
      <c r="F646" s="1"/>
      <c r="G646" s="1"/>
      <c r="H646" s="1"/>
    </row>
    <row r="647" spans="2:8">
      <c r="B647" s="1"/>
      <c r="C647" s="1"/>
      <c r="D647" s="1"/>
      <c r="E647" s="1"/>
      <c r="F647" s="1"/>
      <c r="G647" s="1"/>
      <c r="H647" s="1"/>
    </row>
    <row r="648" spans="2:8">
      <c r="B648" s="1"/>
      <c r="C648" s="1"/>
      <c r="D648" s="1"/>
      <c r="E648" s="1"/>
      <c r="F648" s="1"/>
      <c r="G648" s="1"/>
      <c r="H648" s="1"/>
    </row>
    <row r="649" spans="2:8">
      <c r="B649" s="1"/>
      <c r="C649" s="1"/>
      <c r="D649" s="1"/>
      <c r="E649" s="1"/>
      <c r="F649" s="1"/>
      <c r="G649" s="1"/>
      <c r="H649" s="1"/>
    </row>
    <row r="650" spans="2:8">
      <c r="B650" s="1"/>
      <c r="C650" s="1"/>
      <c r="D650" s="1"/>
      <c r="E650" s="1"/>
      <c r="F650" s="1"/>
      <c r="G650" s="1"/>
      <c r="H650" s="1"/>
    </row>
    <row r="651" spans="2:8">
      <c r="B651" s="1"/>
      <c r="C651" s="1"/>
      <c r="D651" s="1"/>
      <c r="E651" s="1"/>
      <c r="F651" s="1"/>
      <c r="G651" s="1"/>
      <c r="H651" s="1"/>
    </row>
    <row r="652" spans="2:8">
      <c r="B652" s="1"/>
      <c r="C652" s="1"/>
      <c r="D652" s="1"/>
      <c r="E652" s="1"/>
      <c r="F652" s="1"/>
      <c r="G652" s="1"/>
      <c r="H652" s="1"/>
    </row>
    <row r="653" spans="2:8">
      <c r="B653" s="1"/>
      <c r="C653" s="1"/>
      <c r="D653" s="1"/>
      <c r="E653" s="1"/>
      <c r="F653" s="1"/>
      <c r="G653" s="1"/>
      <c r="H653" s="1"/>
    </row>
    <row r="654" spans="2:8">
      <c r="B654" s="1"/>
      <c r="C654" s="1"/>
      <c r="D654" s="1"/>
      <c r="E654" s="1"/>
      <c r="F654" s="1"/>
      <c r="G654" s="1"/>
      <c r="H654" s="1"/>
    </row>
    <row r="655" spans="2:8">
      <c r="B655" s="1"/>
      <c r="C655" s="1"/>
      <c r="D655" s="1"/>
      <c r="E655" s="1"/>
      <c r="F655" s="1"/>
      <c r="G655" s="1"/>
      <c r="H655" s="1"/>
    </row>
    <row r="656" spans="2:8">
      <c r="B656" s="1"/>
      <c r="C656" s="1"/>
      <c r="D656" s="1"/>
      <c r="E656" s="1"/>
      <c r="F656" s="1"/>
      <c r="G656" s="1"/>
      <c r="H656" s="1"/>
    </row>
    <row r="657" spans="2:8">
      <c r="B657" s="1"/>
      <c r="C657" s="1"/>
      <c r="D657" s="1"/>
      <c r="E657" s="1"/>
      <c r="F657" s="1"/>
      <c r="G657" s="1"/>
      <c r="H657" s="1"/>
    </row>
    <row r="658" spans="2:8">
      <c r="B658" s="1"/>
      <c r="C658" s="1"/>
      <c r="D658" s="1"/>
      <c r="E658" s="1"/>
      <c r="F658" s="1"/>
      <c r="G658" s="1"/>
      <c r="H658" s="1"/>
    </row>
    <row r="659" spans="2:8">
      <c r="B659" s="1"/>
      <c r="C659" s="1"/>
      <c r="D659" s="1"/>
      <c r="E659" s="1"/>
      <c r="F659" s="1"/>
      <c r="G659" s="1"/>
      <c r="H659" s="1"/>
    </row>
    <row r="660" spans="2:8">
      <c r="B660" s="1"/>
      <c r="C660" s="1"/>
      <c r="D660" s="1"/>
      <c r="E660" s="1"/>
      <c r="F660" s="1"/>
      <c r="G660" s="1"/>
      <c r="H660" s="1"/>
    </row>
    <row r="661" spans="2:8">
      <c r="B661" s="1"/>
      <c r="C661" s="1"/>
      <c r="D661" s="1"/>
      <c r="E661" s="1"/>
      <c r="F661" s="1"/>
      <c r="G661" s="1"/>
      <c r="H661" s="1"/>
    </row>
    <row r="662" spans="2:8">
      <c r="B662" s="1"/>
      <c r="C662" s="1"/>
      <c r="D662" s="1"/>
      <c r="E662" s="1"/>
      <c r="F662" s="1"/>
      <c r="G662" s="1"/>
      <c r="H662" s="1"/>
    </row>
    <row r="663" spans="2:8">
      <c r="B663" s="1"/>
      <c r="C663" s="1"/>
      <c r="D663" s="1"/>
      <c r="E663" s="1"/>
      <c r="F663" s="1"/>
      <c r="G663" s="1"/>
      <c r="H663" s="1"/>
    </row>
    <row r="664" spans="2:8">
      <c r="B664" s="1"/>
      <c r="C664" s="1"/>
      <c r="D664" s="1"/>
      <c r="E664" s="1"/>
      <c r="F664" s="1"/>
      <c r="G664" s="1"/>
      <c r="H664" s="1"/>
    </row>
    <row r="665" spans="2:8">
      <c r="B665" s="1"/>
      <c r="C665" s="1"/>
      <c r="D665" s="1"/>
      <c r="E665" s="1"/>
      <c r="F665" s="1"/>
      <c r="G665" s="1"/>
      <c r="H665" s="1"/>
    </row>
    <row r="666" spans="2:8">
      <c r="B666" s="1"/>
      <c r="C666" s="1"/>
      <c r="D666" s="1"/>
      <c r="E666" s="1"/>
      <c r="F666" s="1"/>
      <c r="G666" s="1"/>
      <c r="H666" s="1"/>
    </row>
    <row r="667" spans="2:8">
      <c r="B667" s="1"/>
      <c r="C667" s="1"/>
      <c r="D667" s="1"/>
      <c r="E667" s="1"/>
      <c r="F667" s="1"/>
      <c r="G667" s="1"/>
      <c r="H667" s="1"/>
    </row>
    <row r="668" spans="2:8">
      <c r="B668" s="1"/>
      <c r="C668" s="1"/>
      <c r="D668" s="1"/>
      <c r="E668" s="1"/>
      <c r="F668" s="1"/>
      <c r="G668" s="1"/>
      <c r="H668" s="1"/>
    </row>
    <row r="669" spans="2:8">
      <c r="B669" s="1"/>
      <c r="C669" s="1"/>
      <c r="D669" s="1"/>
      <c r="E669" s="1"/>
      <c r="F669" s="1"/>
      <c r="G669" s="1"/>
      <c r="H669" s="1"/>
    </row>
    <row r="670" spans="2:8">
      <c r="B670" s="1"/>
      <c r="C670" s="1"/>
      <c r="D670" s="1"/>
      <c r="E670" s="1"/>
      <c r="F670" s="1"/>
      <c r="G670" s="1"/>
      <c r="H670" s="1"/>
    </row>
    <row r="671" spans="2:8">
      <c r="B671" s="1"/>
      <c r="C671" s="1"/>
      <c r="D671" s="1"/>
      <c r="E671" s="1"/>
      <c r="F671" s="1"/>
      <c r="G671" s="1"/>
      <c r="H671" s="1"/>
    </row>
    <row r="672" spans="2:8">
      <c r="B672" s="1"/>
      <c r="C672" s="1"/>
      <c r="D672" s="1"/>
      <c r="E672" s="1"/>
      <c r="F672" s="1"/>
      <c r="G672" s="1"/>
      <c r="H672" s="1"/>
    </row>
    <row r="673" spans="2:8">
      <c r="B673" s="1"/>
      <c r="C673" s="1"/>
      <c r="D673" s="1"/>
      <c r="E673" s="1"/>
      <c r="F673" s="1"/>
      <c r="G673" s="1"/>
      <c r="H673" s="1"/>
    </row>
    <row r="674" spans="2:8">
      <c r="B674" s="1"/>
      <c r="C674" s="1"/>
      <c r="D674" s="1"/>
      <c r="E674" s="1"/>
      <c r="F674" s="1"/>
      <c r="G674" s="1"/>
      <c r="H674" s="1"/>
    </row>
    <row r="675" spans="2:8">
      <c r="B675" s="1"/>
      <c r="C675" s="1"/>
      <c r="D675" s="1"/>
      <c r="E675" s="1"/>
      <c r="F675" s="1"/>
      <c r="G675" s="1"/>
      <c r="H675" s="1"/>
    </row>
    <row r="676" spans="2:8">
      <c r="B676" s="1"/>
      <c r="C676" s="1"/>
      <c r="D676" s="1"/>
      <c r="E676" s="1"/>
      <c r="F676" s="1"/>
      <c r="G676" s="1"/>
      <c r="H676" s="1"/>
    </row>
    <row r="677" spans="2:8">
      <c r="B677" s="1"/>
      <c r="C677" s="1"/>
      <c r="D677" s="1"/>
      <c r="E677" s="1"/>
      <c r="F677" s="1"/>
      <c r="G677" s="1"/>
      <c r="H677" s="1"/>
    </row>
    <row r="678" spans="2:8">
      <c r="B678" s="1"/>
      <c r="C678" s="1"/>
      <c r="D678" s="1"/>
      <c r="E678" s="1"/>
      <c r="F678" s="1"/>
      <c r="G678" s="1"/>
      <c r="H678" s="1"/>
    </row>
    <row r="679" spans="2:8">
      <c r="B679" s="1"/>
      <c r="C679" s="1"/>
      <c r="D679" s="1"/>
      <c r="E679" s="1"/>
      <c r="F679" s="1"/>
      <c r="G679" s="1"/>
      <c r="H679" s="1"/>
    </row>
    <row r="680" spans="2:8">
      <c r="B680" s="1"/>
      <c r="C680" s="1"/>
      <c r="D680" s="1"/>
      <c r="E680" s="1"/>
      <c r="F680" s="1"/>
      <c r="G680" s="1"/>
      <c r="H680" s="1"/>
    </row>
    <row r="681" spans="2:8">
      <c r="B681" s="1"/>
      <c r="C681" s="1"/>
      <c r="D681" s="1"/>
      <c r="E681" s="1"/>
      <c r="F681" s="1"/>
      <c r="G681" s="1"/>
      <c r="H681" s="1"/>
    </row>
    <row r="682" spans="2:8">
      <c r="B682" s="1"/>
      <c r="C682" s="1"/>
      <c r="D682" s="1"/>
      <c r="E682" s="1"/>
      <c r="F682" s="1"/>
      <c r="G682" s="1"/>
      <c r="H682" s="1"/>
    </row>
    <row r="683" spans="2:8">
      <c r="B683" s="1"/>
      <c r="C683" s="1"/>
      <c r="D683" s="1"/>
      <c r="E683" s="1"/>
      <c r="F683" s="1"/>
      <c r="G683" s="1"/>
      <c r="H683" s="1"/>
    </row>
    <row r="684" spans="2:8">
      <c r="B684" s="1"/>
      <c r="C684" s="1"/>
      <c r="D684" s="1"/>
      <c r="E684" s="1"/>
      <c r="F684" s="1"/>
      <c r="G684" s="1"/>
      <c r="H684" s="1"/>
    </row>
    <row r="685" spans="2:8">
      <c r="B685" s="1"/>
      <c r="C685" s="1"/>
      <c r="D685" s="1"/>
      <c r="E685" s="1"/>
      <c r="F685" s="1"/>
      <c r="G685" s="1"/>
      <c r="H685" s="1"/>
    </row>
    <row r="686" spans="2:8">
      <c r="B686" s="1"/>
      <c r="C686" s="1"/>
      <c r="D686" s="1"/>
      <c r="E686" s="1"/>
      <c r="F686" s="1"/>
      <c r="G686" s="1"/>
      <c r="H686" s="1"/>
    </row>
    <row r="687" spans="2:8">
      <c r="B687" s="1"/>
      <c r="C687" s="1"/>
      <c r="D687" s="1"/>
      <c r="E687" s="1"/>
      <c r="F687" s="1"/>
      <c r="G687" s="1"/>
      <c r="H687" s="1"/>
    </row>
    <row r="688" spans="2:8">
      <c r="B688" s="1"/>
      <c r="C688" s="1"/>
      <c r="D688" s="1"/>
      <c r="E688" s="1"/>
      <c r="F688" s="1"/>
      <c r="G688" s="1"/>
      <c r="H688" s="1"/>
    </row>
    <row r="689" spans="2:8">
      <c r="B689" s="1"/>
      <c r="C689" s="1"/>
      <c r="D689" s="1"/>
      <c r="E689" s="1"/>
      <c r="F689" s="1"/>
      <c r="G689" s="1"/>
      <c r="H689" s="1"/>
    </row>
    <row r="690" spans="2:8">
      <c r="B690" s="1"/>
      <c r="C690" s="1"/>
      <c r="D690" s="1"/>
      <c r="E690" s="1"/>
      <c r="F690" s="1"/>
      <c r="G690" s="1"/>
      <c r="H690" s="1"/>
    </row>
    <row r="691" spans="2:8">
      <c r="B691" s="1"/>
      <c r="C691" s="1"/>
      <c r="D691" s="1"/>
      <c r="E691" s="1"/>
      <c r="F691" s="1"/>
      <c r="G691" s="1"/>
      <c r="H691" s="1"/>
    </row>
    <row r="692" spans="2:8">
      <c r="B692" s="1"/>
      <c r="C692" s="1"/>
      <c r="D692" s="1"/>
      <c r="E692" s="1"/>
      <c r="F692" s="1"/>
      <c r="G692" s="1"/>
      <c r="H692" s="1"/>
    </row>
    <row r="693" spans="2:8">
      <c r="B693" s="1"/>
      <c r="C693" s="1"/>
      <c r="D693" s="1"/>
      <c r="E693" s="1"/>
      <c r="F693" s="1"/>
      <c r="G693" s="1"/>
      <c r="H693" s="1"/>
    </row>
    <row r="694" spans="2:8">
      <c r="B694" s="1"/>
      <c r="C694" s="1"/>
      <c r="D694" s="1"/>
      <c r="E694" s="1"/>
      <c r="F694" s="1"/>
      <c r="G694" s="1"/>
      <c r="H694" s="1"/>
    </row>
    <row r="695" spans="2:8">
      <c r="B695" s="1"/>
      <c r="C695" s="1"/>
      <c r="D695" s="1"/>
      <c r="E695" s="1"/>
      <c r="F695" s="1"/>
      <c r="G695" s="1"/>
      <c r="H695" s="1"/>
    </row>
    <row r="696" spans="2:8">
      <c r="B696" s="1"/>
      <c r="C696" s="1"/>
      <c r="D696" s="1"/>
      <c r="E696" s="1"/>
      <c r="F696" s="1"/>
      <c r="G696" s="1"/>
      <c r="H696" s="1"/>
    </row>
    <row r="697" spans="2:8">
      <c r="B697" s="1"/>
      <c r="C697" s="1"/>
      <c r="D697" s="1"/>
      <c r="E697" s="1"/>
      <c r="F697" s="1"/>
      <c r="G697" s="1"/>
      <c r="H697" s="1"/>
    </row>
    <row r="698" spans="2:8">
      <c r="B698" s="1"/>
      <c r="C698" s="1"/>
      <c r="D698" s="1"/>
      <c r="E698" s="1"/>
      <c r="F698" s="1"/>
      <c r="G698" s="1"/>
      <c r="H698" s="1"/>
    </row>
    <row r="699" spans="2:8">
      <c r="B699" s="1"/>
      <c r="C699" s="1"/>
      <c r="D699" s="1"/>
      <c r="E699" s="1"/>
      <c r="F699" s="1"/>
      <c r="G699" s="1"/>
      <c r="H699" s="1"/>
    </row>
    <row r="700" spans="2:8">
      <c r="B700" s="1"/>
      <c r="C700" s="1"/>
      <c r="D700" s="1"/>
      <c r="E700" s="1"/>
      <c r="F700" s="1"/>
      <c r="G700" s="1"/>
      <c r="H700" s="1"/>
    </row>
    <row r="701" spans="2:8">
      <c r="B701" s="1"/>
      <c r="C701" s="1"/>
      <c r="D701" s="1"/>
      <c r="E701" s="1"/>
      <c r="F701" s="1"/>
      <c r="G701" s="1"/>
      <c r="H701" s="1"/>
    </row>
    <row r="702" spans="2:8">
      <c r="B702" s="1"/>
      <c r="C702" s="1"/>
      <c r="D702" s="1"/>
      <c r="E702" s="1"/>
      <c r="F702" s="1"/>
      <c r="G702" s="1"/>
      <c r="H702" s="1"/>
    </row>
    <row r="703" spans="2:8">
      <c r="B703" s="1"/>
      <c r="C703" s="1"/>
      <c r="D703" s="1"/>
      <c r="E703" s="1"/>
      <c r="F703" s="1"/>
      <c r="G703" s="1"/>
      <c r="H703" s="1"/>
    </row>
    <row r="704" spans="2:8">
      <c r="B704" s="1"/>
      <c r="C704" s="1"/>
      <c r="D704" s="1"/>
      <c r="E704" s="1"/>
      <c r="F704" s="1"/>
      <c r="G704" s="1"/>
      <c r="H704" s="1"/>
    </row>
    <row r="705" spans="2:8">
      <c r="B705" s="1"/>
      <c r="C705" s="1"/>
      <c r="D705" s="1"/>
      <c r="E705" s="1"/>
      <c r="F705" s="1"/>
      <c r="G705" s="1"/>
      <c r="H705" s="1"/>
    </row>
    <row r="706" spans="2:8">
      <c r="B706" s="1"/>
      <c r="C706" s="1"/>
      <c r="D706" s="1"/>
      <c r="E706" s="1"/>
      <c r="F706" s="1"/>
      <c r="G706" s="1"/>
      <c r="H706" s="1"/>
    </row>
    <row r="707" spans="2:8">
      <c r="B707" s="1"/>
      <c r="C707" s="1"/>
      <c r="D707" s="1"/>
      <c r="E707" s="1"/>
      <c r="F707" s="1"/>
      <c r="G707" s="1"/>
      <c r="H707" s="1"/>
    </row>
    <row r="708" spans="2:8">
      <c r="B708" s="1"/>
      <c r="C708" s="1"/>
      <c r="D708" s="1"/>
      <c r="E708" s="1"/>
      <c r="F708" s="1"/>
      <c r="G708" s="1"/>
      <c r="H708" s="1"/>
    </row>
    <row r="709" spans="2:8">
      <c r="B709" s="1"/>
      <c r="C709" s="1"/>
      <c r="D709" s="1"/>
      <c r="E709" s="1"/>
      <c r="F709" s="1"/>
      <c r="G709" s="1"/>
      <c r="H709" s="1"/>
    </row>
    <row r="710" spans="2:8">
      <c r="B710" s="1"/>
      <c r="C710" s="1"/>
      <c r="D710" s="1"/>
      <c r="E710" s="1"/>
      <c r="F710" s="1"/>
      <c r="G710" s="1"/>
      <c r="H710" s="1"/>
    </row>
    <row r="711" spans="2:8">
      <c r="B711" s="1"/>
      <c r="C711" s="1"/>
      <c r="D711" s="1"/>
      <c r="E711" s="1"/>
      <c r="F711" s="1"/>
      <c r="G711" s="1"/>
      <c r="H711" s="1"/>
    </row>
    <row r="712" spans="2:8">
      <c r="B712" s="1"/>
      <c r="C712" s="1"/>
      <c r="D712" s="1"/>
      <c r="E712" s="1"/>
      <c r="F712" s="1"/>
      <c r="G712" s="1"/>
      <c r="H712" s="1"/>
    </row>
    <row r="713" spans="2:8">
      <c r="B713" s="1"/>
      <c r="C713" s="1"/>
      <c r="D713" s="1"/>
      <c r="E713" s="1"/>
      <c r="F713" s="1"/>
      <c r="G713" s="1"/>
      <c r="H713" s="1"/>
    </row>
    <row r="714" spans="2:8">
      <c r="B714" s="1"/>
      <c r="C714" s="1"/>
      <c r="D714" s="1"/>
      <c r="E714" s="1"/>
      <c r="F714" s="1"/>
      <c r="G714" s="1"/>
      <c r="H714" s="1"/>
    </row>
    <row r="715" spans="2:8">
      <c r="B715" s="1"/>
      <c r="C715" s="1"/>
      <c r="D715" s="1"/>
      <c r="E715" s="1"/>
      <c r="F715" s="1"/>
      <c r="G715" s="1"/>
      <c r="H715" s="1"/>
    </row>
    <row r="716" spans="2:8">
      <c r="B716" s="1"/>
      <c r="C716" s="1"/>
      <c r="D716" s="1"/>
      <c r="E716" s="1"/>
      <c r="F716" s="1"/>
      <c r="G716" s="1"/>
      <c r="H716" s="1"/>
    </row>
    <row r="717" spans="2:8">
      <c r="B717" s="1"/>
      <c r="C717" s="1"/>
      <c r="D717" s="1"/>
      <c r="E717" s="1"/>
      <c r="F717" s="1"/>
      <c r="G717" s="1"/>
      <c r="H717" s="1"/>
    </row>
    <row r="718" spans="2:8">
      <c r="B718" s="1"/>
      <c r="C718" s="1"/>
      <c r="D718" s="1"/>
      <c r="E718" s="1"/>
      <c r="F718" s="1"/>
      <c r="G718" s="1"/>
      <c r="H718" s="1"/>
    </row>
    <row r="719" spans="2:8">
      <c r="B719" s="1"/>
      <c r="C719" s="1"/>
      <c r="D719" s="1"/>
      <c r="E719" s="1"/>
      <c r="F719" s="1"/>
      <c r="G719" s="1"/>
      <c r="H719" s="1"/>
    </row>
    <row r="720" spans="2:8">
      <c r="B720" s="1"/>
      <c r="C720" s="1"/>
      <c r="D720" s="1"/>
      <c r="E720" s="1"/>
      <c r="F720" s="1"/>
      <c r="G720" s="1"/>
      <c r="H720" s="1"/>
    </row>
    <row r="721" spans="2:8">
      <c r="B721" s="1"/>
      <c r="C721" s="1"/>
      <c r="D721" s="1"/>
      <c r="E721" s="1"/>
      <c r="F721" s="1"/>
      <c r="G721" s="1"/>
      <c r="H721" s="1"/>
    </row>
    <row r="722" spans="2:8">
      <c r="B722" s="1"/>
      <c r="C722" s="1"/>
      <c r="D722" s="1"/>
      <c r="E722" s="1"/>
      <c r="F722" s="1"/>
      <c r="G722" s="1"/>
      <c r="H722" s="1"/>
    </row>
    <row r="723" spans="2:8">
      <c r="B723" s="1"/>
      <c r="C723" s="1"/>
      <c r="D723" s="1"/>
      <c r="E723" s="1"/>
      <c r="F723" s="1"/>
      <c r="G723" s="1"/>
      <c r="H723" s="1"/>
    </row>
    <row r="724" spans="2:8">
      <c r="B724" s="1"/>
      <c r="C724" s="1"/>
      <c r="D724" s="1"/>
      <c r="E724" s="1"/>
      <c r="F724" s="1"/>
      <c r="G724" s="1"/>
      <c r="H724" s="1"/>
    </row>
    <row r="725" spans="2:8">
      <c r="B725" s="1"/>
      <c r="C725" s="1"/>
      <c r="D725" s="1"/>
      <c r="E725" s="1"/>
      <c r="F725" s="1"/>
      <c r="G725" s="1"/>
      <c r="H725" s="1"/>
    </row>
    <row r="726" spans="2:8">
      <c r="B726" s="1"/>
      <c r="C726" s="1"/>
      <c r="D726" s="1"/>
      <c r="E726" s="1"/>
      <c r="F726" s="1"/>
      <c r="G726" s="1"/>
      <c r="H726" s="1"/>
    </row>
    <row r="727" spans="2:8">
      <c r="B727" s="1"/>
      <c r="C727" s="1"/>
      <c r="D727" s="1"/>
      <c r="E727" s="1"/>
      <c r="F727" s="1"/>
      <c r="G727" s="1"/>
      <c r="H727" s="1"/>
    </row>
    <row r="728" spans="2:8">
      <c r="B728" s="1"/>
      <c r="C728" s="1"/>
      <c r="D728" s="1"/>
      <c r="E728" s="1"/>
      <c r="F728" s="1"/>
      <c r="G728" s="1"/>
      <c r="H728" s="1"/>
    </row>
    <row r="729" spans="2:8">
      <c r="B729" s="1"/>
      <c r="C729" s="1"/>
      <c r="D729" s="1"/>
      <c r="E729" s="1"/>
      <c r="F729" s="1"/>
      <c r="G729" s="1"/>
      <c r="H729" s="1"/>
    </row>
    <row r="730" spans="2:8">
      <c r="B730" s="1"/>
      <c r="C730" s="1"/>
      <c r="D730" s="1"/>
      <c r="E730" s="1"/>
      <c r="F730" s="1"/>
      <c r="G730" s="1"/>
      <c r="H730" s="1"/>
    </row>
    <row r="731" spans="2:8">
      <c r="B731" s="1"/>
      <c r="C731" s="1"/>
      <c r="D731" s="1"/>
      <c r="E731" s="1"/>
      <c r="F731" s="1"/>
      <c r="G731" s="1"/>
      <c r="H731" s="1"/>
    </row>
    <row r="732" spans="2:8">
      <c r="B732" s="1"/>
      <c r="C732" s="1"/>
      <c r="D732" s="1"/>
      <c r="E732" s="1"/>
      <c r="F732" s="1"/>
      <c r="G732" s="1"/>
      <c r="H732" s="1"/>
    </row>
    <row r="733" spans="2:8">
      <c r="B733" s="1"/>
      <c r="C733" s="1"/>
      <c r="D733" s="1"/>
      <c r="E733" s="1"/>
      <c r="F733" s="1"/>
      <c r="G733" s="1"/>
      <c r="H733" s="1"/>
    </row>
    <row r="734" spans="2:8">
      <c r="B734" s="1"/>
      <c r="C734" s="1"/>
      <c r="D734" s="1"/>
      <c r="E734" s="1"/>
      <c r="F734" s="1"/>
      <c r="G734" s="1"/>
      <c r="H734" s="1"/>
    </row>
    <row r="735" spans="2:8">
      <c r="B735" s="1"/>
      <c r="C735" s="1"/>
      <c r="D735" s="1"/>
      <c r="E735" s="1"/>
      <c r="F735" s="1"/>
      <c r="G735" s="1"/>
      <c r="H735" s="1"/>
    </row>
    <row r="736" spans="2:8">
      <c r="B736" s="1"/>
      <c r="C736" s="1"/>
      <c r="D736" s="1"/>
      <c r="E736" s="1"/>
      <c r="F736" s="1"/>
      <c r="G736" s="1"/>
      <c r="H736" s="1"/>
    </row>
    <row r="737" spans="2:8">
      <c r="B737" s="1"/>
      <c r="C737" s="1"/>
      <c r="D737" s="1"/>
      <c r="E737" s="1"/>
      <c r="F737" s="1"/>
      <c r="G737" s="1"/>
      <c r="H737" s="1"/>
    </row>
    <row r="738" spans="2:8">
      <c r="B738" s="1"/>
      <c r="C738" s="1"/>
      <c r="D738" s="1"/>
      <c r="E738" s="1"/>
      <c r="F738" s="1"/>
      <c r="G738" s="1"/>
    </row>
  </sheetData>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423" priority="7" stopIfTrue="1">
      <formula>$A$16=0</formula>
    </cfRule>
  </conditionalFormatting>
  <conditionalFormatting sqref="A109:I113 A114:K125 A186:H202 A203:J203 A56:B56 H56:I56 A57:I57 A75:I77 A78:B78 H78:I78 A79:I79 A92:I96 A97:K108 A184:B184 A185:I185 A204:I206 A207:B207 A208:I208 A221:I240">
    <cfRule type="expression" dxfId="422" priority="9" stopIfTrue="1">
      <formula>$A$16=0</formula>
    </cfRule>
  </conditionalFormatting>
  <conditionalFormatting sqref="B29:C29">
    <cfRule type="expression" dxfId="421" priority="24">
      <formula>LEFT($C$29,3)="Let"</formula>
    </cfRule>
  </conditionalFormatting>
  <conditionalFormatting sqref="B33:C33 B36:G52">
    <cfRule type="expression" dxfId="420" priority="19">
      <formula>$A$33="nvt"</formula>
    </cfRule>
  </conditionalFormatting>
  <conditionalFormatting sqref="B55:C55 B58:G74">
    <cfRule type="expression" dxfId="419" priority="20">
      <formula>$A$55="nvt"</formula>
    </cfRule>
  </conditionalFormatting>
  <conditionalFormatting sqref="B94:C94 B97:E108">
    <cfRule type="expression" dxfId="418" priority="17">
      <formula>$A$94="nvt"</formula>
    </cfRule>
  </conditionalFormatting>
  <conditionalFormatting sqref="B111:C111 B114:E125">
    <cfRule type="expression" dxfId="417" priority="5">
      <formula>$A$111="nvt"</formula>
    </cfRule>
  </conditionalFormatting>
  <conditionalFormatting sqref="B128:C128">
    <cfRule type="expression" dxfId="416" priority="16">
      <formula>$A$128="nvt"</formula>
    </cfRule>
  </conditionalFormatting>
  <conditionalFormatting sqref="B144:C144">
    <cfRule type="expression" dxfId="415" priority="15">
      <formula>$A$144="nvt"</formula>
    </cfRule>
  </conditionalFormatting>
  <conditionalFormatting sqref="B168:C168">
    <cfRule type="expression" dxfId="414" priority="14">
      <formula>$A$168="nvt"</formula>
    </cfRule>
  </conditionalFormatting>
  <conditionalFormatting sqref="B17:D26">
    <cfRule type="expression" dxfId="413" priority="22">
      <formula>$A17=0</formula>
    </cfRule>
  </conditionalFormatting>
  <conditionalFormatting sqref="B77:D77 B80:C91">
    <cfRule type="expression" dxfId="412" priority="18">
      <formula>$A$77="nvt"</formula>
    </cfRule>
  </conditionalFormatting>
  <conditionalFormatting sqref="B206:D206 B209:C220">
    <cfRule type="expression" dxfId="411" priority="12">
      <formula>$A$206="nvt"</formula>
    </cfRule>
  </conditionalFormatting>
  <conditionalFormatting sqref="B186:F203 B183:C183">
    <cfRule type="expression" dxfId="410" priority="13">
      <formula>$A$183="nvt"</formula>
    </cfRule>
  </conditionalFormatting>
  <conditionalFormatting sqref="B131:I141">
    <cfRule type="expression" dxfId="409" priority="10">
      <formula>$A$128="nvt"</formula>
    </cfRule>
  </conditionalFormatting>
  <conditionalFormatting sqref="B147:I165">
    <cfRule type="expression" dxfId="408" priority="8">
      <formula>$A$144="nvt"</formula>
    </cfRule>
  </conditionalFormatting>
  <conditionalFormatting sqref="B171:I180">
    <cfRule type="expression" dxfId="407" priority="23">
      <formula>$A$168="nvt"</formula>
    </cfRule>
  </conditionalFormatting>
  <conditionalFormatting sqref="C240">
    <cfRule type="cellIs" dxfId="406" priority="21" operator="notEqual">
      <formula>"JA"</formula>
    </cfRule>
  </conditionalFormatting>
  <conditionalFormatting sqref="D236">
    <cfRule type="expression" dxfId="405" priority="11">
      <formula>C240&lt;&gt;"JA"</formula>
    </cfRule>
  </conditionalFormatting>
  <conditionalFormatting sqref="G186:G203">
    <cfRule type="expression" dxfId="404" priority="4">
      <formula>$A$183="nvt"</formula>
    </cfRule>
  </conditionalFormatting>
  <conditionalFormatting sqref="H186:I202">
    <cfRule type="expression" dxfId="403" priority="2">
      <formula>$A$144="nvt"</formula>
    </cfRule>
  </conditionalFormatting>
  <conditionalFormatting sqref="H203:I203">
    <cfRule type="expression" dxfId="402" priority="3">
      <formula>$A$183="nvt"</formula>
    </cfRule>
  </conditionalFormatting>
  <conditionalFormatting sqref="I186:J202">
    <cfRule type="expression" dxfId="401" priority="1" stopIfTrue="1">
      <formula>$A$16=0</formula>
    </cfRule>
  </conditionalFormatting>
  <dataValidations count="4">
    <dataValidation type="list" allowBlank="1" showInputMessage="1" showErrorMessage="1" sqref="B187:B202 B37:B51 B148:B164 B132:B140 B59:B73 B172:B179 B98:B107 B115:B124" xr:uid="{68ED7425-DAE1-4E77-BFBE-5FCCA86A5452}">
      <formula1>K_Werkpakket</formula1>
    </dataValidation>
    <dataValidation type="list" allowBlank="1" showInputMessage="1" showErrorMessage="1" sqref="C6" xr:uid="{BDB96CDA-6D62-46CB-A695-4512DF53D103}">
      <formula1>K_Type</formula1>
    </dataValidation>
    <dataValidation type="list" allowBlank="1" showInputMessage="1" showErrorMessage="1" sqref="C7" xr:uid="{BBAAECF6-9339-4248-8CB8-290ECD477258}">
      <formula1>K_Omvang</formula1>
    </dataValidation>
    <dataValidation type="list" allowBlank="1" showInputMessage="1" showErrorMessage="1" sqref="C167" xr:uid="{D1233B09-BAE1-482C-B803-2266AB61351A}">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616FB-F498-4557-9364-57B4BA2E931B}">
  <sheetPr>
    <tabColor rgb="FF92D050"/>
    <pageSetUpPr fitToPage="1"/>
  </sheetPr>
  <dimension ref="A1:L738"/>
  <sheetViews>
    <sheetView showGridLines="0" workbookViewId="0">
      <selection activeCell="C2" sqref="C2:E2"/>
    </sheetView>
  </sheetViews>
  <sheetFormatPr defaultColWidth="9.140625" defaultRowHeight="15.75"/>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c r="D1" s="1"/>
      <c r="I1" s="40" t="s">
        <v>28</v>
      </c>
    </row>
    <row r="2" spans="1:9" ht="18.75">
      <c r="B2" s="24" t="s">
        <v>119</v>
      </c>
      <c r="C2" s="252"/>
      <c r="D2" s="252"/>
      <c r="E2" s="252"/>
      <c r="I2" s="41" t="s">
        <v>30</v>
      </c>
    </row>
    <row r="3" spans="1:9">
      <c r="B3" s="22"/>
      <c r="C3" s="23"/>
      <c r="D3" s="23"/>
      <c r="E3" s="1"/>
      <c r="I3" s="55" t="s">
        <v>31</v>
      </c>
    </row>
    <row r="4" spans="1:9" ht="16.5">
      <c r="B4" s="26" t="s">
        <v>84</v>
      </c>
      <c r="C4" s="70"/>
      <c r="D4"/>
      <c r="H4" s="54"/>
    </row>
    <row r="5" spans="1:9" ht="16.5">
      <c r="B5" s="26" t="s">
        <v>86</v>
      </c>
      <c r="C5" s="71"/>
      <c r="D5"/>
      <c r="H5" s="54"/>
    </row>
    <row r="6" spans="1:9" ht="16.5">
      <c r="B6" s="26" t="s">
        <v>87</v>
      </c>
      <c r="C6" s="255"/>
      <c r="D6" s="255"/>
      <c r="F6"/>
      <c r="G6"/>
      <c r="H6"/>
    </row>
    <row r="7" spans="1:9" ht="16.5">
      <c r="B7" s="26" t="s">
        <v>88</v>
      </c>
      <c r="C7" s="72"/>
      <c r="D7"/>
      <c r="E7"/>
      <c r="F7"/>
      <c r="G7"/>
      <c r="H7"/>
    </row>
    <row r="8" spans="1:9" ht="16.5">
      <c r="B8" s="26"/>
      <c r="C8" s="107"/>
      <c r="D8" s="107"/>
      <c r="E8" s="107"/>
      <c r="F8"/>
      <c r="G8"/>
      <c r="H8"/>
    </row>
    <row r="9" spans="1:9">
      <c r="B9" s="3"/>
      <c r="C9" s="4"/>
      <c r="D9"/>
      <c r="E9"/>
      <c r="F9"/>
      <c r="G9"/>
      <c r="H9"/>
    </row>
    <row r="10" spans="1:9" ht="9" customHeight="1">
      <c r="B10" s="17"/>
      <c r="C10" s="4"/>
      <c r="D10"/>
      <c r="E10"/>
      <c r="F10"/>
      <c r="G10"/>
      <c r="H10"/>
    </row>
    <row r="11" spans="1:9" ht="75" customHeight="1">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c r="B12" s="30"/>
      <c r="C12" s="30"/>
      <c r="D12" s="30"/>
      <c r="E12" s="30"/>
      <c r="F12" s="30"/>
      <c r="G12" s="30"/>
      <c r="H12" s="30"/>
      <c r="I12" s="30"/>
    </row>
    <row r="13" spans="1:9" ht="6.75" customHeight="1" thickTop="1">
      <c r="B13" s="67"/>
      <c r="C13" s="67"/>
      <c r="D13" s="67"/>
      <c r="E13" s="67"/>
      <c r="F13" s="67"/>
      <c r="G13" s="67"/>
      <c r="H13" s="65"/>
      <c r="I13" s="65"/>
    </row>
    <row r="14" spans="1:9" ht="42.75" customHeight="1">
      <c r="B14" s="253" t="s">
        <v>90</v>
      </c>
      <c r="C14" s="253"/>
      <c r="D14" s="253"/>
      <c r="E14" s="253"/>
      <c r="F14" s="253"/>
      <c r="G14" s="253"/>
      <c r="H14" s="253"/>
      <c r="I14" s="65"/>
    </row>
    <row r="15" spans="1:9" ht="9.75" customHeight="1" thickBot="1">
      <c r="B15" s="68"/>
      <c r="C15" s="69"/>
      <c r="D15" s="65"/>
      <c r="E15" s="65"/>
      <c r="F15" s="65"/>
      <c r="G15" s="65"/>
      <c r="H15" s="65"/>
      <c r="I15" s="65"/>
    </row>
    <row r="16" spans="1:9" ht="18.75">
      <c r="A16" s="119">
        <f>IF(OR(COUNTA(C2:D8)&lt;5,Projectinformatie!B24=""),0,1)</f>
        <v>0</v>
      </c>
      <c r="B16" s="46" t="s">
        <v>91</v>
      </c>
      <c r="C16" s="47"/>
      <c r="D16" s="48" t="s">
        <v>81</v>
      </c>
      <c r="E16" s="65"/>
      <c r="F16" s="46" t="s">
        <v>58</v>
      </c>
      <c r="G16" s="47"/>
      <c r="H16" s="48" t="s">
        <v>81</v>
      </c>
      <c r="I16" s="65"/>
    </row>
    <row r="17" spans="1:12">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c r="B27" s="52" t="s">
        <v>92</v>
      </c>
      <c r="C27" s="53"/>
      <c r="D27" s="128">
        <f>SUM(D17:D26)</f>
        <v>0</v>
      </c>
      <c r="E27" s="65"/>
      <c r="F27" s="52" t="s">
        <v>92</v>
      </c>
      <c r="G27" s="53"/>
      <c r="H27" s="128">
        <f>SUM(H17:H26)</f>
        <v>0</v>
      </c>
      <c r="I27" s="65"/>
    </row>
    <row r="28" spans="1:12" ht="9" customHeight="1">
      <c r="B28" s="62"/>
      <c r="C28" s="63"/>
      <c r="D28" s="64"/>
      <c r="E28" s="65"/>
      <c r="F28" s="62"/>
      <c r="G28" s="63"/>
      <c r="H28" s="64"/>
      <c r="I28" s="65"/>
    </row>
    <row r="29" spans="1:12" ht="49.5" customHeight="1" thickBot="1">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c r="B30" s="32"/>
      <c r="C30" s="32"/>
      <c r="D30" s="32"/>
      <c r="E30" s="32"/>
      <c r="F30" s="32"/>
      <c r="G30" s="32"/>
      <c r="H30" s="32"/>
    </row>
    <row r="31" spans="1:12" ht="25.5" customHeight="1">
      <c r="B31" s="251" t="s">
        <v>94</v>
      </c>
      <c r="C31" s="251"/>
      <c r="D31" s="251"/>
      <c r="E31" s="251"/>
      <c r="F31" s="251"/>
      <c r="G31" s="251"/>
      <c r="H31" s="251"/>
    </row>
    <row r="32" spans="1:12" ht="18.75">
      <c r="B32" s="27"/>
      <c r="C32" s="28"/>
      <c r="D32" s="29"/>
      <c r="E32"/>
      <c r="F32" s="27"/>
      <c r="G32" s="28"/>
      <c r="H32" s="29"/>
    </row>
    <row r="33" spans="1:9" ht="21">
      <c r="A33" s="119" t="str">
        <f>IF($A$16=0,"",IF(COUNTIFS($A$17:$A$26,B33)=1,1,"nvt"))</f>
        <v/>
      </c>
      <c r="B33" s="129" t="str">
        <f>B17</f>
        <v>Loonkosten plus vast % (44,2% + 15%)</v>
      </c>
      <c r="C33" s="37"/>
      <c r="D33"/>
      <c r="E33"/>
      <c r="F33"/>
      <c r="G33"/>
      <c r="H33"/>
    </row>
    <row r="34" spans="1:9" ht="15" customHeight="1">
      <c r="B34" s="249" t="str">
        <f>IF(A33="nvt",VLOOKUP(A33,Alle_Kostensoorten[],2,FALSE),VLOOKUP(B33,Alle_Kostensoorten[],2,FALSE))</f>
        <v>Toelichting: Zie voor berekening tabblad 'Instructie'</v>
      </c>
      <c r="C34" s="249"/>
      <c r="D34" s="249"/>
      <c r="E34" s="249"/>
      <c r="F34" s="249"/>
      <c r="G34" s="249"/>
      <c r="H34"/>
    </row>
    <row r="35" spans="1:9" ht="11.25" customHeight="1">
      <c r="B35" s="3"/>
      <c r="C35" s="4"/>
      <c r="D35"/>
      <c r="E35"/>
      <c r="F35"/>
      <c r="G35"/>
      <c r="H35"/>
    </row>
    <row r="36" spans="1:9" ht="31.5" customHeight="1" thickBot="1">
      <c r="B36" s="158" t="s">
        <v>58</v>
      </c>
      <c r="C36" s="110" t="s">
        <v>95</v>
      </c>
      <c r="D36" s="110" t="s">
        <v>96</v>
      </c>
      <c r="E36" s="110" t="s">
        <v>97</v>
      </c>
      <c r="F36" s="110" t="s">
        <v>98</v>
      </c>
      <c r="G36" s="157" t="s">
        <v>81</v>
      </c>
      <c r="H36"/>
      <c r="I36" s="10"/>
    </row>
    <row r="37" spans="1:9" ht="15.75" customHeight="1" thickTop="1">
      <c r="B37" s="203"/>
      <c r="C37" s="186"/>
      <c r="D37" s="217"/>
      <c r="E37" s="187"/>
      <c r="F37" s="189"/>
      <c r="G37" s="159">
        <f>IF($A$33=1,$F37*$E37,0)</f>
        <v>0</v>
      </c>
      <c r="H37"/>
    </row>
    <row r="38" spans="1:9" ht="15.75" customHeight="1">
      <c r="B38" s="173"/>
      <c r="C38" s="86"/>
      <c r="D38" s="218"/>
      <c r="E38" s="166"/>
      <c r="F38" s="164"/>
      <c r="G38" s="160">
        <f t="shared" ref="G38:G51" si="1">IF($A$33=1,$F38*$E38,0)</f>
        <v>0</v>
      </c>
      <c r="H38"/>
    </row>
    <row r="39" spans="1:9" ht="15.75" customHeight="1">
      <c r="B39" s="173"/>
      <c r="C39" s="86"/>
      <c r="D39" s="218"/>
      <c r="E39" s="166"/>
      <c r="F39" s="164"/>
      <c r="G39" s="160">
        <f t="shared" si="1"/>
        <v>0</v>
      </c>
      <c r="H39"/>
    </row>
    <row r="40" spans="1:9" ht="15.75" customHeight="1">
      <c r="B40" s="173"/>
      <c r="C40" s="86"/>
      <c r="D40" s="218"/>
      <c r="E40" s="166"/>
      <c r="F40" s="164"/>
      <c r="G40" s="160">
        <f t="shared" si="1"/>
        <v>0</v>
      </c>
      <c r="H40"/>
    </row>
    <row r="41" spans="1:9" ht="15.75" customHeight="1">
      <c r="B41" s="173"/>
      <c r="C41" s="86"/>
      <c r="D41" s="218"/>
      <c r="E41" s="166"/>
      <c r="F41" s="164"/>
      <c r="G41" s="160">
        <f t="shared" si="1"/>
        <v>0</v>
      </c>
      <c r="H41"/>
    </row>
    <row r="42" spans="1:9" ht="15.75" customHeight="1">
      <c r="B42" s="173"/>
      <c r="C42" s="86"/>
      <c r="D42" s="218"/>
      <c r="E42" s="166"/>
      <c r="F42" s="164"/>
      <c r="G42" s="160">
        <f t="shared" si="1"/>
        <v>0</v>
      </c>
      <c r="H42"/>
    </row>
    <row r="43" spans="1:9" ht="15.75" customHeight="1">
      <c r="B43" s="173"/>
      <c r="C43" s="86"/>
      <c r="D43" s="218"/>
      <c r="E43" s="166"/>
      <c r="F43" s="164"/>
      <c r="G43" s="160">
        <f t="shared" si="1"/>
        <v>0</v>
      </c>
      <c r="H43"/>
    </row>
    <row r="44" spans="1:9" ht="15.75" customHeight="1">
      <c r="B44" s="173"/>
      <c r="C44" s="86"/>
      <c r="D44" s="218"/>
      <c r="E44" s="166"/>
      <c r="F44" s="164"/>
      <c r="G44" s="160">
        <f t="shared" si="1"/>
        <v>0</v>
      </c>
      <c r="H44"/>
    </row>
    <row r="45" spans="1:9" ht="15.75" customHeight="1">
      <c r="B45" s="173"/>
      <c r="C45" s="86"/>
      <c r="D45" s="218"/>
      <c r="E45" s="166"/>
      <c r="F45" s="164"/>
      <c r="G45" s="160">
        <f t="shared" si="1"/>
        <v>0</v>
      </c>
      <c r="H45"/>
    </row>
    <row r="46" spans="1:9" ht="15.75" customHeight="1">
      <c r="B46" s="173"/>
      <c r="C46" s="86"/>
      <c r="D46" s="218"/>
      <c r="E46" s="166"/>
      <c r="F46" s="164"/>
      <c r="G46" s="160">
        <f t="shared" si="1"/>
        <v>0</v>
      </c>
      <c r="H46"/>
    </row>
    <row r="47" spans="1:9" ht="15.75" customHeight="1">
      <c r="B47" s="173"/>
      <c r="C47" s="86"/>
      <c r="D47" s="218"/>
      <c r="E47" s="166"/>
      <c r="F47" s="164"/>
      <c r="G47" s="160">
        <f t="shared" si="1"/>
        <v>0</v>
      </c>
      <c r="H47"/>
    </row>
    <row r="48" spans="1:9" ht="15.75" customHeight="1">
      <c r="B48" s="173"/>
      <c r="C48" s="86"/>
      <c r="D48" s="218"/>
      <c r="E48" s="166"/>
      <c r="F48" s="164"/>
      <c r="G48" s="160">
        <f t="shared" si="1"/>
        <v>0</v>
      </c>
      <c r="H48"/>
    </row>
    <row r="49" spans="1:8" ht="15.75" customHeight="1">
      <c r="B49" s="173"/>
      <c r="C49" s="86"/>
      <c r="D49" s="218"/>
      <c r="E49" s="166"/>
      <c r="F49" s="164"/>
      <c r="G49" s="160">
        <f t="shared" si="1"/>
        <v>0</v>
      </c>
      <c r="H49"/>
    </row>
    <row r="50" spans="1:8" ht="15.75" customHeight="1">
      <c r="B50" s="173"/>
      <c r="C50" s="86"/>
      <c r="D50" s="218"/>
      <c r="E50" s="166"/>
      <c r="F50" s="164"/>
      <c r="G50" s="160">
        <f t="shared" si="1"/>
        <v>0</v>
      </c>
      <c r="H50"/>
    </row>
    <row r="51" spans="1:8" ht="15.75" customHeight="1" thickBot="1">
      <c r="B51" s="73"/>
      <c r="C51" s="74"/>
      <c r="D51" s="219"/>
      <c r="E51" s="76"/>
      <c r="F51" s="117"/>
      <c r="G51" s="131">
        <f t="shared" si="1"/>
        <v>0</v>
      </c>
      <c r="H51"/>
    </row>
    <row r="52" spans="1:8" ht="16.5" thickTop="1">
      <c r="B52" s="58" t="s">
        <v>92</v>
      </c>
      <c r="C52" s="58"/>
      <c r="D52" s="58"/>
      <c r="E52" s="58"/>
      <c r="F52" s="177"/>
      <c r="G52" s="137">
        <f>SUM(G37:G51)</f>
        <v>0</v>
      </c>
      <c r="H52" s="8"/>
    </row>
    <row r="53" spans="1:8">
      <c r="B53" s="1"/>
      <c r="C53" s="1"/>
      <c r="D53" s="1"/>
      <c r="E53" s="1"/>
      <c r="F53" s="7"/>
      <c r="G53" s="8"/>
      <c r="H53"/>
    </row>
    <row r="54" spans="1:8">
      <c r="B54" s="1"/>
      <c r="C54" s="1"/>
      <c r="D54" s="1"/>
      <c r="E54" s="1"/>
      <c r="F54" s="7"/>
      <c r="G54" s="8"/>
      <c r="H54"/>
    </row>
    <row r="55" spans="1:8" ht="21">
      <c r="A55" s="119" t="str">
        <f>IF($A$16=0,"",IF(COUNTIFS($A$17:$A$26,B55)=1,1,"nvt"))</f>
        <v/>
      </c>
      <c r="B55" s="129" t="str">
        <f>B18</f>
        <v>Loonkosten plus vast % (44,2%)</v>
      </c>
      <c r="C55" s="37"/>
      <c r="D55" s="1"/>
      <c r="E55" s="1"/>
      <c r="F55" s="7"/>
      <c r="G55" s="8"/>
      <c r="H55"/>
    </row>
    <row r="56" spans="1:8" ht="15" customHeight="1">
      <c r="B56" s="249" t="str">
        <f>IF(A55="nvt",VLOOKUP(A55,Alle_Kostensoorten[],2,FALSE),VLOOKUP(B55,Alle_Kostensoorten[],2,FALSE))</f>
        <v>Toelichting: Zie voor berekening tabblad 'Instructie'</v>
      </c>
      <c r="C56" s="249"/>
      <c r="D56" s="249"/>
      <c r="E56" s="249"/>
      <c r="F56" s="249"/>
      <c r="G56" s="249"/>
      <c r="H56"/>
    </row>
    <row r="57" spans="1:8" ht="9" customHeight="1">
      <c r="B57" s="1"/>
      <c r="C57" s="1"/>
      <c r="D57" s="1"/>
      <c r="E57" s="1"/>
      <c r="F57" s="7"/>
      <c r="G57" s="8"/>
      <c r="H57"/>
    </row>
    <row r="58" spans="1:8" ht="16.5" thickBot="1">
      <c r="B58" s="158" t="s">
        <v>58</v>
      </c>
      <c r="C58" s="110" t="s">
        <v>95</v>
      </c>
      <c r="D58" s="110" t="s">
        <v>96</v>
      </c>
      <c r="E58" s="110" t="s">
        <v>99</v>
      </c>
      <c r="F58" s="110" t="s">
        <v>98</v>
      </c>
      <c r="G58" s="157" t="s">
        <v>81</v>
      </c>
      <c r="H58"/>
    </row>
    <row r="59" spans="1:8" ht="15.75" customHeight="1" thickTop="1">
      <c r="B59" s="185"/>
      <c r="C59" s="186"/>
      <c r="D59" s="217"/>
      <c r="E59" s="187"/>
      <c r="F59" s="189"/>
      <c r="G59" s="159">
        <f>IF($A$55=1,$F59*$E59,0)</f>
        <v>0</v>
      </c>
      <c r="H59"/>
    </row>
    <row r="60" spans="1:8" ht="15.75" customHeight="1">
      <c r="B60" s="161"/>
      <c r="C60" s="86"/>
      <c r="D60" s="218"/>
      <c r="E60" s="166"/>
      <c r="F60" s="164"/>
      <c r="G60" s="160">
        <f t="shared" ref="G60:G73" si="2">IF($A$55=1,$F60*55,0)</f>
        <v>0</v>
      </c>
      <c r="H60"/>
    </row>
    <row r="61" spans="1:8" ht="15.75" customHeight="1">
      <c r="B61" s="161"/>
      <c r="C61" s="86"/>
      <c r="D61" s="218"/>
      <c r="E61" s="166"/>
      <c r="F61" s="164"/>
      <c r="G61" s="160">
        <f t="shared" si="2"/>
        <v>0</v>
      </c>
      <c r="H61"/>
    </row>
    <row r="62" spans="1:8" ht="15.75" customHeight="1">
      <c r="B62" s="161"/>
      <c r="C62" s="86"/>
      <c r="D62" s="218"/>
      <c r="E62" s="166"/>
      <c r="F62" s="164"/>
      <c r="G62" s="160">
        <f t="shared" si="2"/>
        <v>0</v>
      </c>
      <c r="H62"/>
    </row>
    <row r="63" spans="1:8" ht="15.75" customHeight="1">
      <c r="B63" s="161"/>
      <c r="C63" s="86"/>
      <c r="D63" s="218"/>
      <c r="E63" s="166"/>
      <c r="F63" s="164"/>
      <c r="G63" s="160">
        <f t="shared" si="2"/>
        <v>0</v>
      </c>
      <c r="H63"/>
    </row>
    <row r="64" spans="1:8" ht="15.75" customHeight="1">
      <c r="B64" s="161"/>
      <c r="C64" s="86"/>
      <c r="D64" s="218"/>
      <c r="E64" s="166"/>
      <c r="F64" s="164"/>
      <c r="G64" s="160">
        <f t="shared" si="2"/>
        <v>0</v>
      </c>
      <c r="H64"/>
    </row>
    <row r="65" spans="1:8" ht="15.75" customHeight="1">
      <c r="B65" s="161"/>
      <c r="C65" s="86"/>
      <c r="D65" s="218"/>
      <c r="E65" s="166"/>
      <c r="F65" s="164"/>
      <c r="G65" s="160">
        <f t="shared" si="2"/>
        <v>0</v>
      </c>
      <c r="H65"/>
    </row>
    <row r="66" spans="1:8" ht="15.75" customHeight="1">
      <c r="B66" s="161"/>
      <c r="C66" s="86"/>
      <c r="D66" s="218"/>
      <c r="E66" s="166"/>
      <c r="F66" s="164"/>
      <c r="G66" s="160">
        <f t="shared" si="2"/>
        <v>0</v>
      </c>
      <c r="H66"/>
    </row>
    <row r="67" spans="1:8" ht="15.75" customHeight="1">
      <c r="B67" s="161"/>
      <c r="C67" s="86"/>
      <c r="D67" s="218"/>
      <c r="E67" s="166"/>
      <c r="F67" s="164"/>
      <c r="G67" s="160">
        <f t="shared" si="2"/>
        <v>0</v>
      </c>
      <c r="H67"/>
    </row>
    <row r="68" spans="1:8" ht="15.75" customHeight="1">
      <c r="B68" s="161"/>
      <c r="C68" s="86"/>
      <c r="D68" s="218"/>
      <c r="E68" s="166"/>
      <c r="F68" s="164"/>
      <c r="G68" s="160">
        <f t="shared" si="2"/>
        <v>0</v>
      </c>
      <c r="H68"/>
    </row>
    <row r="69" spans="1:8" ht="15.75" customHeight="1">
      <c r="B69" s="161"/>
      <c r="C69" s="86"/>
      <c r="D69" s="218"/>
      <c r="E69" s="166"/>
      <c r="F69" s="164"/>
      <c r="G69" s="160">
        <f t="shared" si="2"/>
        <v>0</v>
      </c>
      <c r="H69"/>
    </row>
    <row r="70" spans="1:8" ht="15.75" customHeight="1">
      <c r="B70" s="161"/>
      <c r="C70" s="86"/>
      <c r="D70" s="218"/>
      <c r="E70" s="166"/>
      <c r="F70" s="164"/>
      <c r="G70" s="160">
        <f t="shared" si="2"/>
        <v>0</v>
      </c>
      <c r="H70"/>
    </row>
    <row r="71" spans="1:8" ht="15.75" customHeight="1">
      <c r="B71" s="161"/>
      <c r="C71" s="86"/>
      <c r="D71" s="218"/>
      <c r="E71" s="166"/>
      <c r="F71" s="164"/>
      <c r="G71" s="160">
        <f t="shared" si="2"/>
        <v>0</v>
      </c>
      <c r="H71"/>
    </row>
    <row r="72" spans="1:8" ht="15.75" customHeight="1">
      <c r="B72" s="161"/>
      <c r="C72" s="86"/>
      <c r="D72" s="218"/>
      <c r="E72" s="166"/>
      <c r="F72" s="164"/>
      <c r="G72" s="160">
        <f t="shared" si="2"/>
        <v>0</v>
      </c>
      <c r="H72"/>
    </row>
    <row r="73" spans="1:8" ht="15.75" customHeight="1" thickBot="1">
      <c r="B73" s="75"/>
      <c r="C73" s="171"/>
      <c r="D73" s="221"/>
      <c r="E73" s="220"/>
      <c r="F73" s="172"/>
      <c r="G73" s="131">
        <f t="shared" si="2"/>
        <v>0</v>
      </c>
      <c r="H73"/>
    </row>
    <row r="74" spans="1:8" ht="16.5" thickTop="1">
      <c r="B74" s="58" t="s">
        <v>92</v>
      </c>
      <c r="C74" s="58"/>
      <c r="D74" s="222"/>
      <c r="E74" s="58"/>
      <c r="F74" s="177"/>
      <c r="G74" s="137">
        <f>SUM(G59:G73)</f>
        <v>0</v>
      </c>
      <c r="H74"/>
    </row>
    <row r="75" spans="1:8">
      <c r="B75" s="6"/>
      <c r="C75" s="6"/>
      <c r="D75" s="6"/>
      <c r="E75" s="16"/>
      <c r="F75" s="16"/>
      <c r="G75" s="16"/>
      <c r="H75"/>
    </row>
    <row r="76" spans="1:8">
      <c r="B76" s="1"/>
      <c r="C76" s="1"/>
      <c r="D76" s="1"/>
      <c r="E76" s="1"/>
      <c r="F76" s="7"/>
      <c r="G76" s="8"/>
      <c r="H76"/>
    </row>
    <row r="77" spans="1:8" ht="21">
      <c r="A77" s="119" t="str">
        <f>IF($A$16=0,"",IF(COUNTIFS($A$17:$A$26,B77)=1,1,"nvt"))</f>
        <v/>
      </c>
      <c r="B77" s="129" t="str">
        <f>B19</f>
        <v>Forfait van 23% voor loonkosten en eigen arbeid</v>
      </c>
      <c r="C77" s="37"/>
      <c r="D77" s="37"/>
      <c r="E77" s="1"/>
      <c r="F77" s="7"/>
      <c r="G77" s="8"/>
      <c r="H77"/>
    </row>
    <row r="78" spans="1:8" ht="15" customHeight="1">
      <c r="B78" s="249" t="e">
        <f>IF(A77=1,VLOOKUP(B77,Alle_Kostensoorten[],2,FALSE),VLOOKUP(A77,Alle_Kostensoorten[],2,FALSE))</f>
        <v>#N/A</v>
      </c>
      <c r="C78" s="249"/>
      <c r="D78" s="249"/>
      <c r="E78" s="249"/>
      <c r="F78" s="249"/>
      <c r="G78" s="249"/>
      <c r="H78"/>
    </row>
    <row r="79" spans="1:8" ht="11.25" customHeight="1">
      <c r="B79" s="1"/>
      <c r="C79" s="1"/>
      <c r="D79" s="1"/>
      <c r="E79" s="1"/>
      <c r="F79" s="7"/>
      <c r="G79" s="8"/>
      <c r="H79"/>
    </row>
    <row r="80" spans="1:8" s="5" customFormat="1" ht="16.5" thickBot="1">
      <c r="B80" s="158" t="s">
        <v>58</v>
      </c>
      <c r="C80" s="157" t="s">
        <v>81</v>
      </c>
    </row>
    <row r="81" spans="1:8" ht="15.75" customHeight="1" thickTop="1">
      <c r="B81" s="226" t="str">
        <f>Hulpblad!V2</f>
        <v xml:space="preserve"> </v>
      </c>
      <c r="C81" s="159">
        <f>IF(AND($A$77=1,$B81&lt;&gt;"",$B81&lt;&gt;" "),(SUMIFS($E$148:$E$164,$B$148:$B$164,$B81)+SUMIFS($I$172:$I$179,$B$172:$B$179,$B81)+SUMIFS($F$187:$F$202,$B$187:$B$202,$B81))*0.23,0)</f>
        <v>0</v>
      </c>
      <c r="D81"/>
      <c r="E81"/>
      <c r="F81"/>
      <c r="G81"/>
      <c r="H81"/>
    </row>
    <row r="82" spans="1:8" ht="15.75" customHeight="1">
      <c r="B82" s="227" t="str">
        <f>Hulpblad!V3</f>
        <v xml:space="preserve"> </v>
      </c>
      <c r="C82" s="160">
        <f t="shared" ref="C82:C90" si="3">IF(AND($A$77=1,$B82&lt;&gt;"",$B82&lt;&gt;" "),(SUMIFS($E$148:$E$164,$B$148:$B$164,$B82)+SUMIFS($I$172:$I$179,$B$172:$B$179,$B82)+SUMIFS($F$187:$F$202,$B$187:$B$202,$B82))*0.23,0)</f>
        <v>0</v>
      </c>
      <c r="D82"/>
      <c r="E82"/>
      <c r="F82"/>
      <c r="G82"/>
      <c r="H82"/>
    </row>
    <row r="83" spans="1:8" ht="15.75" customHeight="1">
      <c r="B83" s="227" t="str">
        <f>Hulpblad!V4</f>
        <v xml:space="preserve"> </v>
      </c>
      <c r="C83" s="160">
        <f t="shared" si="3"/>
        <v>0</v>
      </c>
      <c r="D83"/>
      <c r="E83"/>
      <c r="F83"/>
      <c r="G83"/>
      <c r="H83"/>
    </row>
    <row r="84" spans="1:8" ht="15.75" customHeight="1">
      <c r="B84" s="227" t="str">
        <f>Hulpblad!V5</f>
        <v xml:space="preserve"> </v>
      </c>
      <c r="C84" s="160">
        <f t="shared" si="3"/>
        <v>0</v>
      </c>
      <c r="D84"/>
      <c r="E84"/>
      <c r="F84"/>
      <c r="G84"/>
      <c r="H84"/>
    </row>
    <row r="85" spans="1:8" ht="15.75" customHeight="1">
      <c r="B85" s="227" t="str">
        <f>Hulpblad!V6</f>
        <v xml:space="preserve"> </v>
      </c>
      <c r="C85" s="160">
        <f t="shared" si="3"/>
        <v>0</v>
      </c>
      <c r="D85"/>
      <c r="E85"/>
      <c r="F85"/>
      <c r="G85"/>
      <c r="H85"/>
    </row>
    <row r="86" spans="1:8" ht="15.75" customHeight="1">
      <c r="B86" s="227" t="str">
        <f>Hulpblad!V7</f>
        <v xml:space="preserve"> </v>
      </c>
      <c r="C86" s="160">
        <f t="shared" si="3"/>
        <v>0</v>
      </c>
      <c r="D86"/>
      <c r="E86"/>
      <c r="F86"/>
      <c r="G86"/>
      <c r="H86"/>
    </row>
    <row r="87" spans="1:8" ht="15.75" customHeight="1">
      <c r="B87" s="227" t="str">
        <f>Hulpblad!V8</f>
        <v xml:space="preserve"> </v>
      </c>
      <c r="C87" s="160">
        <f t="shared" si="3"/>
        <v>0</v>
      </c>
      <c r="D87"/>
      <c r="E87"/>
      <c r="F87"/>
      <c r="G87"/>
      <c r="H87"/>
    </row>
    <row r="88" spans="1:8" ht="15.75" customHeight="1">
      <c r="B88" s="227" t="str">
        <f>Hulpblad!V9</f>
        <v xml:space="preserve"> </v>
      </c>
      <c r="C88" s="160">
        <f t="shared" si="3"/>
        <v>0</v>
      </c>
      <c r="D88"/>
      <c r="E88"/>
      <c r="F88"/>
      <c r="G88"/>
      <c r="H88"/>
    </row>
    <row r="89" spans="1:8" ht="15.75" customHeight="1">
      <c r="B89" s="227" t="str">
        <f>Hulpblad!V10</f>
        <v xml:space="preserve"> </v>
      </c>
      <c r="C89" s="160">
        <f t="shared" si="3"/>
        <v>0</v>
      </c>
      <c r="D89"/>
      <c r="E89"/>
      <c r="F89"/>
      <c r="G89"/>
      <c r="H89"/>
    </row>
    <row r="90" spans="1:8" ht="15.75" customHeight="1" thickBot="1">
      <c r="B90" s="227" t="str">
        <f>Hulpblad!V11</f>
        <v xml:space="preserve"> </v>
      </c>
      <c r="C90" s="160">
        <f t="shared" si="3"/>
        <v>0</v>
      </c>
      <c r="D90"/>
      <c r="E90"/>
      <c r="F90"/>
      <c r="G90"/>
      <c r="H90"/>
    </row>
    <row r="91" spans="1:8" ht="16.5" thickTop="1">
      <c r="B91" s="228" t="s">
        <v>92</v>
      </c>
      <c r="C91" s="137">
        <f>SUM(C81:C90)</f>
        <v>0</v>
      </c>
      <c r="D91"/>
      <c r="E91"/>
      <c r="F91"/>
      <c r="G91"/>
      <c r="H91"/>
    </row>
    <row r="92" spans="1:8">
      <c r="B92" s="1"/>
      <c r="C92" s="1"/>
      <c r="D92" s="1"/>
      <c r="E92" s="1"/>
      <c r="F92" s="7"/>
      <c r="G92" s="8"/>
      <c r="H92"/>
    </row>
    <row r="93" spans="1:8">
      <c r="B93" s="1"/>
      <c r="C93" s="1"/>
      <c r="D93" s="1"/>
      <c r="E93" s="1"/>
      <c r="F93" s="7"/>
      <c r="G93" s="8"/>
      <c r="H93"/>
    </row>
    <row r="94" spans="1:8" ht="21">
      <c r="A94" s="119" t="str">
        <f>IF($A$16=0,"",IF(COUNTIFS($A$17:$A$26,B94)=1,1,"nvt"))</f>
        <v/>
      </c>
      <c r="B94" s="129" t="str">
        <f>B20</f>
        <v>Vast uurtarief eigen arbeid - € 50</v>
      </c>
      <c r="C94" s="37"/>
      <c r="D94" s="1"/>
      <c r="E94" s="1"/>
      <c r="F94" s="7"/>
      <c r="G94" s="8"/>
      <c r="H94"/>
    </row>
    <row r="95" spans="1:8" ht="15">
      <c r="B95" s="249" t="e">
        <f>IF(A94=1,VLOOKUP(B94,Alle_Kostensoorten[],2,FALSE),VLOOKUP(A94,Alle_Kostensoorten[],2,FALSE))</f>
        <v>#N/A</v>
      </c>
      <c r="C95" s="249"/>
      <c r="D95" s="249"/>
      <c r="E95" s="249"/>
      <c r="F95" s="249"/>
      <c r="G95" s="249"/>
      <c r="H95"/>
    </row>
    <row r="96" spans="1:8" ht="9.75" customHeight="1">
      <c r="B96" s="1"/>
      <c r="C96" s="1"/>
      <c r="D96" s="1"/>
      <c r="E96" s="1"/>
      <c r="F96" s="7"/>
      <c r="G96" s="8"/>
      <c r="H96"/>
    </row>
    <row r="97" spans="1:9" ht="16.5" thickBot="1">
      <c r="B97" s="56" t="s">
        <v>58</v>
      </c>
      <c r="C97" s="200" t="s">
        <v>95</v>
      </c>
      <c r="D97" s="200" t="s">
        <v>100</v>
      </c>
      <c r="E97" s="57" t="s">
        <v>81</v>
      </c>
      <c r="F97" s="1"/>
      <c r="G97" s="7"/>
      <c r="H97" s="8"/>
    </row>
    <row r="98" spans="1:9" ht="15.75" customHeight="1" thickTop="1">
      <c r="B98" s="224"/>
      <c r="C98" s="186"/>
      <c r="D98" s="164"/>
      <c r="E98" s="130">
        <f>IF($A$94=1,$D98*50,0)</f>
        <v>0</v>
      </c>
      <c r="F98" s="1"/>
      <c r="G98" s="7"/>
      <c r="H98" s="8"/>
    </row>
    <row r="99" spans="1:9" ht="15.75" customHeight="1">
      <c r="B99" s="225"/>
      <c r="C99" s="186"/>
      <c r="D99" s="164"/>
      <c r="E99" s="131">
        <f t="shared" ref="E99:E107" si="4">IF($A$94=1,$D99*50,0)</f>
        <v>0</v>
      </c>
      <c r="F99" s="1"/>
      <c r="G99" s="7"/>
      <c r="H99" s="8"/>
    </row>
    <row r="100" spans="1:9" ht="15.75" customHeight="1">
      <c r="B100" s="225"/>
      <c r="C100" s="186"/>
      <c r="D100" s="164"/>
      <c r="E100" s="131">
        <f t="shared" si="4"/>
        <v>0</v>
      </c>
      <c r="F100" s="1"/>
      <c r="G100" s="7"/>
      <c r="H100" s="8"/>
    </row>
    <row r="101" spans="1:9" ht="15.75" customHeight="1">
      <c r="B101" s="225"/>
      <c r="C101" s="186"/>
      <c r="D101" s="164"/>
      <c r="E101" s="131">
        <f t="shared" si="4"/>
        <v>0</v>
      </c>
      <c r="F101" s="1"/>
      <c r="G101" s="7"/>
      <c r="H101" s="8"/>
    </row>
    <row r="102" spans="1:9" ht="15.75" customHeight="1">
      <c r="B102" s="225"/>
      <c r="C102" s="186"/>
      <c r="D102" s="164"/>
      <c r="E102" s="131">
        <f t="shared" si="4"/>
        <v>0</v>
      </c>
      <c r="F102" s="1"/>
      <c r="G102" s="7"/>
      <c r="H102" s="8"/>
    </row>
    <row r="103" spans="1:9" ht="15.75" customHeight="1">
      <c r="B103" s="225"/>
      <c r="C103" s="186"/>
      <c r="D103" s="164"/>
      <c r="E103" s="131">
        <f t="shared" si="4"/>
        <v>0</v>
      </c>
      <c r="F103" s="1"/>
      <c r="G103" s="7"/>
      <c r="H103" s="8"/>
    </row>
    <row r="104" spans="1:9" ht="15.75" customHeight="1">
      <c r="B104" s="225"/>
      <c r="C104" s="186"/>
      <c r="D104" s="164"/>
      <c r="E104" s="131">
        <f t="shared" si="4"/>
        <v>0</v>
      </c>
      <c r="F104" s="1"/>
      <c r="G104" s="7"/>
      <c r="H104" s="8"/>
    </row>
    <row r="105" spans="1:9" ht="15.75" customHeight="1">
      <c r="B105" s="225"/>
      <c r="C105" s="186"/>
      <c r="D105" s="164"/>
      <c r="E105" s="131">
        <f t="shared" si="4"/>
        <v>0</v>
      </c>
      <c r="F105" s="1"/>
      <c r="G105" s="7"/>
      <c r="H105" s="8"/>
    </row>
    <row r="106" spans="1:9" ht="15.75" customHeight="1">
      <c r="B106" s="225"/>
      <c r="C106" s="186"/>
      <c r="D106" s="164"/>
      <c r="E106" s="131">
        <f t="shared" si="4"/>
        <v>0</v>
      </c>
      <c r="F106" s="1"/>
      <c r="G106" s="7"/>
      <c r="H106" s="8"/>
    </row>
    <row r="107" spans="1:9" ht="15.75" customHeight="1" thickBot="1">
      <c r="B107" s="225"/>
      <c r="C107" s="186"/>
      <c r="D107" s="164"/>
      <c r="E107" s="131">
        <f t="shared" si="4"/>
        <v>0</v>
      </c>
      <c r="F107" s="1"/>
      <c r="G107" s="7"/>
      <c r="H107" s="8"/>
    </row>
    <row r="108" spans="1:9" ht="16.5" thickTop="1">
      <c r="B108" s="58" t="s">
        <v>92</v>
      </c>
      <c r="C108" s="58"/>
      <c r="D108" s="58"/>
      <c r="E108" s="137">
        <f>SUM(E98:E107)</f>
        <v>0</v>
      </c>
      <c r="F108" s="1"/>
      <c r="G108" s="1"/>
      <c r="H108" s="7"/>
      <c r="I108" s="8"/>
    </row>
    <row r="109" spans="1:9">
      <c r="B109" s="1"/>
      <c r="C109" s="1"/>
      <c r="D109" s="1"/>
      <c r="E109" s="1"/>
      <c r="F109" s="7"/>
      <c r="G109" s="8"/>
      <c r="H109"/>
    </row>
    <row r="110" spans="1:9">
      <c r="B110" s="1"/>
      <c r="C110" s="1"/>
      <c r="D110" s="1"/>
      <c r="E110" s="1"/>
      <c r="F110" s="7"/>
      <c r="G110" s="8"/>
      <c r="H110"/>
    </row>
    <row r="111" spans="1:9" ht="21">
      <c r="A111" s="119" t="str">
        <f>IF($A$16=0,"",IF(COUNTIFS($A$17:$A$26,B111)=1,1,"nvt"))</f>
        <v/>
      </c>
      <c r="B111" s="216" t="str">
        <f>B21</f>
        <v>Vast uurtarief eigen arbeid - € 43</v>
      </c>
      <c r="C111" s="37"/>
      <c r="D111" s="1"/>
      <c r="E111" s="1"/>
      <c r="F111" s="7"/>
      <c r="G111" s="8"/>
      <c r="H111"/>
    </row>
    <row r="112" spans="1:9" ht="15">
      <c r="B112" s="249" t="e">
        <f>IF(A111=1,VLOOKUP(B111,Alle_Kostensoorten[],2,FALSE),VLOOKUP(A111,Alle_Kostensoorten[],2,FALSE))</f>
        <v>#N/A</v>
      </c>
      <c r="C112" s="249"/>
      <c r="D112" s="249"/>
      <c r="E112" s="249"/>
      <c r="F112" s="249"/>
      <c r="G112" s="249"/>
      <c r="H112"/>
    </row>
    <row r="113" spans="1:9" ht="9.75" customHeight="1">
      <c r="B113" s="1"/>
      <c r="C113" s="1"/>
      <c r="D113" s="1"/>
      <c r="E113" s="1"/>
      <c r="F113" s="7"/>
      <c r="G113" s="8"/>
      <c r="H113"/>
    </row>
    <row r="114" spans="1:9" ht="16.5" thickBot="1">
      <c r="B114" s="56" t="s">
        <v>58</v>
      </c>
      <c r="C114" s="200" t="s">
        <v>95</v>
      </c>
      <c r="D114" s="200" t="s">
        <v>100</v>
      </c>
      <c r="E114" s="57" t="s">
        <v>81</v>
      </c>
      <c r="F114" s="1"/>
      <c r="G114" s="7"/>
      <c r="H114" s="8"/>
    </row>
    <row r="115" spans="1:9" ht="15.75" customHeight="1" thickTop="1">
      <c r="B115" s="224"/>
      <c r="C115" s="186"/>
      <c r="D115" s="164"/>
      <c r="E115" s="130">
        <f>IF($A$111=1,$D115*43,0)</f>
        <v>0</v>
      </c>
      <c r="F115" s="1"/>
      <c r="G115" s="7"/>
      <c r="H115" s="8"/>
    </row>
    <row r="116" spans="1:9" ht="15.75" customHeight="1">
      <c r="B116" s="225"/>
      <c r="C116" s="186"/>
      <c r="D116" s="164"/>
      <c r="E116" s="131">
        <f t="shared" ref="E116:E124" si="5">IF($A$111=1,$D116*43,0)</f>
        <v>0</v>
      </c>
      <c r="F116" s="1"/>
      <c r="G116" s="7"/>
      <c r="H116" s="8"/>
    </row>
    <row r="117" spans="1:9" ht="15.75" customHeight="1">
      <c r="B117" s="225"/>
      <c r="C117" s="186"/>
      <c r="D117" s="164"/>
      <c r="E117" s="131">
        <f t="shared" si="5"/>
        <v>0</v>
      </c>
      <c r="F117" s="1"/>
      <c r="G117" s="7"/>
      <c r="H117" s="8"/>
    </row>
    <row r="118" spans="1:9" ht="15.75" customHeight="1">
      <c r="B118" s="225"/>
      <c r="C118" s="186"/>
      <c r="D118" s="164"/>
      <c r="E118" s="131">
        <f t="shared" si="5"/>
        <v>0</v>
      </c>
      <c r="F118" s="1"/>
      <c r="G118" s="7"/>
      <c r="H118" s="8"/>
    </row>
    <row r="119" spans="1:9" ht="15.75" customHeight="1">
      <c r="B119" s="225"/>
      <c r="C119" s="186"/>
      <c r="D119" s="164"/>
      <c r="E119" s="131">
        <f t="shared" si="5"/>
        <v>0</v>
      </c>
      <c r="F119" s="1"/>
      <c r="G119" s="7"/>
      <c r="H119" s="8"/>
    </row>
    <row r="120" spans="1:9" ht="15.75" customHeight="1">
      <c r="B120" s="225"/>
      <c r="C120" s="186"/>
      <c r="D120" s="164"/>
      <c r="E120" s="131">
        <f t="shared" si="5"/>
        <v>0</v>
      </c>
      <c r="F120" s="1"/>
      <c r="G120" s="7"/>
      <c r="H120" s="8"/>
    </row>
    <row r="121" spans="1:9" ht="15.75" customHeight="1">
      <c r="B121" s="225"/>
      <c r="C121" s="186"/>
      <c r="D121" s="164"/>
      <c r="E121" s="131">
        <f t="shared" si="5"/>
        <v>0</v>
      </c>
      <c r="F121" s="1"/>
      <c r="G121" s="7"/>
      <c r="H121" s="8"/>
    </row>
    <row r="122" spans="1:9" ht="15.75" customHeight="1">
      <c r="B122" s="225"/>
      <c r="C122" s="186"/>
      <c r="D122" s="164"/>
      <c r="E122" s="131">
        <f t="shared" si="5"/>
        <v>0</v>
      </c>
      <c r="F122" s="1"/>
      <c r="G122" s="7"/>
      <c r="H122" s="8"/>
    </row>
    <row r="123" spans="1:9" ht="15.75" customHeight="1">
      <c r="B123" s="225"/>
      <c r="C123" s="186"/>
      <c r="D123" s="164"/>
      <c r="E123" s="131">
        <f t="shared" si="5"/>
        <v>0</v>
      </c>
      <c r="F123" s="1"/>
      <c r="G123" s="7"/>
      <c r="H123" s="8"/>
    </row>
    <row r="124" spans="1:9" ht="15.75" customHeight="1" thickBot="1">
      <c r="B124" s="225"/>
      <c r="C124" s="186"/>
      <c r="D124" s="164"/>
      <c r="E124" s="131">
        <f t="shared" si="5"/>
        <v>0</v>
      </c>
      <c r="F124" s="1"/>
      <c r="G124" s="7"/>
      <c r="H124" s="8"/>
    </row>
    <row r="125" spans="1:9" ht="16.5" thickTop="1">
      <c r="B125" s="58" t="s">
        <v>92</v>
      </c>
      <c r="C125" s="58"/>
      <c r="D125" s="58"/>
      <c r="E125" s="137">
        <f>SUM(E115:E124)</f>
        <v>0</v>
      </c>
      <c r="F125" s="1"/>
      <c r="G125" s="1"/>
      <c r="H125" s="7"/>
      <c r="I125" s="8"/>
    </row>
    <row r="126" spans="1:9">
      <c r="B126" s="1"/>
      <c r="C126" s="1"/>
      <c r="D126" s="1"/>
      <c r="E126" s="1"/>
      <c r="F126" s="7"/>
      <c r="G126" s="8"/>
      <c r="H126"/>
    </row>
    <row r="127" spans="1:9">
      <c r="B127" s="1"/>
      <c r="C127" s="1"/>
      <c r="D127" s="1"/>
      <c r="E127" s="1"/>
      <c r="F127" s="7"/>
      <c r="G127" s="8"/>
      <c r="H127"/>
    </row>
    <row r="128" spans="1:9" ht="21">
      <c r="A128" s="119" t="str">
        <f>IF($A$16=0,"",IF(COUNTIFS($A$17:$A$26,B128)=1,1,"nvt"))</f>
        <v/>
      </c>
      <c r="B128" s="129" t="str">
        <f>B22</f>
        <v>IKS voor kennisinstellingen</v>
      </c>
      <c r="C128" s="37"/>
      <c r="D128" s="12"/>
      <c r="E128" s="12"/>
      <c r="F128" s="9"/>
      <c r="G128"/>
      <c r="H128"/>
    </row>
    <row r="129" spans="1:9" ht="18" customHeight="1">
      <c r="B129" s="249" t="e">
        <f>IF(A128=1,VLOOKUP(B128,Alle_Kostensoorten[],2,FALSE),VLOOKUP(A128,Alle_Kostensoorten[],2,FALSE))</f>
        <v>#N/A</v>
      </c>
      <c r="C129" s="249"/>
      <c r="D129" s="249"/>
      <c r="E129" s="249"/>
      <c r="F129" s="249"/>
      <c r="G129" s="249"/>
      <c r="H129" s="249"/>
      <c r="I129" s="249"/>
    </row>
    <row r="130" spans="1:9" ht="9.75" customHeight="1">
      <c r="B130" s="3"/>
      <c r="C130" s="4"/>
      <c r="D130" s="12"/>
      <c r="E130" s="12"/>
      <c r="F130" s="9"/>
      <c r="G130"/>
      <c r="H130"/>
    </row>
    <row r="131" spans="1:9" ht="16.5" customHeight="1" thickBot="1">
      <c r="B131" s="199" t="s">
        <v>58</v>
      </c>
      <c r="C131" s="200" t="s">
        <v>101</v>
      </c>
      <c r="D131" s="200" t="s">
        <v>102</v>
      </c>
      <c r="E131" s="201" t="s">
        <v>81</v>
      </c>
      <c r="F131" s="201" t="s">
        <v>103</v>
      </c>
      <c r="G131" s="202"/>
      <c r="H131" s="202"/>
      <c r="I131" s="202"/>
    </row>
    <row r="132" spans="1:9" ht="15.75" customHeight="1" thickTop="1">
      <c r="B132" s="185"/>
      <c r="C132" s="186"/>
      <c r="D132" s="187"/>
      <c r="E132" s="159">
        <f t="shared" ref="E132:E140" si="6">IF($A$128=1,$D132,0)</f>
        <v>0</v>
      </c>
      <c r="F132" s="186"/>
      <c r="G132" s="188"/>
      <c r="H132" s="188"/>
      <c r="I132" s="188"/>
    </row>
    <row r="133" spans="1:9" ht="15.75" customHeight="1">
      <c r="B133" s="161"/>
      <c r="C133" s="86"/>
      <c r="D133" s="187"/>
      <c r="E133" s="160">
        <f t="shared" si="6"/>
        <v>0</v>
      </c>
      <c r="F133" s="169"/>
      <c r="G133" s="170"/>
      <c r="H133" s="170"/>
      <c r="I133" s="170"/>
    </row>
    <row r="134" spans="1:9" ht="15.75" customHeight="1">
      <c r="B134" s="161"/>
      <c r="C134" s="86"/>
      <c r="D134" s="187"/>
      <c r="E134" s="160">
        <f t="shared" si="6"/>
        <v>0</v>
      </c>
      <c r="F134" s="169"/>
      <c r="G134" s="170"/>
      <c r="H134" s="170"/>
      <c r="I134" s="170"/>
    </row>
    <row r="135" spans="1:9" ht="15.75" customHeight="1">
      <c r="B135" s="161"/>
      <c r="C135" s="86"/>
      <c r="D135" s="187"/>
      <c r="E135" s="160">
        <f t="shared" si="6"/>
        <v>0</v>
      </c>
      <c r="F135" s="169"/>
      <c r="G135" s="170"/>
      <c r="H135" s="170"/>
      <c r="I135" s="170"/>
    </row>
    <row r="136" spans="1:9" ht="15.75" customHeight="1">
      <c r="B136" s="161"/>
      <c r="C136" s="86"/>
      <c r="D136" s="187"/>
      <c r="E136" s="160">
        <f t="shared" si="6"/>
        <v>0</v>
      </c>
      <c r="F136" s="169"/>
      <c r="G136" s="170"/>
      <c r="H136" s="170"/>
      <c r="I136" s="170"/>
    </row>
    <row r="137" spans="1:9" ht="15.75" customHeight="1">
      <c r="B137" s="161"/>
      <c r="C137" s="86"/>
      <c r="D137" s="166"/>
      <c r="E137" s="160">
        <f t="shared" si="6"/>
        <v>0</v>
      </c>
      <c r="F137" s="169"/>
      <c r="G137" s="170"/>
      <c r="H137" s="170"/>
      <c r="I137" s="170"/>
    </row>
    <row r="138" spans="1:9" ht="15.75" customHeight="1">
      <c r="B138" s="161"/>
      <c r="C138" s="86"/>
      <c r="D138" s="166"/>
      <c r="E138" s="160">
        <f t="shared" si="6"/>
        <v>0</v>
      </c>
      <c r="F138" s="169"/>
      <c r="G138" s="170"/>
      <c r="H138" s="170"/>
      <c r="I138" s="170"/>
    </row>
    <row r="139" spans="1:9" ht="15.75" customHeight="1">
      <c r="B139" s="161"/>
      <c r="C139" s="86"/>
      <c r="D139" s="166"/>
      <c r="E139" s="160">
        <f t="shared" si="6"/>
        <v>0</v>
      </c>
      <c r="F139" s="169"/>
      <c r="G139" s="170"/>
      <c r="H139" s="170"/>
      <c r="I139" s="170"/>
    </row>
    <row r="140" spans="1:9" ht="15.75" customHeight="1" thickBot="1">
      <c r="B140" s="75"/>
      <c r="C140" s="74"/>
      <c r="D140" s="76"/>
      <c r="E140" s="131">
        <f t="shared" si="6"/>
        <v>0</v>
      </c>
      <c r="F140" s="77"/>
      <c r="G140" s="78"/>
      <c r="H140" s="78"/>
      <c r="I140" s="78"/>
    </row>
    <row r="141" spans="1:9" ht="16.5" thickTop="1">
      <c r="B141" s="58" t="s">
        <v>92</v>
      </c>
      <c r="C141" s="58"/>
      <c r="D141" s="58"/>
      <c r="E141" s="137">
        <f>SUM(E132:E140)</f>
        <v>0</v>
      </c>
      <c r="F141" s="176"/>
      <c r="G141" s="176"/>
      <c r="H141" s="176"/>
      <c r="I141" s="176"/>
    </row>
    <row r="142" spans="1:9">
      <c r="B142" s="6"/>
      <c r="C142" s="6"/>
      <c r="D142" s="6"/>
      <c r="E142" s="16"/>
      <c r="F142" s="16"/>
      <c r="G142" s="10"/>
      <c r="H142"/>
    </row>
    <row r="143" spans="1:9">
      <c r="B143" s="1"/>
      <c r="C143" s="1"/>
      <c r="D143" s="1"/>
      <c r="E143" s="1"/>
      <c r="F143" s="9"/>
      <c r="G143" s="10"/>
      <c r="H143"/>
    </row>
    <row r="144" spans="1:9" ht="21">
      <c r="A144" s="119" t="str">
        <f>IF($A$16=0,"",IF(COUNTIFS($A$17:$A$26,B144)=1,1,"nvt"))</f>
        <v/>
      </c>
      <c r="B144" s="129" t="str">
        <f>B23</f>
        <v>Bijdragen in natura</v>
      </c>
      <c r="C144" s="37"/>
      <c r="D144" s="1"/>
      <c r="E144" s="1"/>
      <c r="F144" s="9"/>
      <c r="G144" s="10"/>
      <c r="H144"/>
    </row>
    <row r="145" spans="2:9" ht="18" customHeight="1">
      <c r="B145" s="249" t="e">
        <f>IF(A144=1,VLOOKUP(B144,Alle_Kostensoorten[],2,FALSE),VLOOKUP(A144,Alle_Kostensoorten[],2,FALSE))</f>
        <v>#N/A</v>
      </c>
      <c r="C145" s="249"/>
      <c r="D145" s="249"/>
      <c r="E145" s="249"/>
      <c r="F145" s="249"/>
      <c r="G145" s="249"/>
      <c r="H145" s="249"/>
      <c r="I145" s="249"/>
    </row>
    <row r="146" spans="2:9" ht="9.75" customHeight="1">
      <c r="B146" s="3"/>
      <c r="C146" s="1"/>
      <c r="D146" s="1"/>
      <c r="E146" s="1"/>
      <c r="F146" s="9"/>
      <c r="G146" s="10"/>
      <c r="H146"/>
    </row>
    <row r="147" spans="2:9" ht="16.5" customHeight="1" thickBot="1">
      <c r="B147" s="195" t="s">
        <v>58</v>
      </c>
      <c r="C147" s="197" t="s">
        <v>101</v>
      </c>
      <c r="D147" s="196" t="s">
        <v>102</v>
      </c>
      <c r="E147" s="197" t="s">
        <v>81</v>
      </c>
      <c r="F147" s="196" t="s">
        <v>3</v>
      </c>
      <c r="G147" s="198"/>
      <c r="H147" s="198"/>
      <c r="I147" s="198"/>
    </row>
    <row r="148" spans="2:9" ht="15.75" customHeight="1" thickTop="1">
      <c r="B148" s="185"/>
      <c r="C148" s="186"/>
      <c r="D148" s="187"/>
      <c r="E148" s="159">
        <f>IF($A$144=1,$D148,0)</f>
        <v>0</v>
      </c>
      <c r="F148" s="190"/>
      <c r="G148" s="191"/>
      <c r="H148" s="191"/>
      <c r="I148" s="191"/>
    </row>
    <row r="149" spans="2:9" ht="15.75" customHeight="1">
      <c r="B149" s="161"/>
      <c r="C149" s="86"/>
      <c r="D149" s="166"/>
      <c r="E149" s="159">
        <f t="shared" ref="E149:E164" si="7">IF($A$144=1,$D149,0)</f>
        <v>0</v>
      </c>
      <c r="F149" s="167"/>
      <c r="G149" s="168"/>
      <c r="H149" s="168"/>
      <c r="I149" s="168"/>
    </row>
    <row r="150" spans="2:9" ht="15.75" customHeight="1">
      <c r="B150" s="161"/>
      <c r="C150" s="86"/>
      <c r="D150" s="166"/>
      <c r="E150" s="159">
        <f t="shared" si="7"/>
        <v>0</v>
      </c>
      <c r="F150" s="167"/>
      <c r="G150" s="168"/>
      <c r="H150" s="168"/>
      <c r="I150" s="168"/>
    </row>
    <row r="151" spans="2:9" ht="15.75" customHeight="1">
      <c r="B151" s="161"/>
      <c r="C151" s="86"/>
      <c r="D151" s="166"/>
      <c r="E151" s="159">
        <f t="shared" si="7"/>
        <v>0</v>
      </c>
      <c r="F151" s="167"/>
      <c r="G151" s="168"/>
      <c r="H151" s="168"/>
      <c r="I151" s="168"/>
    </row>
    <row r="152" spans="2:9" ht="15.75" customHeight="1">
      <c r="B152" s="161"/>
      <c r="C152" s="86"/>
      <c r="D152" s="166"/>
      <c r="E152" s="159">
        <f t="shared" si="7"/>
        <v>0</v>
      </c>
      <c r="F152" s="167"/>
      <c r="G152" s="168"/>
      <c r="H152" s="168"/>
      <c r="I152" s="168"/>
    </row>
    <row r="153" spans="2:9" ht="15.75" customHeight="1">
      <c r="B153" s="161"/>
      <c r="C153" s="86"/>
      <c r="D153" s="166"/>
      <c r="E153" s="159">
        <f t="shared" si="7"/>
        <v>0</v>
      </c>
      <c r="F153" s="167"/>
      <c r="G153" s="168"/>
      <c r="H153" s="168"/>
      <c r="I153" s="168"/>
    </row>
    <row r="154" spans="2:9" ht="15.75" customHeight="1">
      <c r="B154" s="161"/>
      <c r="C154" s="86"/>
      <c r="D154" s="166"/>
      <c r="E154" s="159">
        <f t="shared" si="7"/>
        <v>0</v>
      </c>
      <c r="F154" s="167"/>
      <c r="G154" s="168"/>
      <c r="H154" s="168"/>
      <c r="I154" s="168"/>
    </row>
    <row r="155" spans="2:9" ht="15.75" customHeight="1">
      <c r="B155" s="161"/>
      <c r="C155" s="86"/>
      <c r="D155" s="166"/>
      <c r="E155" s="159">
        <f t="shared" si="7"/>
        <v>0</v>
      </c>
      <c r="F155" s="167"/>
      <c r="G155" s="168"/>
      <c r="H155" s="168"/>
      <c r="I155" s="168"/>
    </row>
    <row r="156" spans="2:9" ht="15.75" customHeight="1">
      <c r="B156" s="161"/>
      <c r="C156" s="86"/>
      <c r="D156" s="166"/>
      <c r="E156" s="159">
        <f t="shared" si="7"/>
        <v>0</v>
      </c>
      <c r="F156" s="167"/>
      <c r="G156" s="168"/>
      <c r="H156" s="168"/>
      <c r="I156" s="168"/>
    </row>
    <row r="157" spans="2:9" ht="15.75" customHeight="1">
      <c r="B157" s="161"/>
      <c r="C157" s="86"/>
      <c r="D157" s="166"/>
      <c r="E157" s="159">
        <f t="shared" si="7"/>
        <v>0</v>
      </c>
      <c r="F157" s="167"/>
      <c r="G157" s="168"/>
      <c r="H157" s="168"/>
      <c r="I157" s="168"/>
    </row>
    <row r="158" spans="2:9" ht="15.75" customHeight="1">
      <c r="B158" s="161"/>
      <c r="C158" s="86"/>
      <c r="D158" s="166"/>
      <c r="E158" s="159">
        <f t="shared" si="7"/>
        <v>0</v>
      </c>
      <c r="F158" s="167"/>
      <c r="G158" s="168"/>
      <c r="H158" s="168"/>
      <c r="I158" s="168"/>
    </row>
    <row r="159" spans="2:9" ht="15.75" customHeight="1">
      <c r="B159" s="161"/>
      <c r="C159" s="86"/>
      <c r="D159" s="166"/>
      <c r="E159" s="159">
        <f t="shared" si="7"/>
        <v>0</v>
      </c>
      <c r="F159" s="167"/>
      <c r="G159" s="168"/>
      <c r="H159" s="168"/>
      <c r="I159" s="168"/>
    </row>
    <row r="160" spans="2:9" ht="15.75" customHeight="1">
      <c r="B160" s="161"/>
      <c r="C160" s="86"/>
      <c r="D160" s="166"/>
      <c r="E160" s="159">
        <f t="shared" si="7"/>
        <v>0</v>
      </c>
      <c r="F160" s="167"/>
      <c r="G160" s="168"/>
      <c r="H160" s="168"/>
      <c r="I160" s="168"/>
    </row>
    <row r="161" spans="1:9" ht="15.75" customHeight="1">
      <c r="B161" s="161"/>
      <c r="C161" s="86"/>
      <c r="D161" s="166"/>
      <c r="E161" s="159">
        <f t="shared" si="7"/>
        <v>0</v>
      </c>
      <c r="F161" s="167"/>
      <c r="G161" s="168"/>
      <c r="H161" s="168"/>
      <c r="I161" s="168"/>
    </row>
    <row r="162" spans="1:9" ht="15.75" customHeight="1">
      <c r="B162" s="161"/>
      <c r="C162" s="86"/>
      <c r="D162" s="166"/>
      <c r="E162" s="159">
        <f t="shared" si="7"/>
        <v>0</v>
      </c>
      <c r="F162" s="167"/>
      <c r="G162" s="168"/>
      <c r="H162" s="168"/>
      <c r="I162" s="168"/>
    </row>
    <row r="163" spans="1:9" ht="15.75" customHeight="1">
      <c r="B163" s="161"/>
      <c r="C163" s="86"/>
      <c r="D163" s="166"/>
      <c r="E163" s="159">
        <f t="shared" si="7"/>
        <v>0</v>
      </c>
      <c r="F163" s="167"/>
      <c r="G163" s="168"/>
      <c r="H163" s="168"/>
      <c r="I163" s="168"/>
    </row>
    <row r="164" spans="1:9" ht="15.75" customHeight="1" thickBot="1">
      <c r="B164" s="75"/>
      <c r="C164" s="74"/>
      <c r="D164" s="76"/>
      <c r="E164" s="159">
        <f t="shared" si="7"/>
        <v>0</v>
      </c>
      <c r="F164" s="111"/>
      <c r="G164" s="112"/>
      <c r="H164" s="112"/>
      <c r="I164" s="112"/>
    </row>
    <row r="165" spans="1:9" ht="16.350000000000001" customHeight="1" thickTop="1">
      <c r="B165" s="58" t="s">
        <v>92</v>
      </c>
      <c r="C165" s="58"/>
      <c r="D165" s="58"/>
      <c r="E165" s="137">
        <f>SUM(E148:E164)</f>
        <v>0</v>
      </c>
      <c r="F165" s="176"/>
      <c r="G165" s="176"/>
      <c r="H165" s="176"/>
      <c r="I165" s="176"/>
    </row>
    <row r="166" spans="1:9" ht="16.350000000000001" customHeight="1">
      <c r="B166" s="1"/>
      <c r="C166" s="4"/>
      <c r="D166" s="7"/>
      <c r="E166" s="7"/>
      <c r="F166" s="11"/>
      <c r="G166"/>
      <c r="H166"/>
    </row>
    <row r="167" spans="1:9">
      <c r="B167" s="1"/>
      <c r="C167" s="1"/>
      <c r="D167" s="4"/>
      <c r="E167" s="13"/>
      <c r="F167" s="13"/>
      <c r="G167" s="9"/>
      <c r="H167"/>
    </row>
    <row r="168" spans="1:9" ht="21">
      <c r="A168" s="119" t="str">
        <f>IF($A$16=0,"",IF(COUNTIFS($A$17:$A$26,B168)=1,1,"nvt"))</f>
        <v/>
      </c>
      <c r="B168" s="37" t="str">
        <f>B24</f>
        <v>Afschrijvingskosten</v>
      </c>
      <c r="C168" s="37"/>
      <c r="D168" s="1"/>
      <c r="E168" s="1"/>
      <c r="F168" s="9"/>
      <c r="G168" s="8"/>
      <c r="H168"/>
    </row>
    <row r="169" spans="1:9" ht="15" customHeight="1">
      <c r="B169" s="249" t="e">
        <f>IF(A168=1,VLOOKUP(B168,Alle_Kostensoorten[],2,FALSE),VLOOKUP(A168,Alle_Kostensoorten[],2,FALSE))</f>
        <v>#N/A</v>
      </c>
      <c r="C169" s="249"/>
      <c r="D169" s="249"/>
      <c r="E169" s="249"/>
      <c r="F169" s="249"/>
      <c r="G169" s="249"/>
      <c r="H169" s="249"/>
      <c r="I169" s="249"/>
    </row>
    <row r="170" spans="1:9" ht="9.75" customHeight="1">
      <c r="B170" s="3"/>
      <c r="C170" s="1"/>
      <c r="D170" s="1"/>
      <c r="E170" s="1"/>
      <c r="F170" s="9"/>
      <c r="G170" s="8"/>
      <c r="H170"/>
    </row>
    <row r="171" spans="1:9" ht="48.75" customHeight="1" thickBot="1">
      <c r="B171" s="195" t="s">
        <v>58</v>
      </c>
      <c r="C171" s="196" t="s">
        <v>104</v>
      </c>
      <c r="D171" s="196" t="s">
        <v>105</v>
      </c>
      <c r="E171" s="196" t="s">
        <v>106</v>
      </c>
      <c r="F171" s="196" t="s">
        <v>107</v>
      </c>
      <c r="G171" s="196" t="s">
        <v>108</v>
      </c>
      <c r="H171" s="196" t="s">
        <v>109</v>
      </c>
      <c r="I171" s="196" t="s">
        <v>81</v>
      </c>
    </row>
    <row r="172" spans="1:9" ht="15.75" customHeight="1" thickTop="1">
      <c r="B172" s="185"/>
      <c r="C172" s="192"/>
      <c r="D172" s="193"/>
      <c r="E172" s="193"/>
      <c r="F172" s="189"/>
      <c r="G172" s="189"/>
      <c r="H172" s="194"/>
      <c r="I172" s="159">
        <f>IFERROR(IF($A$168=1,(D172-E172)*(G172/F172)*H172,0),0)</f>
        <v>0</v>
      </c>
    </row>
    <row r="173" spans="1:9" ht="15.75" customHeight="1">
      <c r="B173" s="161"/>
      <c r="C173" s="162"/>
      <c r="D173" s="163"/>
      <c r="E173" s="163"/>
      <c r="F173" s="164"/>
      <c r="G173" s="164"/>
      <c r="H173" s="165"/>
      <c r="I173" s="160">
        <f t="shared" ref="I173:I179" si="8">IFERROR(IF($A$168=1,(D173-E173)*(G173/F173)*H173,0),0)</f>
        <v>0</v>
      </c>
    </row>
    <row r="174" spans="1:9" ht="15.75" customHeight="1">
      <c r="B174" s="161"/>
      <c r="C174" s="162"/>
      <c r="D174" s="163"/>
      <c r="E174" s="163"/>
      <c r="F174" s="164"/>
      <c r="G174" s="164"/>
      <c r="H174" s="165"/>
      <c r="I174" s="160">
        <f t="shared" si="8"/>
        <v>0</v>
      </c>
    </row>
    <row r="175" spans="1:9" ht="15.75" customHeight="1">
      <c r="B175" s="161"/>
      <c r="C175" s="162"/>
      <c r="D175" s="163"/>
      <c r="E175" s="163"/>
      <c r="F175" s="164"/>
      <c r="G175" s="164"/>
      <c r="H175" s="165"/>
      <c r="I175" s="160">
        <f t="shared" si="8"/>
        <v>0</v>
      </c>
    </row>
    <row r="176" spans="1:9" ht="15.75" customHeight="1">
      <c r="B176" s="161"/>
      <c r="C176" s="162"/>
      <c r="D176" s="163"/>
      <c r="E176" s="163"/>
      <c r="F176" s="164"/>
      <c r="G176" s="164"/>
      <c r="H176" s="165"/>
      <c r="I176" s="160">
        <f t="shared" si="8"/>
        <v>0</v>
      </c>
    </row>
    <row r="177" spans="1:9" ht="15.75" customHeight="1">
      <c r="B177" s="161"/>
      <c r="C177" s="162"/>
      <c r="D177" s="163"/>
      <c r="E177" s="163"/>
      <c r="F177" s="164"/>
      <c r="G177" s="164"/>
      <c r="H177" s="165"/>
      <c r="I177" s="160">
        <f t="shared" si="8"/>
        <v>0</v>
      </c>
    </row>
    <row r="178" spans="1:9" ht="15.75" customHeight="1">
      <c r="B178" s="161"/>
      <c r="C178" s="162"/>
      <c r="D178" s="163"/>
      <c r="E178" s="163"/>
      <c r="F178" s="164"/>
      <c r="G178" s="164"/>
      <c r="H178" s="165"/>
      <c r="I178" s="160">
        <f t="shared" si="8"/>
        <v>0</v>
      </c>
    </row>
    <row r="179" spans="1:9" ht="15.75" customHeight="1" thickBot="1">
      <c r="B179" s="75"/>
      <c r="C179" s="79"/>
      <c r="D179" s="80"/>
      <c r="E179" s="80"/>
      <c r="F179" s="117"/>
      <c r="G179" s="117"/>
      <c r="H179" s="109"/>
      <c r="I179" s="131">
        <f t="shared" si="8"/>
        <v>0</v>
      </c>
    </row>
    <row r="180" spans="1:9" ht="16.5" thickTop="1">
      <c r="B180" s="58" t="s">
        <v>92</v>
      </c>
      <c r="C180" s="58"/>
      <c r="D180" s="58"/>
      <c r="E180" s="58"/>
      <c r="F180" s="58"/>
      <c r="G180" s="58"/>
      <c r="H180" s="176"/>
      <c r="I180" s="137">
        <f>SUM(I172:I179)</f>
        <v>0</v>
      </c>
    </row>
    <row r="181" spans="1:9">
      <c r="B181" s="1"/>
      <c r="C181" s="1"/>
      <c r="D181" s="1"/>
      <c r="E181" s="1"/>
      <c r="F181" s="14"/>
      <c r="G181" s="14"/>
      <c r="H181" s="8"/>
    </row>
    <row r="182" spans="1:9">
      <c r="B182" s="3"/>
      <c r="C182" s="1"/>
      <c r="D182" s="1"/>
      <c r="E182" s="1"/>
      <c r="F182" s="9"/>
      <c r="G182" s="10"/>
      <c r="H182"/>
    </row>
    <row r="183" spans="1:9" ht="21">
      <c r="A183" s="119" t="str">
        <f>IF($A$16=0,"",IF(COUNTIFS($A$17:$A$26,B183)=1,1,"nvt"))</f>
        <v/>
      </c>
      <c r="B183" s="129" t="str">
        <f>B25</f>
        <v>Overige kosten</v>
      </c>
      <c r="C183" s="37"/>
      <c r="D183"/>
      <c r="E183"/>
      <c r="F183"/>
      <c r="G183"/>
      <c r="H183"/>
    </row>
    <row r="184" spans="1:9" ht="14.25" customHeight="1">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c r="B185" s="3"/>
      <c r="C185" s="4"/>
      <c r="D185"/>
      <c r="E185"/>
      <c r="F185"/>
      <c r="G185"/>
      <c r="H185"/>
    </row>
    <row r="186" spans="1:9" ht="16.5" thickBot="1">
      <c r="B186" s="158" t="s">
        <v>58</v>
      </c>
      <c r="C186" s="110" t="s">
        <v>101</v>
      </c>
      <c r="D186" s="110" t="s">
        <v>110</v>
      </c>
      <c r="E186" s="110" t="s">
        <v>111</v>
      </c>
      <c r="F186" s="157" t="s">
        <v>81</v>
      </c>
      <c r="G186" s="110" t="s">
        <v>3</v>
      </c>
      <c r="H186" s="198"/>
      <c r="I186" s="198"/>
    </row>
    <row r="187" spans="1:9" ht="15.75" customHeight="1" thickTop="1">
      <c r="B187" s="203"/>
      <c r="C187" s="186"/>
      <c r="D187" s="186"/>
      <c r="E187" s="189"/>
      <c r="F187" s="159">
        <f>IF($A$183=1,$E187*$D187,0)</f>
        <v>0</v>
      </c>
      <c r="G187" s="186"/>
      <c r="H187" s="191"/>
      <c r="I187" s="191"/>
    </row>
    <row r="188" spans="1:9" ht="15.75" customHeight="1">
      <c r="B188" s="173"/>
      <c r="C188" s="86"/>
      <c r="D188" s="186"/>
      <c r="E188" s="189"/>
      <c r="F188" s="160">
        <f t="shared" ref="F188:F202" si="9">IF($A$183=1,$E188*$D188,0)</f>
        <v>0</v>
      </c>
      <c r="G188" s="186"/>
      <c r="H188" s="168"/>
      <c r="I188" s="168"/>
    </row>
    <row r="189" spans="1:9" ht="15.75" customHeight="1">
      <c r="B189" s="173"/>
      <c r="C189" s="86"/>
      <c r="D189" s="186"/>
      <c r="E189" s="189"/>
      <c r="F189" s="160">
        <f t="shared" si="9"/>
        <v>0</v>
      </c>
      <c r="G189" s="186"/>
      <c r="H189" s="168"/>
      <c r="I189" s="168"/>
    </row>
    <row r="190" spans="1:9" ht="15.75" customHeight="1">
      <c r="B190" s="173"/>
      <c r="C190" s="86"/>
      <c r="D190" s="186"/>
      <c r="E190" s="189"/>
      <c r="F190" s="160">
        <f t="shared" si="9"/>
        <v>0</v>
      </c>
      <c r="G190" s="186"/>
      <c r="H190" s="168"/>
      <c r="I190" s="168"/>
    </row>
    <row r="191" spans="1:9" ht="15.75" customHeight="1">
      <c r="B191" s="173"/>
      <c r="C191" s="86"/>
      <c r="D191" s="186"/>
      <c r="E191" s="189"/>
      <c r="F191" s="160">
        <f t="shared" si="9"/>
        <v>0</v>
      </c>
      <c r="G191" s="186"/>
      <c r="H191" s="168"/>
      <c r="I191" s="168"/>
    </row>
    <row r="192" spans="1:9" ht="15.75" customHeight="1">
      <c r="B192" s="173"/>
      <c r="C192" s="86"/>
      <c r="D192" s="186"/>
      <c r="E192" s="189"/>
      <c r="F192" s="160">
        <f t="shared" si="9"/>
        <v>0</v>
      </c>
      <c r="G192" s="186"/>
      <c r="H192" s="168"/>
      <c r="I192" s="168"/>
    </row>
    <row r="193" spans="1:9" ht="15.75" customHeight="1">
      <c r="B193" s="173"/>
      <c r="C193" s="86"/>
      <c r="D193" s="86"/>
      <c r="E193" s="164"/>
      <c r="F193" s="160">
        <f t="shared" si="9"/>
        <v>0</v>
      </c>
      <c r="G193" s="86"/>
      <c r="H193" s="168"/>
      <c r="I193" s="168"/>
    </row>
    <row r="194" spans="1:9" ht="15.75" customHeight="1">
      <c r="B194" s="173"/>
      <c r="C194" s="86"/>
      <c r="D194" s="86"/>
      <c r="E194" s="164"/>
      <c r="F194" s="160">
        <f t="shared" si="9"/>
        <v>0</v>
      </c>
      <c r="G194" s="86"/>
      <c r="H194" s="168"/>
      <c r="I194" s="168"/>
    </row>
    <row r="195" spans="1:9" ht="15.75" customHeight="1">
      <c r="B195" s="173"/>
      <c r="C195" s="86"/>
      <c r="D195" s="86"/>
      <c r="E195" s="164"/>
      <c r="F195" s="160">
        <f t="shared" si="9"/>
        <v>0</v>
      </c>
      <c r="G195" s="86"/>
      <c r="H195" s="168"/>
      <c r="I195" s="168"/>
    </row>
    <row r="196" spans="1:9" ht="15.75" customHeight="1">
      <c r="B196" s="173"/>
      <c r="C196" s="86"/>
      <c r="D196" s="86"/>
      <c r="E196" s="164"/>
      <c r="F196" s="160">
        <f t="shared" si="9"/>
        <v>0</v>
      </c>
      <c r="G196" s="86"/>
      <c r="H196" s="168"/>
      <c r="I196" s="168"/>
    </row>
    <row r="197" spans="1:9" ht="15.75" customHeight="1">
      <c r="B197" s="173"/>
      <c r="C197" s="86"/>
      <c r="D197" s="86"/>
      <c r="E197" s="164"/>
      <c r="F197" s="160">
        <f t="shared" si="9"/>
        <v>0</v>
      </c>
      <c r="G197" s="86"/>
      <c r="H197" s="168"/>
      <c r="I197" s="168"/>
    </row>
    <row r="198" spans="1:9" ht="15.75" customHeight="1">
      <c r="B198" s="173"/>
      <c r="C198" s="86"/>
      <c r="D198" s="86"/>
      <c r="E198" s="164"/>
      <c r="F198" s="160">
        <f t="shared" si="9"/>
        <v>0</v>
      </c>
      <c r="G198" s="86"/>
      <c r="H198" s="168"/>
      <c r="I198" s="168"/>
    </row>
    <row r="199" spans="1:9" ht="15.75" customHeight="1">
      <c r="B199" s="173"/>
      <c r="C199" s="86"/>
      <c r="D199" s="86"/>
      <c r="E199" s="164"/>
      <c r="F199" s="160">
        <f t="shared" si="9"/>
        <v>0</v>
      </c>
      <c r="G199" s="86"/>
      <c r="H199" s="168"/>
      <c r="I199" s="168"/>
    </row>
    <row r="200" spans="1:9" ht="15.75" customHeight="1">
      <c r="B200" s="173"/>
      <c r="C200" s="86"/>
      <c r="D200" s="86"/>
      <c r="E200" s="164"/>
      <c r="F200" s="160">
        <f t="shared" si="9"/>
        <v>0</v>
      </c>
      <c r="G200" s="86"/>
      <c r="H200" s="168"/>
      <c r="I200" s="168"/>
    </row>
    <row r="201" spans="1:9" ht="15.75" customHeight="1">
      <c r="B201" s="173"/>
      <c r="C201" s="86"/>
      <c r="D201" s="86"/>
      <c r="E201" s="164"/>
      <c r="F201" s="160">
        <f t="shared" si="9"/>
        <v>0</v>
      </c>
      <c r="G201" s="86"/>
      <c r="H201" s="168"/>
      <c r="I201" s="168"/>
    </row>
    <row r="202" spans="1:9" ht="15.75" customHeight="1" thickBot="1">
      <c r="B202" s="73"/>
      <c r="C202" s="74"/>
      <c r="D202" s="74"/>
      <c r="E202" s="117"/>
      <c r="F202" s="131">
        <f t="shared" si="9"/>
        <v>0</v>
      </c>
      <c r="G202" s="74"/>
      <c r="H202" s="168"/>
      <c r="I202" s="168"/>
    </row>
    <row r="203" spans="1:9" ht="16.5" thickTop="1">
      <c r="B203" s="174" t="s">
        <v>92</v>
      </c>
      <c r="C203" s="174"/>
      <c r="D203" s="174"/>
      <c r="E203" s="175"/>
      <c r="F203" s="137">
        <f>SUM(F187:F202)</f>
        <v>0</v>
      </c>
      <c r="G203" s="174"/>
      <c r="H203" s="174"/>
      <c r="I203" s="174"/>
    </row>
    <row r="204" spans="1:9">
      <c r="B204" s="1"/>
      <c r="C204" s="1"/>
      <c r="D204" s="1"/>
      <c r="E204" s="1"/>
      <c r="F204" s="7"/>
      <c r="G204" s="8"/>
      <c r="H204"/>
    </row>
    <row r="205" spans="1:9">
      <c r="B205" s="1"/>
      <c r="C205" s="1"/>
      <c r="D205" s="1"/>
      <c r="E205" s="1"/>
      <c r="F205" s="7"/>
      <c r="G205" s="8"/>
      <c r="H205"/>
    </row>
    <row r="206" spans="1:9" ht="21">
      <c r="A206" s="119" t="str">
        <f>IF($A$16=0,"",IF(COUNTIFS($A$17:$A$26,B206)=1,1,"nvt"))</f>
        <v/>
      </c>
      <c r="B206" s="129" t="str">
        <f>B26</f>
        <v>Forfait 40% voor overige kosten</v>
      </c>
      <c r="C206" s="37"/>
      <c r="D206" s="37"/>
      <c r="E206" s="1"/>
      <c r="F206" s="7"/>
      <c r="G206" s="8"/>
      <c r="H206"/>
    </row>
    <row r="207" spans="1:9" ht="14.25" customHeight="1">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c r="B208" s="1"/>
      <c r="C208" s="1"/>
      <c r="D208" s="1"/>
      <c r="E208" s="1"/>
      <c r="F208" s="7"/>
      <c r="G208" s="8"/>
      <c r="H208"/>
    </row>
    <row r="209" spans="2:9" ht="16.5" thickBot="1">
      <c r="B209" s="158" t="s">
        <v>58</v>
      </c>
      <c r="C209" s="157" t="s">
        <v>81</v>
      </c>
      <c r="D209"/>
      <c r="E209"/>
      <c r="F209"/>
      <c r="G209"/>
      <c r="H209"/>
    </row>
    <row r="210" spans="2:9" ht="15.75" customHeight="1" thickTop="1">
      <c r="B210" s="226" t="str">
        <f>Hulpblad!V2</f>
        <v xml:space="preserve"> </v>
      </c>
      <c r="C210" s="159">
        <f>IF(AND($A$206=1,B210&lt;&gt;"",B210&lt;&gt;" "),(SUMIFS($G$59:$G$73,$B$59:$B$73,$B210)+SUMIFS($E$115:$E$124,$B$115:$B$124,$B210))*0.4,0)</f>
        <v>0</v>
      </c>
      <c r="D210"/>
      <c r="E210"/>
      <c r="F210"/>
      <c r="G210"/>
      <c r="H210"/>
    </row>
    <row r="211" spans="2:9" ht="15.75" customHeight="1">
      <c r="B211" s="227" t="str">
        <f>Hulpblad!V3</f>
        <v xml:space="preserve"> </v>
      </c>
      <c r="C211" s="160">
        <f t="shared" ref="C211:C219" si="10">IF(AND($A$206=1,B211&lt;&gt;"",B211&lt;&gt;" "),(SUMIFS($G$59:$G$73,$B$59:$B$73,$B211)+SUMIFS($E$115:$E$124,$B$115:$B$124,$B211))*0.4,0)</f>
        <v>0</v>
      </c>
      <c r="D211"/>
      <c r="E211"/>
      <c r="F211"/>
      <c r="G211"/>
      <c r="H211"/>
    </row>
    <row r="212" spans="2:9" ht="15.75" customHeight="1">
      <c r="B212" s="227" t="str">
        <f>Hulpblad!V4</f>
        <v xml:space="preserve"> </v>
      </c>
      <c r="C212" s="160">
        <f t="shared" si="10"/>
        <v>0</v>
      </c>
      <c r="D212"/>
      <c r="E212"/>
      <c r="F212"/>
      <c r="G212"/>
      <c r="H212"/>
    </row>
    <row r="213" spans="2:9" ht="15.75" customHeight="1">
      <c r="B213" s="227" t="str">
        <f>Hulpblad!V5</f>
        <v xml:space="preserve"> </v>
      </c>
      <c r="C213" s="160">
        <f t="shared" si="10"/>
        <v>0</v>
      </c>
      <c r="D213"/>
      <c r="E213"/>
      <c r="F213"/>
      <c r="G213"/>
      <c r="H213"/>
    </row>
    <row r="214" spans="2:9" ht="15.75" customHeight="1">
      <c r="B214" s="227" t="str">
        <f>Hulpblad!V6</f>
        <v xml:space="preserve"> </v>
      </c>
      <c r="C214" s="160">
        <f t="shared" si="10"/>
        <v>0</v>
      </c>
      <c r="D214"/>
      <c r="E214"/>
      <c r="F214"/>
      <c r="G214"/>
      <c r="H214"/>
    </row>
    <row r="215" spans="2:9" ht="15.75" customHeight="1">
      <c r="B215" s="227" t="str">
        <f>Hulpblad!V7</f>
        <v xml:space="preserve"> </v>
      </c>
      <c r="C215" s="160">
        <f t="shared" si="10"/>
        <v>0</v>
      </c>
      <c r="D215"/>
      <c r="E215"/>
      <c r="F215"/>
      <c r="G215"/>
      <c r="H215"/>
    </row>
    <row r="216" spans="2:9" ht="15.75" customHeight="1">
      <c r="B216" s="227" t="str">
        <f>Hulpblad!V8</f>
        <v xml:space="preserve"> </v>
      </c>
      <c r="C216" s="160">
        <f t="shared" si="10"/>
        <v>0</v>
      </c>
      <c r="D216"/>
      <c r="E216"/>
      <c r="F216"/>
      <c r="G216"/>
      <c r="H216"/>
    </row>
    <row r="217" spans="2:9" ht="15.75" customHeight="1">
      <c r="B217" s="227" t="str">
        <f>Hulpblad!V9</f>
        <v xml:space="preserve"> </v>
      </c>
      <c r="C217" s="160">
        <f t="shared" si="10"/>
        <v>0</v>
      </c>
      <c r="D217"/>
      <c r="E217"/>
      <c r="F217"/>
      <c r="G217"/>
      <c r="H217"/>
    </row>
    <row r="218" spans="2:9" ht="15.75" customHeight="1">
      <c r="B218" s="227" t="str">
        <f>Hulpblad!V10</f>
        <v xml:space="preserve"> </v>
      </c>
      <c r="C218" s="160">
        <f t="shared" si="10"/>
        <v>0</v>
      </c>
      <c r="D218"/>
      <c r="E218"/>
      <c r="F218"/>
      <c r="G218"/>
      <c r="H218"/>
    </row>
    <row r="219" spans="2:9" ht="15.75" customHeight="1" thickBot="1">
      <c r="B219" s="227" t="str">
        <f>Hulpblad!V11</f>
        <v xml:space="preserve"> </v>
      </c>
      <c r="C219" s="160">
        <f t="shared" si="10"/>
        <v>0</v>
      </c>
      <c r="D219"/>
      <c r="E219"/>
      <c r="F219"/>
      <c r="G219"/>
      <c r="H219"/>
    </row>
    <row r="220" spans="2:9" ht="16.5" thickTop="1">
      <c r="B220" s="228" t="s">
        <v>92</v>
      </c>
      <c r="C220" s="137">
        <f>SUM(C210:C219)</f>
        <v>0</v>
      </c>
      <c r="D220"/>
      <c r="E220"/>
      <c r="F220"/>
      <c r="G220"/>
      <c r="H220"/>
    </row>
    <row r="221" spans="2:9">
      <c r="B221" s="3"/>
      <c r="C221" s="1"/>
      <c r="D221" s="1"/>
      <c r="E221" s="1"/>
      <c r="F221" s="9"/>
      <c r="G221" s="10"/>
      <c r="H221"/>
    </row>
    <row r="222" spans="2:9" ht="16.5" thickBot="1">
      <c r="B222" s="33"/>
      <c r="C222" s="34"/>
      <c r="D222" s="34"/>
      <c r="E222" s="34"/>
      <c r="F222" s="35"/>
      <c r="G222" s="36"/>
      <c r="H222" s="36"/>
      <c r="I222" s="36"/>
    </row>
    <row r="223" spans="2:9" ht="7.5" customHeight="1" thickTop="1">
      <c r="B223" s="3"/>
      <c r="C223" s="1"/>
      <c r="D223" s="1"/>
      <c r="E223" s="1"/>
      <c r="F223" s="9"/>
      <c r="G223" s="10"/>
      <c r="H223"/>
    </row>
    <row r="224" spans="2:9" ht="23.25">
      <c r="B224" s="251" t="s">
        <v>112</v>
      </c>
      <c r="C224" s="251"/>
      <c r="D224" s="251"/>
      <c r="E224" s="251"/>
      <c r="F224" s="251"/>
      <c r="G224" s="251"/>
      <c r="H224" s="251"/>
    </row>
    <row r="225" spans="2:9">
      <c r="B225" s="3"/>
      <c r="C225" s="1"/>
      <c r="D225" s="1"/>
      <c r="E225" s="1"/>
      <c r="F225" s="9"/>
      <c r="G225" s="10"/>
      <c r="H225"/>
    </row>
    <row r="226" spans="2:9" ht="21">
      <c r="B226" s="37" t="s">
        <v>113</v>
      </c>
      <c r="C226" s="10"/>
      <c r="D226" s="10"/>
      <c r="E226" s="10"/>
      <c r="F226" s="9"/>
      <c r="G226" s="10"/>
      <c r="H226"/>
    </row>
    <row r="227" spans="2:9" ht="158.25" customHeight="1">
      <c r="B227" s="250" t="s">
        <v>120</v>
      </c>
      <c r="C227" s="250"/>
      <c r="D227" s="250"/>
      <c r="E227" s="250"/>
      <c r="F227" s="250"/>
      <c r="G227" s="250"/>
      <c r="H227" s="250"/>
      <c r="I227" s="250"/>
    </row>
    <row r="228" spans="2:9">
      <c r="B228" s="3"/>
      <c r="C228" s="10"/>
      <c r="D228" s="10"/>
      <c r="E228" s="10"/>
      <c r="F228" s="9"/>
      <c r="G228" s="10"/>
      <c r="H228"/>
    </row>
    <row r="229" spans="2:9" ht="15.6" customHeight="1" thickBot="1">
      <c r="B229" s="38" t="s">
        <v>74</v>
      </c>
      <c r="C229" s="39" t="s">
        <v>102</v>
      </c>
      <c r="D229" s="39" t="s">
        <v>60</v>
      </c>
      <c r="E229" s="115" t="s">
        <v>115</v>
      </c>
      <c r="F229" s="114"/>
      <c r="G229" s="114"/>
      <c r="H229" s="114"/>
      <c r="I229" s="114"/>
    </row>
    <row r="230" spans="2:9" ht="15.75" customHeight="1" thickTop="1">
      <c r="B230" s="44" t="s">
        <v>75</v>
      </c>
      <c r="C230" s="81"/>
      <c r="D230" s="132">
        <f>IFERROR(C230/$C$238,0)</f>
        <v>0</v>
      </c>
      <c r="E230" s="83"/>
      <c r="F230" s="84"/>
      <c r="G230" s="84"/>
      <c r="H230" s="84"/>
      <c r="I230" s="85"/>
    </row>
    <row r="231" spans="2:9" ht="31.5" customHeight="1">
      <c r="B231" s="206" t="s">
        <v>76</v>
      </c>
      <c r="C231" s="81"/>
      <c r="D231" s="132">
        <f>IFERROR(C231/$C$238,0)</f>
        <v>0</v>
      </c>
      <c r="E231" s="186"/>
      <c r="F231" s="188"/>
      <c r="G231" s="188"/>
      <c r="H231" s="188"/>
      <c r="I231" s="205"/>
    </row>
    <row r="232" spans="2:9" ht="15.75" customHeight="1">
      <c r="B232" s="44" t="s">
        <v>77</v>
      </c>
      <c r="C232" s="81"/>
      <c r="D232" s="132">
        <f t="shared" ref="D232:D236" si="11">IFERROR(C232/$C$238,0)</f>
        <v>0</v>
      </c>
      <c r="E232" s="86"/>
      <c r="F232" s="87"/>
      <c r="G232" s="87"/>
      <c r="H232" s="87"/>
      <c r="I232" s="88"/>
    </row>
    <row r="233" spans="2:9" ht="15.75" customHeight="1">
      <c r="B233" s="44" t="s">
        <v>78</v>
      </c>
      <c r="C233" s="81"/>
      <c r="D233" s="132">
        <f t="shared" si="11"/>
        <v>0</v>
      </c>
      <c r="E233" s="86"/>
      <c r="F233" s="87"/>
      <c r="G233" s="87"/>
      <c r="H233" s="87"/>
      <c r="I233" s="88"/>
    </row>
    <row r="234" spans="2:9" ht="15.75" customHeight="1">
      <c r="B234" s="44" t="s">
        <v>79</v>
      </c>
      <c r="C234" s="81"/>
      <c r="D234" s="132">
        <f t="shared" si="11"/>
        <v>0</v>
      </c>
      <c r="E234" s="86"/>
      <c r="F234" s="87"/>
      <c r="G234" s="87"/>
      <c r="H234" s="87"/>
      <c r="I234" s="88"/>
    </row>
    <row r="235" spans="2:9" ht="15.75" customHeight="1" thickBot="1">
      <c r="B235" s="45" t="s">
        <v>80</v>
      </c>
      <c r="C235" s="82"/>
      <c r="D235" s="133">
        <f t="shared" si="11"/>
        <v>0</v>
      </c>
      <c r="E235" s="89"/>
      <c r="F235" s="90"/>
      <c r="G235" s="90"/>
      <c r="H235" s="90"/>
      <c r="I235" s="91"/>
    </row>
    <row r="236" spans="2:9" ht="17.25" thickTop="1" thickBot="1">
      <c r="B236" s="59" t="s">
        <v>59</v>
      </c>
      <c r="C236" s="134">
        <f>SUM(C230:C235)</f>
        <v>0</v>
      </c>
      <c r="D236" s="135">
        <f t="shared" si="11"/>
        <v>0</v>
      </c>
      <c r="E236" s="60"/>
      <c r="F236" s="60"/>
      <c r="G236" s="60"/>
      <c r="H236" s="59"/>
      <c r="I236" s="61"/>
    </row>
    <row r="237" spans="2:9" ht="13.5" customHeight="1" thickTop="1">
      <c r="B237" s="10"/>
      <c r="C237" s="10"/>
      <c r="D237" s="10"/>
      <c r="E237" s="10"/>
      <c r="F237" s="9"/>
      <c r="G237" s="10"/>
      <c r="H237"/>
    </row>
    <row r="238" spans="2:9" ht="16.5" thickBot="1">
      <c r="B238" s="38" t="s">
        <v>81</v>
      </c>
      <c r="C238" s="136">
        <f>D27</f>
        <v>0</v>
      </c>
      <c r="D238" s="10"/>
      <c r="E238" s="10"/>
      <c r="F238" s="9"/>
      <c r="G238" s="10"/>
      <c r="H238"/>
    </row>
    <row r="239" spans="2:9" ht="16.5" thickTop="1">
      <c r="B239" s="3"/>
      <c r="C239" s="1"/>
      <c r="D239" s="1"/>
      <c r="E239" s="1"/>
      <c r="F239" s="9"/>
      <c r="G239" s="10"/>
      <c r="H239"/>
    </row>
    <row r="240" spans="2:9" ht="16.5" thickBot="1">
      <c r="B240" s="38" t="s">
        <v>116</v>
      </c>
      <c r="C240" s="136" t="str">
        <f>IF(ROUND(C236,2)-ROUND(C238,2)=0,"JA",C236-C238)</f>
        <v>JA</v>
      </c>
      <c r="D240" s="1"/>
      <c r="E240" s="1"/>
      <c r="F240" s="9"/>
      <c r="G240" s="10"/>
      <c r="H240"/>
    </row>
    <row r="241" spans="2:8" thickTop="1">
      <c r="B241" s="10"/>
      <c r="C241" s="10"/>
      <c r="D241" s="10"/>
      <c r="E241" s="10"/>
      <c r="F241" s="10"/>
      <c r="G241" s="10"/>
      <c r="H241" s="10"/>
    </row>
    <row r="242" spans="2:8" ht="15">
      <c r="B242" s="10"/>
      <c r="C242" s="10"/>
      <c r="D242" s="10"/>
      <c r="E242" s="10"/>
      <c r="F242" s="10"/>
      <c r="G242" s="10"/>
      <c r="H242" s="10"/>
    </row>
    <row r="243" spans="2:8" ht="15">
      <c r="B243" s="10"/>
      <c r="C243" s="10"/>
      <c r="D243" s="10"/>
      <c r="E243" s="10"/>
      <c r="F243" s="10"/>
      <c r="G243" s="10"/>
      <c r="H243" s="10"/>
    </row>
    <row r="244" spans="2:8" ht="15">
      <c r="B244" s="10"/>
      <c r="C244" s="10"/>
      <c r="D244" s="10"/>
      <c r="E244" s="10"/>
      <c r="F244" s="10"/>
      <c r="G244" s="10"/>
      <c r="H244" s="10"/>
    </row>
    <row r="245" spans="2:8" ht="15">
      <c r="B245" s="10"/>
      <c r="C245" s="10"/>
      <c r="D245" s="10"/>
      <c r="E245" s="10"/>
      <c r="F245" s="10"/>
      <c r="G245" s="10"/>
      <c r="H245" s="10"/>
    </row>
    <row r="246" spans="2:8" ht="15">
      <c r="B246" s="10"/>
      <c r="C246" s="10"/>
      <c r="D246" s="10"/>
      <c r="E246" s="10"/>
      <c r="F246" s="10"/>
      <c r="G246" s="10"/>
      <c r="H246" s="10"/>
    </row>
    <row r="247" spans="2:8" ht="15">
      <c r="B247" s="10"/>
      <c r="C247" s="10"/>
      <c r="D247" s="10"/>
      <c r="E247" s="10"/>
      <c r="F247" s="10"/>
      <c r="G247" s="10"/>
      <c r="H247" s="10"/>
    </row>
    <row r="248" spans="2:8" ht="15">
      <c r="B248" s="10"/>
      <c r="C248" s="10"/>
      <c r="D248" s="10"/>
      <c r="E248" s="10"/>
      <c r="F248" s="10"/>
      <c r="G248" s="10"/>
      <c r="H248" s="10"/>
    </row>
    <row r="249" spans="2:8" ht="15">
      <c r="B249" s="10"/>
      <c r="C249" s="10"/>
      <c r="D249" s="10"/>
      <c r="E249" s="10"/>
      <c r="F249" s="10"/>
      <c r="G249" s="10"/>
      <c r="H249" s="10"/>
    </row>
    <row r="250" spans="2:8" ht="15">
      <c r="B250" s="10"/>
      <c r="C250" s="10"/>
      <c r="D250" s="10"/>
      <c r="E250" s="10"/>
      <c r="F250" s="10"/>
      <c r="G250" s="10"/>
      <c r="H250" s="10"/>
    </row>
    <row r="251" spans="2:8" ht="15">
      <c r="B251" s="10"/>
      <c r="C251" s="10"/>
      <c r="D251" s="10"/>
      <c r="E251" s="10"/>
      <c r="F251" s="10"/>
      <c r="G251" s="10"/>
      <c r="H251" s="10"/>
    </row>
    <row r="252" spans="2:8" ht="15">
      <c r="B252" s="10"/>
      <c r="C252" s="10"/>
      <c r="D252" s="10"/>
      <c r="E252" s="10"/>
      <c r="F252" s="10"/>
      <c r="G252" s="10"/>
      <c r="H252" s="10"/>
    </row>
    <row r="253" spans="2:8" ht="15">
      <c r="B253" s="10"/>
      <c r="C253" s="10"/>
      <c r="D253" s="10"/>
      <c r="E253" s="10"/>
      <c r="F253" s="10"/>
      <c r="G253" s="10"/>
      <c r="H253" s="10"/>
    </row>
    <row r="254" spans="2:8" ht="15">
      <c r="B254" s="10"/>
      <c r="C254" s="10"/>
      <c r="D254" s="10"/>
      <c r="E254" s="10"/>
      <c r="F254" s="10"/>
      <c r="G254" s="10"/>
      <c r="H254" s="10"/>
    </row>
    <row r="255" spans="2:8" ht="15">
      <c r="B255" s="10"/>
      <c r="C255" s="10"/>
      <c r="D255" s="10"/>
      <c r="E255" s="10"/>
      <c r="F255" s="10"/>
      <c r="G255" s="10"/>
      <c r="H255" s="10"/>
    </row>
    <row r="256" spans="2:8" ht="15">
      <c r="B256" s="10"/>
      <c r="C256" s="10"/>
      <c r="D256" s="10"/>
      <c r="E256" s="10"/>
      <c r="F256" s="10"/>
      <c r="G256" s="10"/>
      <c r="H256" s="10"/>
    </row>
    <row r="257" spans="2:8" ht="15">
      <c r="B257" s="10"/>
      <c r="C257" s="10"/>
      <c r="D257" s="10"/>
      <c r="E257" s="10"/>
      <c r="F257" s="10"/>
      <c r="G257" s="10"/>
      <c r="H257" s="10"/>
    </row>
    <row r="258" spans="2:8" ht="15">
      <c r="B258" s="10"/>
      <c r="C258" s="10"/>
      <c r="D258" s="10"/>
      <c r="E258" s="10"/>
      <c r="F258" s="10"/>
      <c r="G258" s="10"/>
      <c r="H258" s="10"/>
    </row>
    <row r="259" spans="2:8" ht="15">
      <c r="B259" s="10"/>
      <c r="C259" s="10"/>
      <c r="D259" s="10"/>
      <c r="E259" s="10"/>
      <c r="F259" s="10"/>
      <c r="G259" s="10"/>
      <c r="H259" s="10"/>
    </row>
    <row r="260" spans="2:8" ht="15">
      <c r="B260" s="10"/>
      <c r="C260" s="10"/>
      <c r="D260" s="10"/>
      <c r="E260" s="10"/>
      <c r="F260" s="10"/>
      <c r="G260" s="10"/>
      <c r="H260" s="10"/>
    </row>
    <row r="261" spans="2:8" ht="15">
      <c r="B261" s="10"/>
      <c r="C261" s="10"/>
      <c r="D261" s="10"/>
      <c r="E261" s="10"/>
      <c r="F261" s="10"/>
      <c r="G261" s="10"/>
      <c r="H261" s="10"/>
    </row>
    <row r="262" spans="2:8" ht="15">
      <c r="B262" s="10"/>
      <c r="C262" s="10"/>
      <c r="D262" s="10"/>
      <c r="E262" s="10"/>
      <c r="F262" s="10"/>
      <c r="G262" s="10"/>
      <c r="H262" s="10"/>
    </row>
    <row r="263" spans="2:8" ht="15">
      <c r="B263" s="10"/>
      <c r="C263" s="10"/>
      <c r="D263" s="10"/>
      <c r="E263" s="10"/>
      <c r="F263" s="10"/>
      <c r="G263" s="10"/>
      <c r="H263" s="10"/>
    </row>
    <row r="264" spans="2:8" ht="15">
      <c r="B264" s="10"/>
      <c r="C264" s="10"/>
      <c r="D264" s="10"/>
      <c r="E264" s="10"/>
      <c r="F264" s="10"/>
      <c r="G264" s="10"/>
      <c r="H264" s="10"/>
    </row>
    <row r="265" spans="2:8" ht="15">
      <c r="B265" s="10"/>
      <c r="C265" s="10"/>
      <c r="D265" s="10"/>
      <c r="E265" s="10"/>
      <c r="F265" s="10"/>
      <c r="G265" s="10"/>
      <c r="H265" s="10"/>
    </row>
    <row r="266" spans="2:8" ht="15">
      <c r="B266" s="10"/>
      <c r="C266" s="10"/>
      <c r="D266" s="10"/>
      <c r="E266" s="10"/>
      <c r="F266" s="10"/>
      <c r="G266" s="10"/>
      <c r="H266" s="10"/>
    </row>
    <row r="267" spans="2:8" ht="15">
      <c r="B267" s="10"/>
      <c r="C267" s="10"/>
      <c r="D267" s="10"/>
      <c r="E267" s="10"/>
      <c r="F267" s="10"/>
      <c r="G267" s="10"/>
      <c r="H267" s="10"/>
    </row>
    <row r="268" spans="2:8" ht="15">
      <c r="B268" s="10"/>
      <c r="C268" s="10"/>
      <c r="D268" s="10"/>
      <c r="E268" s="10"/>
      <c r="F268" s="10"/>
      <c r="G268" s="10"/>
      <c r="H268" s="10"/>
    </row>
    <row r="269" spans="2:8" ht="15">
      <c r="B269" s="10"/>
      <c r="C269" s="10"/>
      <c r="D269" s="10"/>
      <c r="E269" s="10"/>
      <c r="F269" s="10"/>
      <c r="G269" s="10"/>
      <c r="H269" s="10"/>
    </row>
    <row r="270" spans="2:8" ht="15">
      <c r="B270" s="10"/>
      <c r="C270" s="10"/>
      <c r="D270" s="10"/>
      <c r="E270" s="10"/>
      <c r="F270" s="10"/>
      <c r="G270" s="10"/>
      <c r="H270" s="10"/>
    </row>
    <row r="271" spans="2:8" ht="15">
      <c r="B271" s="10"/>
      <c r="C271" s="10"/>
      <c r="D271" s="10"/>
      <c r="E271" s="10"/>
      <c r="F271" s="10"/>
      <c r="G271" s="10"/>
      <c r="H271" s="10"/>
    </row>
    <row r="272" spans="2:8" ht="15">
      <c r="B272" s="10"/>
      <c r="C272" s="10"/>
      <c r="D272" s="10"/>
      <c r="E272" s="10"/>
      <c r="F272" s="10"/>
      <c r="G272" s="10"/>
      <c r="H272" s="10"/>
    </row>
    <row r="273" spans="2:8" ht="15">
      <c r="B273" s="10"/>
      <c r="C273" s="10"/>
      <c r="D273" s="10"/>
      <c r="E273" s="10"/>
      <c r="F273" s="10"/>
      <c r="G273" s="10"/>
      <c r="H273" s="10"/>
    </row>
    <row r="274" spans="2:8" ht="15">
      <c r="B274" s="10"/>
      <c r="C274" s="10"/>
      <c r="D274" s="10"/>
      <c r="E274" s="10"/>
      <c r="F274" s="10"/>
      <c r="G274" s="10"/>
      <c r="H274" s="10"/>
    </row>
    <row r="275" spans="2:8" ht="15">
      <c r="B275" s="10"/>
      <c r="C275" s="10"/>
      <c r="D275" s="10"/>
      <c r="E275" s="10"/>
      <c r="F275" s="10"/>
      <c r="G275" s="10"/>
      <c r="H275" s="10"/>
    </row>
    <row r="276" spans="2:8" ht="15">
      <c r="B276" s="10"/>
      <c r="C276" s="10"/>
      <c r="D276" s="10"/>
      <c r="E276" s="10"/>
      <c r="F276" s="10"/>
      <c r="G276" s="10"/>
      <c r="H276" s="10"/>
    </row>
    <row r="277" spans="2:8" ht="15">
      <c r="B277" s="10"/>
      <c r="C277" s="10"/>
      <c r="D277" s="10"/>
      <c r="E277" s="10"/>
      <c r="F277" s="10"/>
      <c r="G277" s="10"/>
      <c r="H277" s="10"/>
    </row>
    <row r="278" spans="2:8" ht="15">
      <c r="B278" s="10"/>
      <c r="C278" s="10"/>
      <c r="D278" s="10"/>
      <c r="E278" s="10"/>
      <c r="F278" s="10"/>
      <c r="G278" s="10"/>
      <c r="H278" s="10"/>
    </row>
    <row r="279" spans="2:8" ht="15">
      <c r="B279" s="10"/>
      <c r="C279" s="10"/>
      <c r="D279" s="10"/>
      <c r="E279" s="10"/>
      <c r="F279" s="10"/>
      <c r="G279" s="10"/>
      <c r="H279" s="10"/>
    </row>
    <row r="280" spans="2:8" ht="15">
      <c r="B280" s="10"/>
      <c r="C280" s="10"/>
      <c r="D280" s="10"/>
      <c r="E280" s="10"/>
      <c r="F280" s="10"/>
      <c r="G280" s="10"/>
      <c r="H280" s="10"/>
    </row>
    <row r="281" spans="2:8" ht="15">
      <c r="B281" s="10"/>
      <c r="C281" s="10"/>
      <c r="D281" s="10"/>
      <c r="E281" s="10"/>
      <c r="F281" s="10"/>
      <c r="G281" s="10"/>
      <c r="H281" s="10"/>
    </row>
    <row r="282" spans="2:8" ht="15">
      <c r="B282" s="10"/>
      <c r="C282" s="10"/>
      <c r="D282" s="10"/>
      <c r="E282" s="10"/>
      <c r="F282" s="10"/>
      <c r="G282" s="10"/>
      <c r="H282" s="10"/>
    </row>
    <row r="283" spans="2:8" ht="15">
      <c r="B283" s="10"/>
      <c r="C283" s="10"/>
      <c r="D283" s="10"/>
      <c r="E283" s="10"/>
      <c r="F283" s="10"/>
      <c r="G283" s="10"/>
      <c r="H283" s="10"/>
    </row>
    <row r="284" spans="2:8" ht="15">
      <c r="B284" s="10"/>
      <c r="C284" s="10"/>
      <c r="D284" s="10"/>
      <c r="E284" s="10"/>
      <c r="F284" s="10"/>
      <c r="G284" s="10"/>
      <c r="H284" s="10"/>
    </row>
    <row r="285" spans="2:8" ht="15">
      <c r="B285" s="10"/>
      <c r="C285" s="10"/>
      <c r="D285" s="10"/>
      <c r="E285" s="10"/>
      <c r="F285" s="10"/>
      <c r="G285" s="10"/>
      <c r="H285" s="10"/>
    </row>
    <row r="286" spans="2:8" ht="15">
      <c r="B286" s="10"/>
      <c r="C286" s="10"/>
      <c r="D286" s="10"/>
      <c r="E286" s="10"/>
      <c r="F286" s="10"/>
      <c r="G286" s="10"/>
      <c r="H286" s="10"/>
    </row>
    <row r="287" spans="2:8" ht="15">
      <c r="B287" s="10"/>
      <c r="C287" s="10"/>
      <c r="D287" s="10"/>
      <c r="E287" s="10"/>
      <c r="F287" s="10"/>
      <c r="G287" s="10"/>
      <c r="H287" s="10"/>
    </row>
    <row r="288" spans="2:8" ht="15">
      <c r="B288" s="10"/>
      <c r="C288" s="10"/>
      <c r="D288" s="10"/>
      <c r="E288" s="10"/>
      <c r="F288" s="10"/>
      <c r="G288" s="10"/>
      <c r="H288" s="10"/>
    </row>
    <row r="289" spans="2:8" ht="15">
      <c r="B289" s="10"/>
      <c r="C289" s="10"/>
      <c r="D289" s="10"/>
      <c r="E289" s="10"/>
      <c r="F289" s="10"/>
      <c r="G289" s="10"/>
      <c r="H289" s="10"/>
    </row>
    <row r="290" spans="2:8" ht="15">
      <c r="B290" s="10"/>
      <c r="C290" s="10"/>
      <c r="D290" s="10"/>
      <c r="E290" s="10"/>
      <c r="F290" s="10"/>
      <c r="G290" s="10"/>
      <c r="H290" s="10"/>
    </row>
    <row r="291" spans="2:8" ht="15">
      <c r="B291" s="10"/>
      <c r="C291" s="10"/>
      <c r="D291" s="10"/>
      <c r="E291" s="10"/>
      <c r="F291" s="10"/>
      <c r="G291" s="10"/>
      <c r="H291" s="10"/>
    </row>
    <row r="292" spans="2:8" ht="15">
      <c r="B292" s="10"/>
      <c r="C292" s="10"/>
      <c r="D292" s="10"/>
      <c r="E292" s="10"/>
      <c r="F292" s="10"/>
      <c r="G292" s="10"/>
      <c r="H292" s="10"/>
    </row>
    <row r="293" spans="2:8" ht="15">
      <c r="B293" s="10"/>
      <c r="C293" s="10"/>
      <c r="D293" s="10"/>
      <c r="E293" s="10"/>
      <c r="F293" s="10"/>
      <c r="G293" s="10"/>
      <c r="H293" s="10"/>
    </row>
    <row r="294" spans="2:8" ht="15">
      <c r="B294" s="10"/>
      <c r="C294" s="10"/>
      <c r="D294" s="10"/>
      <c r="E294" s="10"/>
      <c r="F294" s="10"/>
      <c r="G294" s="10"/>
      <c r="H294" s="10"/>
    </row>
    <row r="295" spans="2:8" ht="15">
      <c r="B295" s="10"/>
      <c r="C295" s="10"/>
      <c r="D295" s="10"/>
      <c r="E295" s="10"/>
      <c r="F295" s="10"/>
      <c r="G295" s="10"/>
      <c r="H295" s="10"/>
    </row>
    <row r="296" spans="2:8" ht="15">
      <c r="B296" s="10"/>
      <c r="C296" s="10"/>
      <c r="D296" s="10"/>
      <c r="E296" s="10"/>
      <c r="F296" s="10"/>
      <c r="G296" s="10"/>
      <c r="H296" s="10"/>
    </row>
    <row r="297" spans="2:8" ht="15">
      <c r="B297" s="10"/>
      <c r="C297" s="10"/>
      <c r="D297" s="10"/>
      <c r="E297" s="10"/>
      <c r="F297" s="10"/>
      <c r="G297" s="10"/>
      <c r="H297" s="10"/>
    </row>
    <row r="298" spans="2:8" ht="15">
      <c r="B298" s="10"/>
      <c r="C298" s="10"/>
      <c r="D298" s="10"/>
      <c r="E298" s="10"/>
      <c r="F298" s="10"/>
      <c r="G298" s="10"/>
      <c r="H298" s="10"/>
    </row>
    <row r="299" spans="2:8" ht="15">
      <c r="B299" s="10"/>
      <c r="C299" s="10"/>
      <c r="D299" s="10"/>
      <c r="E299" s="10"/>
      <c r="F299" s="10"/>
      <c r="G299" s="10"/>
      <c r="H299" s="10"/>
    </row>
    <row r="300" spans="2:8" ht="15">
      <c r="B300" s="10"/>
      <c r="C300" s="10"/>
      <c r="D300" s="10"/>
      <c r="E300" s="10"/>
      <c r="F300" s="10"/>
      <c r="G300" s="10"/>
      <c r="H300" s="10"/>
    </row>
    <row r="301" spans="2:8" ht="15">
      <c r="B301" s="10"/>
      <c r="C301" s="10"/>
      <c r="D301" s="10"/>
      <c r="E301" s="10"/>
      <c r="F301" s="10"/>
      <c r="G301" s="10"/>
      <c r="H301" s="10"/>
    </row>
    <row r="302" spans="2:8" ht="15">
      <c r="B302" s="10"/>
      <c r="C302" s="10"/>
      <c r="D302" s="10"/>
      <c r="E302" s="10"/>
      <c r="F302" s="10"/>
      <c r="G302" s="10"/>
      <c r="H302" s="10"/>
    </row>
    <row r="303" spans="2:8" ht="15">
      <c r="B303" s="10"/>
      <c r="C303" s="10"/>
      <c r="D303" s="10"/>
      <c r="E303" s="10"/>
      <c r="F303" s="10"/>
      <c r="G303" s="10"/>
      <c r="H303" s="10"/>
    </row>
    <row r="304" spans="2:8" ht="15">
      <c r="B304" s="10"/>
      <c r="C304" s="10"/>
      <c r="D304" s="10"/>
      <c r="E304" s="10"/>
      <c r="F304" s="10"/>
      <c r="G304" s="10"/>
      <c r="H304" s="10"/>
    </row>
    <row r="305" spans="2:8" ht="15">
      <c r="B305" s="10"/>
      <c r="C305" s="10"/>
      <c r="D305" s="10"/>
      <c r="E305" s="10"/>
      <c r="F305" s="10"/>
      <c r="G305" s="10"/>
      <c r="H305" s="10"/>
    </row>
    <row r="306" spans="2:8" ht="15">
      <c r="B306" s="10"/>
      <c r="C306" s="10"/>
      <c r="D306" s="10"/>
      <c r="E306" s="10"/>
      <c r="F306" s="10"/>
      <c r="G306" s="10"/>
      <c r="H306" s="10"/>
    </row>
    <row r="307" spans="2:8" ht="15">
      <c r="B307" s="10"/>
      <c r="C307" s="10"/>
      <c r="D307" s="10"/>
      <c r="E307" s="10"/>
      <c r="F307" s="10"/>
      <c r="G307" s="10"/>
      <c r="H307" s="10"/>
    </row>
    <row r="308" spans="2:8" ht="15">
      <c r="B308" s="10"/>
      <c r="C308" s="10"/>
      <c r="D308" s="10"/>
      <c r="E308" s="10"/>
      <c r="F308" s="10"/>
      <c r="G308" s="10"/>
      <c r="H308" s="10"/>
    </row>
    <row r="309" spans="2:8" ht="15">
      <c r="B309" s="10"/>
      <c r="C309" s="10"/>
      <c r="D309" s="10"/>
      <c r="E309" s="10"/>
      <c r="F309" s="10"/>
      <c r="G309" s="10"/>
      <c r="H309" s="10"/>
    </row>
    <row r="310" spans="2:8" ht="15">
      <c r="B310" s="10"/>
      <c r="C310" s="10"/>
      <c r="D310" s="10"/>
      <c r="E310" s="10"/>
      <c r="F310" s="10"/>
      <c r="G310" s="10"/>
      <c r="H310" s="10"/>
    </row>
    <row r="311" spans="2:8" ht="15">
      <c r="B311" s="10"/>
      <c r="C311" s="10"/>
      <c r="D311" s="10"/>
      <c r="E311" s="10"/>
      <c r="F311" s="10"/>
      <c r="G311" s="10"/>
      <c r="H311" s="10"/>
    </row>
    <row r="312" spans="2:8" ht="15">
      <c r="B312" s="10"/>
      <c r="C312" s="10"/>
      <c r="D312" s="10"/>
      <c r="E312" s="10"/>
      <c r="F312" s="10"/>
      <c r="G312" s="10"/>
      <c r="H312" s="10"/>
    </row>
    <row r="313" spans="2:8" ht="15">
      <c r="B313" s="10"/>
      <c r="C313" s="10"/>
      <c r="D313" s="10"/>
      <c r="E313" s="10"/>
      <c r="F313" s="10"/>
      <c r="G313" s="10"/>
      <c r="H313" s="10"/>
    </row>
    <row r="314" spans="2:8" ht="15">
      <c r="B314" s="10"/>
      <c r="C314" s="10"/>
      <c r="D314" s="10"/>
      <c r="E314" s="10"/>
      <c r="F314" s="10"/>
      <c r="G314" s="10"/>
      <c r="H314" s="10"/>
    </row>
    <row r="315" spans="2:8" ht="15">
      <c r="B315" s="10"/>
      <c r="C315" s="10"/>
      <c r="D315" s="10"/>
      <c r="E315" s="10"/>
      <c r="F315" s="10"/>
      <c r="G315" s="10"/>
      <c r="H315" s="10"/>
    </row>
    <row r="316" spans="2:8" ht="15">
      <c r="B316" s="10"/>
      <c r="C316" s="10"/>
      <c r="D316" s="10"/>
      <c r="E316" s="10"/>
      <c r="F316" s="10"/>
      <c r="G316" s="10"/>
      <c r="H316" s="10"/>
    </row>
    <row r="317" spans="2:8" ht="15">
      <c r="B317" s="10"/>
      <c r="C317" s="10"/>
      <c r="D317" s="10"/>
      <c r="E317" s="10"/>
      <c r="F317" s="10"/>
      <c r="G317" s="10"/>
      <c r="H317" s="10"/>
    </row>
    <row r="318" spans="2:8" ht="15">
      <c r="B318" s="10"/>
      <c r="C318" s="10"/>
      <c r="D318" s="10"/>
      <c r="E318" s="10"/>
      <c r="F318" s="10"/>
      <c r="G318" s="10"/>
      <c r="H318" s="10"/>
    </row>
    <row r="319" spans="2:8" ht="15">
      <c r="B319" s="10"/>
      <c r="C319" s="10"/>
      <c r="D319" s="10"/>
      <c r="E319" s="10"/>
      <c r="F319" s="10"/>
      <c r="G319" s="10"/>
      <c r="H319" s="10"/>
    </row>
    <row r="320" spans="2:8" ht="15">
      <c r="B320" s="10"/>
      <c r="C320" s="10"/>
      <c r="D320" s="10"/>
      <c r="E320" s="10"/>
      <c r="F320" s="10"/>
      <c r="G320" s="10"/>
      <c r="H320" s="10"/>
    </row>
    <row r="321" spans="2:8" ht="15">
      <c r="B321" s="10"/>
      <c r="C321" s="10"/>
      <c r="D321" s="10"/>
      <c r="E321" s="10"/>
      <c r="F321" s="10"/>
      <c r="G321" s="10"/>
      <c r="H321" s="10"/>
    </row>
    <row r="322" spans="2:8" ht="15">
      <c r="B322" s="10"/>
      <c r="C322" s="10"/>
      <c r="D322" s="10"/>
      <c r="E322" s="10"/>
      <c r="F322" s="10"/>
      <c r="G322" s="10"/>
      <c r="H322" s="10"/>
    </row>
    <row r="323" spans="2:8" ht="15">
      <c r="B323" s="10"/>
      <c r="C323" s="10"/>
      <c r="D323" s="10"/>
      <c r="E323" s="10"/>
      <c r="F323" s="10"/>
      <c r="G323" s="10"/>
      <c r="H323" s="10"/>
    </row>
    <row r="324" spans="2:8" ht="15">
      <c r="B324" s="10"/>
      <c r="C324" s="10"/>
      <c r="D324" s="10"/>
      <c r="E324" s="10"/>
      <c r="F324" s="10"/>
      <c r="G324" s="10"/>
      <c r="H324" s="10"/>
    </row>
    <row r="325" spans="2:8" ht="15">
      <c r="B325" s="10"/>
      <c r="C325" s="10"/>
      <c r="D325" s="10"/>
      <c r="E325" s="10"/>
      <c r="F325" s="10"/>
      <c r="G325" s="10"/>
      <c r="H325" s="10"/>
    </row>
    <row r="326" spans="2:8" ht="15">
      <c r="B326" s="10"/>
      <c r="C326" s="10"/>
      <c r="D326" s="10"/>
      <c r="E326" s="10"/>
      <c r="F326" s="10"/>
      <c r="G326" s="10"/>
      <c r="H326" s="10"/>
    </row>
    <row r="327" spans="2:8" ht="15">
      <c r="B327" s="10"/>
      <c r="C327" s="10"/>
      <c r="D327" s="10"/>
      <c r="E327" s="10"/>
      <c r="F327" s="10"/>
      <c r="G327" s="10"/>
      <c r="H327" s="10"/>
    </row>
    <row r="328" spans="2:8" ht="15">
      <c r="B328" s="10"/>
      <c r="C328" s="10"/>
      <c r="D328" s="10"/>
      <c r="E328" s="10"/>
      <c r="F328" s="10"/>
      <c r="G328" s="10"/>
      <c r="H328" s="10"/>
    </row>
    <row r="329" spans="2:8" ht="15">
      <c r="B329" s="10"/>
      <c r="C329" s="10"/>
      <c r="D329" s="10"/>
      <c r="E329" s="10"/>
      <c r="F329" s="10"/>
      <c r="G329" s="10"/>
      <c r="H329" s="10"/>
    </row>
    <row r="330" spans="2:8" ht="15">
      <c r="B330" s="10"/>
      <c r="C330" s="10"/>
      <c r="D330" s="10"/>
      <c r="E330" s="10"/>
      <c r="F330" s="10"/>
      <c r="G330" s="10"/>
      <c r="H330" s="10"/>
    </row>
    <row r="331" spans="2:8" ht="15">
      <c r="B331" s="10"/>
      <c r="C331" s="10"/>
      <c r="D331" s="10"/>
      <c r="E331" s="10"/>
      <c r="F331" s="10"/>
      <c r="G331" s="10"/>
      <c r="H331" s="10"/>
    </row>
    <row r="332" spans="2:8" ht="15">
      <c r="B332" s="10"/>
      <c r="C332" s="10"/>
      <c r="D332" s="10"/>
      <c r="E332" s="10"/>
      <c r="F332" s="10"/>
      <c r="G332" s="10"/>
      <c r="H332" s="10"/>
    </row>
    <row r="333" spans="2:8" ht="15">
      <c r="B333" s="10"/>
      <c r="C333" s="10"/>
      <c r="D333" s="10"/>
      <c r="E333" s="10"/>
      <c r="F333" s="10"/>
      <c r="G333" s="10"/>
      <c r="H333" s="10"/>
    </row>
    <row r="334" spans="2:8" ht="15">
      <c r="B334" s="10"/>
      <c r="C334" s="10"/>
      <c r="D334" s="10"/>
      <c r="E334" s="10"/>
      <c r="F334" s="10"/>
      <c r="G334" s="10"/>
      <c r="H334" s="10"/>
    </row>
    <row r="335" spans="2:8" ht="15">
      <c r="B335" s="10"/>
      <c r="C335" s="10"/>
      <c r="D335" s="10"/>
      <c r="E335" s="10"/>
      <c r="F335" s="10"/>
      <c r="G335" s="10"/>
      <c r="H335" s="10"/>
    </row>
    <row r="336" spans="2:8" ht="15">
      <c r="B336" s="10"/>
      <c r="C336" s="10"/>
      <c r="D336" s="10"/>
      <c r="E336" s="10"/>
      <c r="F336" s="10"/>
      <c r="G336" s="10"/>
      <c r="H336" s="10"/>
    </row>
    <row r="337" spans="2:8" ht="15">
      <c r="B337" s="10"/>
      <c r="C337" s="10"/>
      <c r="D337" s="10"/>
      <c r="E337" s="10"/>
      <c r="F337" s="10"/>
      <c r="G337" s="10"/>
      <c r="H337" s="10"/>
    </row>
    <row r="338" spans="2:8" ht="15">
      <c r="B338" s="10"/>
      <c r="C338" s="10"/>
      <c r="D338" s="10"/>
      <c r="E338" s="10"/>
      <c r="F338" s="10"/>
      <c r="G338" s="10"/>
      <c r="H338" s="10"/>
    </row>
    <row r="339" spans="2:8" ht="15">
      <c r="B339" s="10"/>
      <c r="C339" s="10"/>
      <c r="D339" s="10"/>
      <c r="E339" s="10"/>
      <c r="F339" s="10"/>
      <c r="G339" s="10"/>
      <c r="H339" s="10"/>
    </row>
    <row r="340" spans="2:8" ht="15">
      <c r="B340" s="10"/>
      <c r="C340" s="10"/>
      <c r="D340" s="10"/>
      <c r="E340" s="10"/>
      <c r="F340" s="10"/>
      <c r="G340" s="10"/>
      <c r="H340" s="10"/>
    </row>
    <row r="341" spans="2:8" ht="15">
      <c r="B341" s="10"/>
      <c r="C341" s="10"/>
      <c r="D341" s="10"/>
      <c r="E341" s="10"/>
      <c r="F341" s="10"/>
      <c r="G341" s="10"/>
      <c r="H341" s="10"/>
    </row>
    <row r="342" spans="2:8" ht="15">
      <c r="B342" s="10"/>
      <c r="C342" s="10"/>
      <c r="D342" s="10"/>
      <c r="E342" s="10"/>
      <c r="F342" s="10"/>
      <c r="G342" s="10"/>
      <c r="H342" s="10"/>
    </row>
    <row r="343" spans="2:8" ht="15">
      <c r="B343" s="10"/>
      <c r="C343" s="10"/>
      <c r="D343" s="10"/>
      <c r="E343" s="10"/>
      <c r="F343" s="10"/>
      <c r="G343" s="10"/>
      <c r="H343" s="10"/>
    </row>
    <row r="344" spans="2:8" ht="15">
      <c r="B344" s="10"/>
      <c r="C344" s="10"/>
      <c r="D344" s="10"/>
      <c r="E344" s="10"/>
      <c r="F344" s="10"/>
      <c r="G344" s="10"/>
      <c r="H344" s="10"/>
    </row>
    <row r="345" spans="2:8" ht="15">
      <c r="B345" s="10"/>
      <c r="C345" s="10"/>
      <c r="D345" s="10"/>
      <c r="E345" s="10"/>
      <c r="F345" s="10"/>
      <c r="G345" s="10"/>
      <c r="H345" s="10"/>
    </row>
    <row r="346" spans="2:8" ht="15">
      <c r="B346" s="10"/>
      <c r="C346" s="10"/>
      <c r="D346" s="10"/>
      <c r="E346" s="10"/>
      <c r="F346" s="10"/>
      <c r="G346" s="10"/>
      <c r="H346" s="10"/>
    </row>
    <row r="347" spans="2:8" ht="15">
      <c r="B347" s="10"/>
      <c r="C347" s="10"/>
      <c r="D347" s="10"/>
      <c r="E347" s="10"/>
      <c r="F347" s="10"/>
      <c r="G347" s="10"/>
      <c r="H347" s="10"/>
    </row>
    <row r="348" spans="2:8" ht="15">
      <c r="B348" s="10"/>
      <c r="C348" s="10"/>
      <c r="D348" s="10"/>
      <c r="E348" s="10"/>
      <c r="F348" s="10"/>
      <c r="G348" s="10"/>
      <c r="H348" s="10"/>
    </row>
    <row r="349" spans="2:8" ht="15">
      <c r="B349" s="10"/>
      <c r="C349" s="10"/>
      <c r="D349" s="10"/>
      <c r="E349" s="10"/>
      <c r="F349" s="10"/>
      <c r="G349" s="10"/>
      <c r="H349" s="10"/>
    </row>
    <row r="350" spans="2:8" ht="15">
      <c r="B350" s="10"/>
      <c r="C350" s="10"/>
      <c r="D350" s="10"/>
      <c r="E350" s="10"/>
      <c r="F350" s="10"/>
      <c r="G350" s="10"/>
      <c r="H350" s="10"/>
    </row>
    <row r="351" spans="2:8" ht="15">
      <c r="B351" s="10"/>
      <c r="C351" s="10"/>
      <c r="D351" s="10"/>
      <c r="E351" s="10"/>
      <c r="F351" s="10"/>
      <c r="G351" s="10"/>
      <c r="H351" s="10"/>
    </row>
    <row r="352" spans="2:8" ht="15">
      <c r="B352" s="10"/>
      <c r="C352" s="10"/>
      <c r="D352" s="10"/>
      <c r="E352" s="10"/>
      <c r="F352" s="10"/>
      <c r="G352" s="10"/>
      <c r="H352" s="10"/>
    </row>
    <row r="353" spans="2:8" ht="15">
      <c r="B353" s="10"/>
      <c r="C353" s="10"/>
      <c r="D353" s="10"/>
      <c r="E353" s="10"/>
      <c r="F353" s="10"/>
      <c r="G353" s="10"/>
      <c r="H353" s="10"/>
    </row>
    <row r="354" spans="2:8" ht="15">
      <c r="B354" s="10"/>
      <c r="C354" s="10"/>
      <c r="D354" s="10"/>
      <c r="E354" s="10"/>
      <c r="F354" s="10"/>
      <c r="G354" s="10"/>
      <c r="H354" s="10"/>
    </row>
    <row r="355" spans="2:8" ht="15">
      <c r="B355" s="10"/>
      <c r="C355" s="10"/>
      <c r="D355" s="10"/>
      <c r="E355" s="10"/>
      <c r="F355" s="10"/>
      <c r="G355" s="10"/>
      <c r="H355" s="10"/>
    </row>
    <row r="356" spans="2:8" ht="15">
      <c r="B356" s="10"/>
      <c r="C356" s="10"/>
      <c r="D356" s="10"/>
      <c r="E356" s="10"/>
      <c r="F356" s="10"/>
      <c r="G356" s="10"/>
      <c r="H356" s="10"/>
    </row>
    <row r="357" spans="2:8" ht="15">
      <c r="B357" s="10"/>
      <c r="C357" s="10"/>
      <c r="D357" s="10"/>
      <c r="E357" s="10"/>
      <c r="F357" s="10"/>
      <c r="G357" s="10"/>
      <c r="H357" s="10"/>
    </row>
    <row r="358" spans="2:8" ht="15">
      <c r="B358" s="10"/>
      <c r="C358" s="10"/>
      <c r="D358" s="10"/>
      <c r="E358" s="10"/>
      <c r="F358" s="10"/>
      <c r="G358" s="10"/>
      <c r="H358" s="10"/>
    </row>
    <row r="359" spans="2:8" ht="15">
      <c r="B359" s="10"/>
      <c r="C359" s="10"/>
      <c r="D359" s="10"/>
      <c r="E359" s="10"/>
      <c r="F359" s="10"/>
      <c r="G359" s="10"/>
      <c r="H359" s="10"/>
    </row>
    <row r="360" spans="2:8" ht="15">
      <c r="B360" s="10"/>
      <c r="C360" s="10"/>
      <c r="D360" s="10"/>
      <c r="E360" s="10"/>
      <c r="F360" s="10"/>
      <c r="G360" s="10"/>
      <c r="H360" s="10"/>
    </row>
    <row r="361" spans="2:8" ht="15">
      <c r="B361" s="10"/>
      <c r="C361" s="10"/>
      <c r="D361" s="10"/>
      <c r="E361" s="10"/>
      <c r="F361" s="10"/>
      <c r="G361" s="10"/>
      <c r="H361" s="10"/>
    </row>
    <row r="362" spans="2:8" ht="15">
      <c r="B362" s="10"/>
      <c r="C362" s="10"/>
      <c r="D362" s="10"/>
      <c r="E362" s="10"/>
      <c r="F362" s="10"/>
      <c r="G362" s="10"/>
      <c r="H362" s="10"/>
    </row>
    <row r="363" spans="2:8" ht="15">
      <c r="B363" s="10"/>
      <c r="C363" s="10"/>
      <c r="D363" s="10"/>
      <c r="E363" s="10"/>
      <c r="F363" s="10"/>
      <c r="G363" s="10"/>
      <c r="H363" s="10"/>
    </row>
    <row r="364" spans="2:8" ht="15">
      <c r="B364" s="10"/>
      <c r="C364" s="10"/>
      <c r="D364" s="10"/>
      <c r="E364" s="10"/>
      <c r="F364" s="10"/>
      <c r="G364" s="10"/>
      <c r="H364" s="10"/>
    </row>
    <row r="365" spans="2:8" ht="15">
      <c r="B365" s="10"/>
      <c r="C365" s="10"/>
      <c r="D365" s="10"/>
      <c r="E365" s="10"/>
      <c r="F365" s="10"/>
      <c r="G365" s="10"/>
      <c r="H365" s="10"/>
    </row>
    <row r="366" spans="2:8" ht="15">
      <c r="B366" s="10"/>
      <c r="C366" s="10"/>
      <c r="D366" s="10"/>
      <c r="E366" s="10"/>
      <c r="F366" s="10"/>
      <c r="G366" s="10"/>
      <c r="H366" s="10"/>
    </row>
    <row r="367" spans="2:8" ht="15">
      <c r="B367" s="10"/>
      <c r="C367" s="10"/>
      <c r="D367" s="10"/>
      <c r="E367" s="10"/>
      <c r="F367" s="10"/>
      <c r="G367" s="10"/>
      <c r="H367" s="10"/>
    </row>
    <row r="368" spans="2:8" ht="15">
      <c r="B368" s="10"/>
      <c r="C368" s="10"/>
      <c r="D368" s="10"/>
      <c r="E368" s="10"/>
      <c r="F368" s="10"/>
      <c r="G368" s="10"/>
      <c r="H368" s="10"/>
    </row>
    <row r="369" spans="2:8" ht="15">
      <c r="B369" s="10"/>
      <c r="C369" s="10"/>
      <c r="D369" s="10"/>
      <c r="E369" s="10"/>
      <c r="F369" s="10"/>
      <c r="G369" s="10"/>
      <c r="H369" s="10"/>
    </row>
    <row r="370" spans="2:8" ht="15">
      <c r="B370" s="10"/>
      <c r="C370" s="10"/>
      <c r="D370" s="10"/>
      <c r="E370" s="10"/>
      <c r="F370" s="10"/>
      <c r="G370" s="10"/>
      <c r="H370" s="10"/>
    </row>
    <row r="371" spans="2:8" ht="15">
      <c r="B371" s="10"/>
      <c r="C371" s="10"/>
      <c r="D371" s="10"/>
      <c r="E371" s="10"/>
      <c r="F371" s="10"/>
      <c r="G371" s="10"/>
      <c r="H371" s="10"/>
    </row>
    <row r="372" spans="2:8" ht="15">
      <c r="B372" s="10"/>
      <c r="C372" s="10"/>
      <c r="D372" s="10"/>
      <c r="E372" s="10"/>
      <c r="F372" s="10"/>
      <c r="G372" s="10"/>
      <c r="H372" s="10"/>
    </row>
    <row r="373" spans="2:8" ht="15">
      <c r="B373" s="10"/>
      <c r="C373" s="10"/>
      <c r="D373" s="10"/>
      <c r="E373" s="10"/>
      <c r="F373" s="10"/>
      <c r="G373" s="10"/>
      <c r="H373" s="10"/>
    </row>
    <row r="374" spans="2:8" ht="15">
      <c r="B374" s="10"/>
      <c r="C374" s="10"/>
      <c r="D374" s="10"/>
      <c r="E374" s="10"/>
      <c r="F374" s="10"/>
      <c r="G374" s="10"/>
      <c r="H374" s="10"/>
    </row>
    <row r="375" spans="2:8" ht="15">
      <c r="B375" s="10"/>
      <c r="C375" s="10"/>
      <c r="D375" s="10"/>
      <c r="E375" s="10"/>
      <c r="F375" s="10"/>
      <c r="G375" s="10"/>
      <c r="H375" s="10"/>
    </row>
    <row r="376" spans="2:8" ht="15">
      <c r="B376" s="10"/>
      <c r="C376" s="10"/>
      <c r="D376" s="10"/>
      <c r="E376" s="10"/>
      <c r="F376" s="10"/>
      <c r="G376" s="10"/>
      <c r="H376" s="10"/>
    </row>
    <row r="377" spans="2:8" ht="15">
      <c r="B377" s="10"/>
      <c r="C377" s="10"/>
      <c r="D377" s="10"/>
      <c r="E377" s="10"/>
      <c r="F377" s="10"/>
      <c r="G377" s="10"/>
      <c r="H377" s="10"/>
    </row>
    <row r="378" spans="2:8" ht="15">
      <c r="B378" s="10"/>
      <c r="C378" s="10"/>
      <c r="D378" s="10"/>
      <c r="E378" s="10"/>
      <c r="F378" s="10"/>
      <c r="G378" s="10"/>
      <c r="H378" s="10"/>
    </row>
    <row r="379" spans="2:8" ht="15">
      <c r="B379" s="10"/>
      <c r="C379" s="10"/>
      <c r="D379" s="10"/>
      <c r="E379" s="10"/>
      <c r="F379" s="10"/>
      <c r="G379" s="10"/>
      <c r="H379" s="10"/>
    </row>
    <row r="380" spans="2:8" ht="15">
      <c r="B380" s="10"/>
      <c r="C380" s="10"/>
      <c r="D380" s="10"/>
      <c r="E380" s="10"/>
      <c r="F380" s="10"/>
      <c r="G380" s="10"/>
      <c r="H380" s="10"/>
    </row>
    <row r="381" spans="2:8" ht="15">
      <c r="B381" s="10"/>
      <c r="C381" s="10"/>
      <c r="D381" s="10"/>
      <c r="E381" s="10"/>
      <c r="F381" s="10"/>
      <c r="G381" s="10"/>
      <c r="H381" s="10"/>
    </row>
    <row r="382" spans="2:8" ht="15">
      <c r="B382" s="10"/>
      <c r="C382" s="10"/>
      <c r="D382" s="10"/>
      <c r="E382" s="10"/>
      <c r="F382" s="10"/>
      <c r="G382" s="10"/>
      <c r="H382" s="10"/>
    </row>
    <row r="383" spans="2:8" ht="15">
      <c r="B383" s="10"/>
      <c r="C383" s="10"/>
      <c r="D383" s="10"/>
      <c r="E383" s="10"/>
      <c r="F383" s="10"/>
      <c r="G383" s="10"/>
      <c r="H383" s="10"/>
    </row>
    <row r="384" spans="2:8" ht="15">
      <c r="B384" s="10"/>
      <c r="C384" s="10"/>
      <c r="D384" s="10"/>
      <c r="E384" s="10"/>
      <c r="F384" s="10"/>
      <c r="G384" s="10"/>
      <c r="H384" s="10"/>
    </row>
    <row r="385" spans="2:8" ht="15">
      <c r="B385" s="10"/>
      <c r="C385" s="10"/>
      <c r="D385" s="10"/>
      <c r="E385" s="10"/>
      <c r="F385" s="10"/>
      <c r="G385" s="10"/>
      <c r="H385" s="10"/>
    </row>
    <row r="386" spans="2:8" ht="15">
      <c r="B386" s="10"/>
      <c r="C386" s="10"/>
      <c r="D386" s="10"/>
      <c r="E386" s="10"/>
      <c r="F386" s="10"/>
      <c r="G386" s="10"/>
      <c r="H386" s="10"/>
    </row>
    <row r="387" spans="2:8" ht="15">
      <c r="B387" s="10"/>
      <c r="C387" s="10"/>
      <c r="D387" s="10"/>
      <c r="E387" s="10"/>
      <c r="F387" s="10"/>
      <c r="G387" s="10"/>
      <c r="H387" s="10"/>
    </row>
    <row r="388" spans="2:8" ht="15">
      <c r="B388" s="10"/>
      <c r="C388" s="10"/>
      <c r="D388" s="10"/>
      <c r="E388" s="10"/>
      <c r="F388" s="10"/>
      <c r="G388" s="10"/>
      <c r="H388" s="10"/>
    </row>
    <row r="389" spans="2:8" ht="15">
      <c r="B389" s="10"/>
      <c r="C389" s="10"/>
      <c r="D389" s="10"/>
      <c r="E389" s="10"/>
      <c r="F389" s="10"/>
      <c r="G389" s="10"/>
      <c r="H389" s="10"/>
    </row>
    <row r="390" spans="2:8" ht="15">
      <c r="B390" s="10"/>
      <c r="C390" s="10"/>
      <c r="D390" s="10"/>
      <c r="E390" s="10"/>
      <c r="F390" s="10"/>
      <c r="G390" s="10"/>
      <c r="H390" s="10"/>
    </row>
    <row r="391" spans="2:8" ht="15">
      <c r="B391" s="10"/>
      <c r="C391" s="10"/>
      <c r="D391" s="10"/>
      <c r="E391" s="10"/>
      <c r="F391" s="10"/>
      <c r="G391" s="10"/>
      <c r="H391" s="10"/>
    </row>
    <row r="392" spans="2:8" ht="15">
      <c r="B392" s="10"/>
      <c r="C392" s="10"/>
      <c r="D392" s="10"/>
      <c r="E392" s="10"/>
      <c r="F392" s="10"/>
      <c r="G392" s="10"/>
      <c r="H392" s="10"/>
    </row>
    <row r="393" spans="2:8" ht="15">
      <c r="B393" s="10"/>
      <c r="C393" s="10"/>
      <c r="D393" s="10"/>
      <c r="E393" s="10"/>
      <c r="F393" s="10"/>
      <c r="G393" s="10"/>
      <c r="H393" s="10"/>
    </row>
    <row r="394" spans="2:8" ht="15">
      <c r="B394" s="10"/>
      <c r="C394" s="10"/>
      <c r="D394" s="10"/>
      <c r="E394" s="10"/>
      <c r="F394" s="10"/>
      <c r="G394" s="10"/>
      <c r="H394" s="10"/>
    </row>
    <row r="395" spans="2:8" ht="15">
      <c r="B395" s="10"/>
      <c r="C395" s="10"/>
      <c r="D395" s="10"/>
      <c r="E395" s="10"/>
      <c r="F395" s="10"/>
      <c r="G395" s="10"/>
      <c r="H395" s="10"/>
    </row>
    <row r="396" spans="2:8" ht="15">
      <c r="B396" s="10"/>
      <c r="C396" s="10"/>
      <c r="D396" s="10"/>
      <c r="E396" s="10"/>
      <c r="F396" s="10"/>
      <c r="G396" s="10"/>
      <c r="H396" s="10"/>
    </row>
    <row r="397" spans="2:8" ht="15">
      <c r="B397" s="10"/>
      <c r="C397" s="10"/>
      <c r="D397" s="10"/>
      <c r="E397" s="10"/>
      <c r="F397" s="10"/>
      <c r="G397" s="10"/>
      <c r="H397" s="10"/>
    </row>
    <row r="398" spans="2:8" ht="15">
      <c r="B398" s="10"/>
      <c r="C398" s="10"/>
      <c r="D398" s="10"/>
      <c r="E398" s="10"/>
      <c r="F398" s="10"/>
      <c r="G398" s="10"/>
      <c r="H398" s="10"/>
    </row>
    <row r="399" spans="2:8" ht="15">
      <c r="B399" s="10"/>
      <c r="C399" s="10"/>
      <c r="D399" s="10"/>
      <c r="E399" s="10"/>
      <c r="F399" s="10"/>
      <c r="G399" s="10"/>
      <c r="H399" s="10"/>
    </row>
    <row r="400" spans="2:8" ht="15">
      <c r="B400" s="10"/>
      <c r="C400" s="10"/>
      <c r="D400" s="10"/>
      <c r="E400" s="10"/>
      <c r="F400" s="10"/>
      <c r="G400" s="10"/>
      <c r="H400" s="10"/>
    </row>
    <row r="401" spans="2:8" ht="15">
      <c r="B401" s="10"/>
      <c r="C401" s="10"/>
      <c r="D401" s="10"/>
      <c r="E401" s="10"/>
      <c r="F401" s="10"/>
      <c r="G401" s="10"/>
      <c r="H401" s="10"/>
    </row>
    <row r="402" spans="2:8" ht="15">
      <c r="B402" s="10"/>
      <c r="C402" s="10"/>
      <c r="D402" s="10"/>
      <c r="E402" s="10"/>
      <c r="F402" s="10"/>
      <c r="G402" s="10"/>
      <c r="H402" s="10"/>
    </row>
    <row r="403" spans="2:8" ht="15">
      <c r="B403" s="10"/>
      <c r="C403" s="10"/>
      <c r="D403" s="10"/>
      <c r="E403" s="10"/>
      <c r="F403" s="10"/>
      <c r="G403" s="10"/>
      <c r="H403" s="10"/>
    </row>
    <row r="404" spans="2:8" ht="15">
      <c r="B404" s="10"/>
      <c r="C404" s="10"/>
      <c r="D404" s="10"/>
      <c r="E404" s="10"/>
      <c r="F404" s="10"/>
      <c r="G404" s="10"/>
      <c r="H404" s="10"/>
    </row>
    <row r="405" spans="2:8" ht="15">
      <c r="B405" s="10"/>
      <c r="C405" s="10"/>
      <c r="D405" s="10"/>
      <c r="E405" s="10"/>
      <c r="F405" s="10"/>
      <c r="G405" s="10"/>
      <c r="H405" s="10"/>
    </row>
    <row r="406" spans="2:8" ht="15">
      <c r="B406" s="10"/>
      <c r="C406" s="10"/>
      <c r="D406" s="10"/>
      <c r="E406" s="10"/>
      <c r="F406" s="10"/>
      <c r="G406" s="10"/>
      <c r="H406" s="10"/>
    </row>
    <row r="407" spans="2:8" ht="15">
      <c r="B407" s="10"/>
      <c r="C407" s="10"/>
      <c r="D407" s="10"/>
      <c r="E407" s="10"/>
      <c r="F407" s="10"/>
      <c r="G407" s="10"/>
      <c r="H407" s="10"/>
    </row>
    <row r="408" spans="2:8" ht="15">
      <c r="B408" s="10"/>
      <c r="C408" s="10"/>
      <c r="D408" s="10"/>
      <c r="E408" s="10"/>
      <c r="F408" s="10"/>
      <c r="G408" s="10"/>
      <c r="H408" s="10"/>
    </row>
    <row r="409" spans="2:8" ht="15">
      <c r="B409" s="10"/>
      <c r="C409" s="10"/>
      <c r="D409" s="10"/>
      <c r="E409" s="10"/>
      <c r="F409" s="10"/>
      <c r="G409" s="10"/>
      <c r="H409" s="10"/>
    </row>
    <row r="410" spans="2:8" ht="15">
      <c r="B410" s="10"/>
      <c r="C410" s="10"/>
      <c r="D410" s="10"/>
      <c r="E410" s="10"/>
      <c r="F410" s="10"/>
      <c r="G410" s="10"/>
      <c r="H410" s="10"/>
    </row>
    <row r="411" spans="2:8" ht="15">
      <c r="B411" s="10"/>
      <c r="C411" s="10"/>
      <c r="D411" s="10"/>
      <c r="E411" s="10"/>
      <c r="F411" s="10"/>
      <c r="G411" s="10"/>
      <c r="H411" s="10"/>
    </row>
    <row r="412" spans="2:8" ht="15">
      <c r="B412" s="10"/>
      <c r="C412" s="10"/>
      <c r="D412" s="10"/>
      <c r="E412" s="10"/>
      <c r="F412" s="10"/>
      <c r="G412" s="10"/>
      <c r="H412" s="10"/>
    </row>
    <row r="413" spans="2:8" ht="15">
      <c r="B413" s="10"/>
      <c r="C413" s="10"/>
      <c r="D413" s="10"/>
      <c r="E413" s="10"/>
      <c r="F413" s="10"/>
      <c r="G413" s="10"/>
      <c r="H413" s="10"/>
    </row>
    <row r="414" spans="2:8" ht="15">
      <c r="B414" s="10"/>
      <c r="C414" s="10"/>
      <c r="D414" s="10"/>
      <c r="E414" s="10"/>
      <c r="F414" s="10"/>
      <c r="G414" s="10"/>
      <c r="H414" s="10"/>
    </row>
    <row r="415" spans="2:8" ht="15">
      <c r="B415" s="10"/>
      <c r="C415" s="10"/>
      <c r="D415" s="10"/>
      <c r="E415" s="10"/>
      <c r="F415" s="10"/>
      <c r="G415" s="10"/>
      <c r="H415" s="10"/>
    </row>
    <row r="416" spans="2:8" ht="15">
      <c r="B416" s="10"/>
      <c r="C416" s="10"/>
      <c r="D416" s="10"/>
      <c r="E416" s="10"/>
      <c r="F416" s="10"/>
      <c r="G416" s="10"/>
      <c r="H416" s="10"/>
    </row>
    <row r="417" spans="2:8" ht="15">
      <c r="B417" s="10"/>
      <c r="C417" s="10"/>
      <c r="D417" s="10"/>
      <c r="E417" s="10"/>
      <c r="F417" s="10"/>
      <c r="G417" s="10"/>
      <c r="H417" s="10"/>
    </row>
    <row r="418" spans="2:8" ht="15">
      <c r="B418" s="10"/>
      <c r="C418" s="10"/>
      <c r="D418" s="10"/>
      <c r="E418" s="10"/>
      <c r="F418" s="10"/>
      <c r="G418" s="10"/>
      <c r="H418" s="10"/>
    </row>
    <row r="419" spans="2:8" ht="15">
      <c r="B419" s="10"/>
      <c r="C419" s="10"/>
      <c r="D419" s="10"/>
      <c r="E419" s="10"/>
      <c r="F419" s="10"/>
      <c r="G419" s="10"/>
      <c r="H419" s="10"/>
    </row>
    <row r="420" spans="2:8" ht="15">
      <c r="B420" s="10"/>
      <c r="C420" s="10"/>
      <c r="D420" s="10"/>
      <c r="E420" s="10"/>
      <c r="F420" s="10"/>
      <c r="G420" s="10"/>
      <c r="H420" s="10"/>
    </row>
    <row r="421" spans="2:8" ht="15">
      <c r="B421" s="10"/>
      <c r="C421" s="10"/>
      <c r="D421" s="10"/>
      <c r="E421" s="10"/>
      <c r="F421" s="10"/>
      <c r="G421" s="10"/>
      <c r="H421" s="10"/>
    </row>
    <row r="422" spans="2:8" ht="15">
      <c r="B422" s="10"/>
      <c r="C422" s="10"/>
      <c r="D422" s="10"/>
      <c r="E422" s="10"/>
      <c r="F422" s="10"/>
      <c r="G422" s="10"/>
      <c r="H422" s="10"/>
    </row>
    <row r="423" spans="2:8" ht="15">
      <c r="B423" s="10"/>
      <c r="C423" s="10"/>
      <c r="D423" s="10"/>
      <c r="E423" s="10"/>
      <c r="F423" s="10"/>
      <c r="G423" s="10"/>
      <c r="H423" s="10"/>
    </row>
    <row r="424" spans="2:8" ht="15">
      <c r="B424" s="10"/>
      <c r="C424" s="10"/>
      <c r="D424" s="10"/>
      <c r="E424" s="10"/>
      <c r="F424" s="10"/>
      <c r="G424" s="10"/>
      <c r="H424" s="10"/>
    </row>
    <row r="425" spans="2:8" ht="15">
      <c r="B425" s="10"/>
      <c r="C425" s="10"/>
      <c r="D425" s="10"/>
      <c r="E425" s="10"/>
      <c r="F425" s="10"/>
      <c r="G425" s="10"/>
      <c r="H425" s="10"/>
    </row>
    <row r="426" spans="2:8" ht="15">
      <c r="B426" s="10"/>
      <c r="C426" s="10"/>
      <c r="D426" s="10"/>
      <c r="E426" s="10"/>
      <c r="F426" s="10"/>
      <c r="G426" s="10"/>
      <c r="H426" s="10"/>
    </row>
    <row r="427" spans="2:8" ht="15">
      <c r="B427" s="10"/>
      <c r="C427" s="10"/>
      <c r="D427" s="10"/>
      <c r="E427" s="10"/>
      <c r="F427" s="10"/>
      <c r="G427" s="10"/>
      <c r="H427" s="10"/>
    </row>
    <row r="428" spans="2:8">
      <c r="B428" s="10"/>
      <c r="C428" s="10"/>
      <c r="D428" s="10"/>
      <c r="E428" s="10"/>
      <c r="F428" s="10"/>
      <c r="G428" s="10"/>
      <c r="H428" s="1"/>
    </row>
    <row r="429" spans="2:8">
      <c r="B429" s="1"/>
      <c r="C429" s="1"/>
      <c r="D429" s="1"/>
      <c r="E429" s="1"/>
      <c r="F429" s="1"/>
      <c r="G429" s="1"/>
      <c r="H429" s="1"/>
    </row>
    <row r="430" spans="2:8">
      <c r="B430" s="1"/>
      <c r="C430" s="1"/>
      <c r="D430" s="1"/>
      <c r="E430" s="1"/>
      <c r="F430" s="1"/>
      <c r="G430" s="1"/>
      <c r="H430" s="1"/>
    </row>
    <row r="431" spans="2:8">
      <c r="B431" s="1"/>
      <c r="C431" s="1"/>
      <c r="D431" s="1"/>
      <c r="E431" s="1"/>
      <c r="F431" s="1"/>
      <c r="G431" s="1"/>
      <c r="H431" s="1"/>
    </row>
    <row r="432" spans="2:8">
      <c r="B432" s="1"/>
      <c r="C432" s="1"/>
      <c r="D432" s="1"/>
      <c r="E432" s="1"/>
      <c r="F432" s="1"/>
      <c r="G432" s="1"/>
      <c r="H432" s="1"/>
    </row>
    <row r="433" spans="2:8">
      <c r="B433" s="1"/>
      <c r="C433" s="1"/>
      <c r="D433" s="1"/>
      <c r="E433" s="1"/>
      <c r="F433" s="1"/>
      <c r="G433" s="1"/>
      <c r="H433" s="1"/>
    </row>
    <row r="434" spans="2:8">
      <c r="B434" s="1"/>
      <c r="C434" s="1"/>
      <c r="D434" s="1"/>
      <c r="E434" s="1"/>
      <c r="F434" s="1"/>
      <c r="G434" s="1"/>
      <c r="H434" s="1"/>
    </row>
    <row r="435" spans="2:8">
      <c r="B435" s="1"/>
      <c r="C435" s="1"/>
      <c r="D435" s="1"/>
      <c r="E435" s="1"/>
      <c r="F435" s="1"/>
      <c r="G435" s="1"/>
      <c r="H435" s="1"/>
    </row>
    <row r="436" spans="2:8">
      <c r="B436" s="1"/>
      <c r="C436" s="1"/>
      <c r="D436" s="1"/>
      <c r="E436" s="1"/>
      <c r="F436" s="1"/>
      <c r="G436" s="1"/>
      <c r="H436" s="1"/>
    </row>
    <row r="437" spans="2:8">
      <c r="B437" s="1"/>
      <c r="C437" s="1"/>
      <c r="D437" s="1"/>
      <c r="E437" s="1"/>
      <c r="F437" s="1"/>
      <c r="G437" s="1"/>
      <c r="H437" s="1"/>
    </row>
    <row r="438" spans="2:8">
      <c r="B438" s="1"/>
      <c r="C438" s="1"/>
      <c r="D438" s="1"/>
      <c r="E438" s="1"/>
      <c r="F438" s="1"/>
      <c r="G438" s="1"/>
      <c r="H438" s="1"/>
    </row>
    <row r="439" spans="2:8">
      <c r="B439" s="1"/>
      <c r="C439" s="1"/>
      <c r="D439" s="1"/>
      <c r="E439" s="1"/>
      <c r="F439" s="1"/>
      <c r="G439" s="1"/>
      <c r="H439" s="1"/>
    </row>
    <row r="440" spans="2:8">
      <c r="B440" s="1"/>
      <c r="C440" s="1"/>
      <c r="D440" s="1"/>
      <c r="E440" s="1"/>
      <c r="F440" s="1"/>
      <c r="G440" s="1"/>
      <c r="H440" s="1"/>
    </row>
    <row r="441" spans="2:8">
      <c r="B441" s="1"/>
      <c r="C441" s="1"/>
      <c r="D441" s="1"/>
      <c r="E441" s="1"/>
      <c r="F441" s="1"/>
      <c r="G441" s="1"/>
      <c r="H441" s="1"/>
    </row>
    <row r="442" spans="2:8">
      <c r="B442" s="1"/>
      <c r="C442" s="1"/>
      <c r="D442" s="1"/>
      <c r="E442" s="1"/>
      <c r="F442" s="1"/>
      <c r="G442" s="1"/>
      <c r="H442" s="1"/>
    </row>
    <row r="443" spans="2:8">
      <c r="B443" s="1"/>
      <c r="C443" s="1"/>
      <c r="D443" s="1"/>
      <c r="E443" s="1"/>
      <c r="F443" s="1"/>
      <c r="G443" s="1"/>
      <c r="H443" s="1"/>
    </row>
    <row r="444" spans="2:8">
      <c r="B444" s="1"/>
      <c r="C444" s="1"/>
      <c r="D444" s="1"/>
      <c r="E444" s="1"/>
      <c r="F444" s="1"/>
      <c r="G444" s="1"/>
      <c r="H444" s="1"/>
    </row>
    <row r="445" spans="2:8">
      <c r="B445" s="1"/>
      <c r="C445" s="1"/>
      <c r="D445" s="1"/>
      <c r="E445" s="1"/>
      <c r="F445" s="1"/>
      <c r="G445" s="1"/>
      <c r="H445" s="1"/>
    </row>
    <row r="446" spans="2:8">
      <c r="B446" s="1"/>
      <c r="C446" s="1"/>
      <c r="D446" s="1"/>
      <c r="E446" s="1"/>
      <c r="F446" s="1"/>
      <c r="G446" s="1"/>
      <c r="H446" s="1"/>
    </row>
    <row r="447" spans="2:8">
      <c r="B447" s="1"/>
      <c r="C447" s="1"/>
      <c r="D447" s="1"/>
      <c r="E447" s="1"/>
      <c r="F447" s="1"/>
      <c r="G447" s="1"/>
      <c r="H447" s="1"/>
    </row>
    <row r="448" spans="2:8">
      <c r="B448" s="1"/>
      <c r="C448" s="1"/>
      <c r="D448" s="1"/>
      <c r="E448" s="1"/>
      <c r="F448" s="1"/>
      <c r="G448" s="1"/>
      <c r="H448" s="1"/>
    </row>
    <row r="449" spans="2:8">
      <c r="B449" s="1"/>
      <c r="C449" s="1"/>
      <c r="D449" s="1"/>
      <c r="E449" s="1"/>
      <c r="F449" s="1"/>
      <c r="G449" s="1"/>
      <c r="H449" s="1"/>
    </row>
    <row r="450" spans="2:8">
      <c r="B450" s="1"/>
      <c r="C450" s="1"/>
      <c r="D450" s="1"/>
      <c r="E450" s="1"/>
      <c r="F450" s="1"/>
      <c r="G450" s="1"/>
      <c r="H450" s="1"/>
    </row>
    <row r="451" spans="2:8">
      <c r="B451" s="1"/>
      <c r="C451" s="1"/>
      <c r="D451" s="1"/>
      <c r="E451" s="1"/>
      <c r="F451" s="1"/>
      <c r="G451" s="1"/>
      <c r="H451" s="1"/>
    </row>
    <row r="452" spans="2:8">
      <c r="B452" s="1"/>
      <c r="C452" s="1"/>
      <c r="D452" s="1"/>
      <c r="E452" s="1"/>
      <c r="F452" s="1"/>
      <c r="G452" s="1"/>
      <c r="H452" s="1"/>
    </row>
    <row r="453" spans="2:8">
      <c r="B453" s="1"/>
      <c r="C453" s="1"/>
      <c r="D453" s="1"/>
      <c r="E453" s="1"/>
      <c r="F453" s="1"/>
      <c r="G453" s="1"/>
      <c r="H453" s="1"/>
    </row>
    <row r="454" spans="2:8">
      <c r="B454" s="1"/>
      <c r="C454" s="1"/>
      <c r="D454" s="1"/>
      <c r="E454" s="1"/>
      <c r="F454" s="1"/>
      <c r="G454" s="1"/>
      <c r="H454" s="1"/>
    </row>
    <row r="455" spans="2:8">
      <c r="B455" s="1"/>
      <c r="C455" s="1"/>
      <c r="D455" s="1"/>
      <c r="E455" s="1"/>
      <c r="F455" s="1"/>
      <c r="G455" s="1"/>
      <c r="H455" s="1"/>
    </row>
    <row r="456" spans="2:8">
      <c r="B456" s="1"/>
      <c r="C456" s="1"/>
      <c r="D456" s="1"/>
      <c r="E456" s="1"/>
      <c r="F456" s="1"/>
      <c r="G456" s="1"/>
      <c r="H456" s="1"/>
    </row>
    <row r="457" spans="2:8">
      <c r="B457" s="1"/>
      <c r="C457" s="1"/>
      <c r="D457" s="1"/>
      <c r="E457" s="1"/>
      <c r="F457" s="1"/>
      <c r="G457" s="1"/>
      <c r="H457" s="1"/>
    </row>
    <row r="458" spans="2:8">
      <c r="B458" s="1"/>
      <c r="C458" s="1"/>
      <c r="D458" s="1"/>
      <c r="E458" s="1"/>
      <c r="F458" s="1"/>
      <c r="G458" s="1"/>
      <c r="H458" s="1"/>
    </row>
    <row r="459" spans="2:8">
      <c r="B459" s="1"/>
      <c r="C459" s="1"/>
      <c r="D459" s="1"/>
      <c r="E459" s="1"/>
      <c r="F459" s="1"/>
      <c r="G459" s="1"/>
      <c r="H459" s="1"/>
    </row>
    <row r="460" spans="2:8">
      <c r="B460" s="1"/>
      <c r="C460" s="1"/>
      <c r="D460" s="1"/>
      <c r="E460" s="1"/>
      <c r="F460" s="1"/>
      <c r="G460" s="1"/>
      <c r="H460" s="1"/>
    </row>
    <row r="461" spans="2:8">
      <c r="B461" s="1"/>
      <c r="C461" s="1"/>
      <c r="D461" s="1"/>
      <c r="E461" s="1"/>
      <c r="F461" s="1"/>
      <c r="G461" s="1"/>
      <c r="H461" s="1"/>
    </row>
    <row r="462" spans="2:8">
      <c r="B462" s="1"/>
      <c r="C462" s="1"/>
      <c r="D462" s="1"/>
      <c r="E462" s="1"/>
      <c r="F462" s="1"/>
      <c r="G462" s="1"/>
      <c r="H462" s="1"/>
    </row>
    <row r="463" spans="2:8">
      <c r="B463" s="1"/>
      <c r="C463" s="1"/>
      <c r="D463" s="1"/>
      <c r="E463" s="1"/>
      <c r="F463" s="1"/>
      <c r="G463" s="1"/>
      <c r="H463" s="1"/>
    </row>
    <row r="464" spans="2:8">
      <c r="B464" s="1"/>
      <c r="C464" s="1"/>
      <c r="D464" s="1"/>
      <c r="E464" s="1"/>
      <c r="F464" s="1"/>
      <c r="G464" s="1"/>
      <c r="H464" s="1"/>
    </row>
    <row r="465" spans="2:8">
      <c r="B465" s="1"/>
      <c r="C465" s="1"/>
      <c r="D465" s="1"/>
      <c r="E465" s="1"/>
      <c r="F465" s="1"/>
      <c r="G465" s="1"/>
      <c r="H465" s="1"/>
    </row>
    <row r="466" spans="2:8">
      <c r="B466" s="1"/>
      <c r="C466" s="1"/>
      <c r="D466" s="1"/>
      <c r="E466" s="1"/>
      <c r="F466" s="1"/>
      <c r="G466" s="1"/>
      <c r="H466" s="1"/>
    </row>
    <row r="467" spans="2:8">
      <c r="B467" s="1"/>
      <c r="C467" s="1"/>
      <c r="D467" s="1"/>
      <c r="E467" s="1"/>
      <c r="F467" s="1"/>
      <c r="G467" s="1"/>
      <c r="H467" s="1"/>
    </row>
    <row r="468" spans="2:8">
      <c r="B468" s="1"/>
      <c r="C468" s="1"/>
      <c r="D468" s="1"/>
      <c r="E468" s="1"/>
      <c r="F468" s="1"/>
      <c r="G468" s="1"/>
      <c r="H468" s="1"/>
    </row>
    <row r="469" spans="2:8">
      <c r="B469" s="1"/>
      <c r="C469" s="1"/>
      <c r="D469" s="1"/>
      <c r="E469" s="1"/>
      <c r="F469" s="1"/>
      <c r="G469" s="1"/>
      <c r="H469" s="1"/>
    </row>
    <row r="470" spans="2:8">
      <c r="B470" s="1"/>
      <c r="C470" s="1"/>
      <c r="D470" s="1"/>
      <c r="E470" s="1"/>
      <c r="F470" s="1"/>
      <c r="G470" s="1"/>
      <c r="H470" s="1"/>
    </row>
    <row r="471" spans="2:8">
      <c r="B471" s="1"/>
      <c r="C471" s="1"/>
      <c r="D471" s="1"/>
      <c r="E471" s="1"/>
      <c r="F471" s="1"/>
      <c r="G471" s="1"/>
      <c r="H471" s="1"/>
    </row>
    <row r="472" spans="2:8">
      <c r="B472" s="1"/>
      <c r="C472" s="1"/>
      <c r="D472" s="1"/>
      <c r="E472" s="1"/>
      <c r="F472" s="1"/>
      <c r="G472" s="1"/>
      <c r="H472" s="1"/>
    </row>
    <row r="473" spans="2:8">
      <c r="B473" s="1"/>
      <c r="C473" s="1"/>
      <c r="D473" s="1"/>
      <c r="E473" s="1"/>
      <c r="F473" s="1"/>
      <c r="G473" s="1"/>
      <c r="H473" s="1"/>
    </row>
    <row r="474" spans="2:8">
      <c r="B474" s="1"/>
      <c r="C474" s="1"/>
      <c r="D474" s="1"/>
      <c r="E474" s="1"/>
      <c r="F474" s="1"/>
      <c r="G474" s="1"/>
      <c r="H474" s="1"/>
    </row>
    <row r="475" spans="2:8">
      <c r="B475" s="1"/>
      <c r="C475" s="1"/>
      <c r="D475" s="1"/>
      <c r="E475" s="1"/>
      <c r="F475" s="1"/>
      <c r="G475" s="1"/>
      <c r="H475" s="1"/>
    </row>
    <row r="476" spans="2:8">
      <c r="B476" s="1"/>
      <c r="C476" s="1"/>
      <c r="D476" s="1"/>
      <c r="E476" s="1"/>
      <c r="F476" s="1"/>
      <c r="G476" s="1"/>
      <c r="H476" s="1"/>
    </row>
    <row r="477" spans="2:8">
      <c r="B477" s="1"/>
      <c r="C477" s="1"/>
      <c r="D477" s="1"/>
      <c r="E477" s="1"/>
      <c r="F477" s="1"/>
      <c r="G477" s="1"/>
      <c r="H477" s="1"/>
    </row>
    <row r="478" spans="2:8">
      <c r="B478" s="1"/>
      <c r="C478" s="1"/>
      <c r="D478" s="1"/>
      <c r="E478" s="1"/>
      <c r="F478" s="1"/>
      <c r="G478" s="1"/>
      <c r="H478" s="1"/>
    </row>
    <row r="479" spans="2:8">
      <c r="B479" s="1"/>
      <c r="C479" s="1"/>
      <c r="D479" s="1"/>
      <c r="E479" s="1"/>
      <c r="F479" s="1"/>
      <c r="G479" s="1"/>
      <c r="H479" s="1"/>
    </row>
    <row r="480" spans="2:8">
      <c r="B480" s="1"/>
      <c r="C480" s="1"/>
      <c r="D480" s="1"/>
      <c r="E480" s="1"/>
      <c r="F480" s="1"/>
      <c r="G480" s="1"/>
      <c r="H480" s="1"/>
    </row>
    <row r="481" spans="2:8">
      <c r="B481" s="1"/>
      <c r="C481" s="1"/>
      <c r="D481" s="1"/>
      <c r="E481" s="1"/>
      <c r="F481" s="1"/>
      <c r="G481" s="1"/>
      <c r="H481" s="1"/>
    </row>
    <row r="482" spans="2:8">
      <c r="B482" s="1"/>
      <c r="C482" s="1"/>
      <c r="D482" s="1"/>
      <c r="E482" s="1"/>
      <c r="F482" s="1"/>
      <c r="G482" s="1"/>
      <c r="H482" s="1"/>
    </row>
    <row r="483" spans="2:8">
      <c r="B483" s="1"/>
      <c r="C483" s="1"/>
      <c r="D483" s="1"/>
      <c r="E483" s="1"/>
      <c r="F483" s="1"/>
      <c r="G483" s="1"/>
      <c r="H483" s="1"/>
    </row>
    <row r="484" spans="2:8">
      <c r="B484" s="1"/>
      <c r="C484" s="1"/>
      <c r="D484" s="1"/>
      <c r="E484" s="1"/>
      <c r="F484" s="1"/>
      <c r="G484" s="1"/>
      <c r="H484" s="1"/>
    </row>
    <row r="485" spans="2:8">
      <c r="B485" s="1"/>
      <c r="C485" s="1"/>
      <c r="D485" s="1"/>
      <c r="E485" s="1"/>
      <c r="F485" s="1"/>
      <c r="G485" s="1"/>
      <c r="H485" s="1"/>
    </row>
    <row r="486" spans="2:8">
      <c r="B486" s="1"/>
      <c r="C486" s="1"/>
      <c r="D486" s="1"/>
      <c r="E486" s="1"/>
      <c r="F486" s="1"/>
      <c r="G486" s="1"/>
      <c r="H486" s="1"/>
    </row>
    <row r="487" spans="2:8">
      <c r="B487" s="1"/>
      <c r="C487" s="1"/>
      <c r="D487" s="1"/>
      <c r="E487" s="1"/>
      <c r="F487" s="1"/>
      <c r="G487" s="1"/>
      <c r="H487" s="1"/>
    </row>
    <row r="488" spans="2:8">
      <c r="B488" s="1"/>
      <c r="C488" s="1"/>
      <c r="D488" s="1"/>
      <c r="E488" s="1"/>
      <c r="F488" s="1"/>
      <c r="G488" s="1"/>
      <c r="H488" s="1"/>
    </row>
    <row r="489" spans="2:8">
      <c r="B489" s="1"/>
      <c r="C489" s="1"/>
      <c r="D489" s="1"/>
      <c r="E489" s="1"/>
      <c r="F489" s="1"/>
      <c r="G489" s="1"/>
      <c r="H489" s="1"/>
    </row>
    <row r="490" spans="2:8">
      <c r="B490" s="1"/>
      <c r="C490" s="1"/>
      <c r="D490" s="1"/>
      <c r="E490" s="1"/>
      <c r="F490" s="1"/>
      <c r="G490" s="1"/>
      <c r="H490" s="1"/>
    </row>
    <row r="491" spans="2:8">
      <c r="B491" s="1"/>
      <c r="C491" s="1"/>
      <c r="D491" s="1"/>
      <c r="E491" s="1"/>
      <c r="F491" s="1"/>
      <c r="G491" s="1"/>
      <c r="H491" s="1"/>
    </row>
    <row r="492" spans="2:8">
      <c r="B492" s="1"/>
      <c r="C492" s="1"/>
      <c r="D492" s="1"/>
      <c r="E492" s="1"/>
      <c r="F492" s="1"/>
      <c r="G492" s="1"/>
      <c r="H492" s="1"/>
    </row>
    <row r="493" spans="2:8">
      <c r="B493" s="1"/>
      <c r="C493" s="1"/>
      <c r="D493" s="1"/>
      <c r="E493" s="1"/>
      <c r="F493" s="1"/>
      <c r="G493" s="1"/>
      <c r="H493" s="1"/>
    </row>
    <row r="494" spans="2:8">
      <c r="B494" s="1"/>
      <c r="C494" s="1"/>
      <c r="D494" s="1"/>
      <c r="E494" s="1"/>
      <c r="F494" s="1"/>
      <c r="G494" s="1"/>
      <c r="H494" s="1"/>
    </row>
    <row r="495" spans="2:8">
      <c r="B495" s="1"/>
      <c r="C495" s="1"/>
      <c r="D495" s="1"/>
      <c r="E495" s="1"/>
      <c r="F495" s="1"/>
      <c r="G495" s="1"/>
      <c r="H495" s="1"/>
    </row>
    <row r="496" spans="2:8">
      <c r="B496" s="1"/>
      <c r="C496" s="1"/>
      <c r="D496" s="1"/>
      <c r="E496" s="1"/>
      <c r="F496" s="1"/>
      <c r="G496" s="1"/>
      <c r="H496" s="1"/>
    </row>
    <row r="497" spans="2:8">
      <c r="B497" s="1"/>
      <c r="C497" s="1"/>
      <c r="D497" s="1"/>
      <c r="E497" s="1"/>
      <c r="F497" s="1"/>
      <c r="G497" s="1"/>
      <c r="H497" s="1"/>
    </row>
    <row r="498" spans="2:8">
      <c r="B498" s="1"/>
      <c r="C498" s="1"/>
      <c r="D498" s="1"/>
      <c r="E498" s="1"/>
      <c r="F498" s="1"/>
      <c r="G498" s="1"/>
      <c r="H498" s="1"/>
    </row>
    <row r="499" spans="2:8">
      <c r="B499" s="1"/>
      <c r="C499" s="1"/>
      <c r="D499" s="1"/>
      <c r="E499" s="1"/>
      <c r="F499" s="1"/>
      <c r="G499" s="1"/>
      <c r="H499" s="1"/>
    </row>
    <row r="500" spans="2:8">
      <c r="B500" s="1"/>
      <c r="C500" s="1"/>
      <c r="D500" s="1"/>
      <c r="E500" s="1"/>
      <c r="F500" s="1"/>
      <c r="G500" s="1"/>
      <c r="H500" s="1"/>
    </row>
    <row r="501" spans="2:8">
      <c r="B501" s="1"/>
      <c r="C501" s="1"/>
      <c r="D501" s="1"/>
      <c r="E501" s="1"/>
      <c r="F501" s="1"/>
      <c r="G501" s="1"/>
      <c r="H501" s="1"/>
    </row>
    <row r="502" spans="2:8">
      <c r="B502" s="1"/>
      <c r="C502" s="1"/>
      <c r="D502" s="1"/>
      <c r="E502" s="1"/>
      <c r="F502" s="1"/>
      <c r="G502" s="1"/>
      <c r="H502" s="1"/>
    </row>
    <row r="503" spans="2:8">
      <c r="B503" s="1"/>
      <c r="C503" s="1"/>
      <c r="D503" s="1"/>
      <c r="E503" s="1"/>
      <c r="F503" s="1"/>
      <c r="G503" s="1"/>
      <c r="H503" s="1"/>
    </row>
    <row r="504" spans="2:8">
      <c r="B504" s="1"/>
      <c r="C504" s="1"/>
      <c r="D504" s="1"/>
      <c r="E504" s="1"/>
      <c r="F504" s="1"/>
      <c r="G504" s="1"/>
      <c r="H504" s="1"/>
    </row>
    <row r="505" spans="2:8">
      <c r="B505" s="1"/>
      <c r="C505" s="1"/>
      <c r="D505" s="1"/>
      <c r="E505" s="1"/>
      <c r="F505" s="1"/>
      <c r="G505" s="1"/>
      <c r="H505" s="1"/>
    </row>
    <row r="506" spans="2:8">
      <c r="B506" s="1"/>
      <c r="C506" s="1"/>
      <c r="D506" s="1"/>
      <c r="E506" s="1"/>
      <c r="F506" s="1"/>
      <c r="G506" s="1"/>
      <c r="H506" s="1"/>
    </row>
    <row r="507" spans="2:8">
      <c r="B507" s="1"/>
      <c r="C507" s="1"/>
      <c r="D507" s="1"/>
      <c r="E507" s="1"/>
      <c r="F507" s="1"/>
      <c r="G507" s="1"/>
      <c r="H507" s="1"/>
    </row>
    <row r="508" spans="2:8">
      <c r="B508" s="1"/>
      <c r="C508" s="1"/>
      <c r="D508" s="1"/>
      <c r="E508" s="1"/>
      <c r="F508" s="1"/>
      <c r="G508" s="1"/>
      <c r="H508" s="1"/>
    </row>
    <row r="509" spans="2:8">
      <c r="B509" s="1"/>
      <c r="C509" s="1"/>
      <c r="D509" s="1"/>
      <c r="E509" s="1"/>
      <c r="F509" s="1"/>
      <c r="G509" s="1"/>
      <c r="H509" s="1"/>
    </row>
    <row r="510" spans="2:8">
      <c r="B510" s="1"/>
      <c r="C510" s="1"/>
      <c r="D510" s="1"/>
      <c r="E510" s="1"/>
      <c r="F510" s="1"/>
      <c r="G510" s="1"/>
      <c r="H510" s="1"/>
    </row>
    <row r="511" spans="2:8">
      <c r="B511" s="1"/>
      <c r="C511" s="1"/>
      <c r="D511" s="1"/>
      <c r="E511" s="1"/>
      <c r="F511" s="1"/>
      <c r="G511" s="1"/>
      <c r="H511" s="1"/>
    </row>
    <row r="512" spans="2:8">
      <c r="B512" s="1"/>
      <c r="C512" s="1"/>
      <c r="D512" s="1"/>
      <c r="E512" s="1"/>
      <c r="F512" s="1"/>
      <c r="G512" s="1"/>
      <c r="H512" s="1"/>
    </row>
    <row r="513" spans="2:8">
      <c r="B513" s="1"/>
      <c r="C513" s="1"/>
      <c r="D513" s="1"/>
      <c r="E513" s="1"/>
      <c r="F513" s="1"/>
      <c r="G513" s="1"/>
      <c r="H513" s="1"/>
    </row>
    <row r="514" spans="2:8">
      <c r="B514" s="1"/>
      <c r="C514" s="1"/>
      <c r="D514" s="1"/>
      <c r="E514" s="1"/>
      <c r="F514" s="1"/>
      <c r="G514" s="1"/>
      <c r="H514" s="1"/>
    </row>
    <row r="515" spans="2:8">
      <c r="B515" s="1"/>
      <c r="C515" s="1"/>
      <c r="D515" s="1"/>
      <c r="E515" s="1"/>
      <c r="F515" s="1"/>
      <c r="G515" s="1"/>
      <c r="H515" s="1"/>
    </row>
    <row r="516" spans="2:8">
      <c r="B516" s="1"/>
      <c r="C516" s="1"/>
      <c r="D516" s="1"/>
      <c r="E516" s="1"/>
      <c r="F516" s="1"/>
      <c r="G516" s="1"/>
      <c r="H516" s="1"/>
    </row>
    <row r="517" spans="2:8">
      <c r="B517" s="1"/>
      <c r="C517" s="1"/>
      <c r="D517" s="1"/>
      <c r="E517" s="1"/>
      <c r="F517" s="1"/>
      <c r="G517" s="1"/>
      <c r="H517" s="1"/>
    </row>
    <row r="518" spans="2:8">
      <c r="B518" s="1"/>
      <c r="C518" s="1"/>
      <c r="D518" s="1"/>
      <c r="E518" s="1"/>
      <c r="F518" s="1"/>
      <c r="G518" s="1"/>
      <c r="H518" s="1"/>
    </row>
    <row r="519" spans="2:8">
      <c r="B519" s="1"/>
      <c r="C519" s="1"/>
      <c r="D519" s="1"/>
      <c r="E519" s="1"/>
      <c r="F519" s="1"/>
      <c r="G519" s="1"/>
      <c r="H519" s="1"/>
    </row>
    <row r="520" spans="2:8">
      <c r="B520" s="1"/>
      <c r="C520" s="1"/>
      <c r="D520" s="1"/>
      <c r="E520" s="1"/>
      <c r="F520" s="1"/>
      <c r="G520" s="1"/>
      <c r="H520" s="1"/>
    </row>
    <row r="521" spans="2:8">
      <c r="B521" s="1"/>
      <c r="C521" s="1"/>
      <c r="D521" s="1"/>
      <c r="E521" s="1"/>
      <c r="F521" s="1"/>
      <c r="G521" s="1"/>
      <c r="H521" s="1"/>
    </row>
    <row r="522" spans="2:8">
      <c r="B522" s="1"/>
      <c r="C522" s="1"/>
      <c r="D522" s="1"/>
      <c r="E522" s="1"/>
      <c r="F522" s="1"/>
      <c r="G522" s="1"/>
      <c r="H522" s="1"/>
    </row>
    <row r="523" spans="2:8">
      <c r="B523" s="1"/>
      <c r="C523" s="1"/>
      <c r="D523" s="1"/>
      <c r="E523" s="1"/>
      <c r="F523" s="1"/>
      <c r="G523" s="1"/>
      <c r="H523" s="1"/>
    </row>
    <row r="524" spans="2:8">
      <c r="B524" s="1"/>
      <c r="C524" s="1"/>
      <c r="D524" s="1"/>
      <c r="E524" s="1"/>
      <c r="F524" s="1"/>
      <c r="G524" s="1"/>
      <c r="H524" s="1"/>
    </row>
    <row r="525" spans="2:8">
      <c r="B525" s="1"/>
      <c r="C525" s="1"/>
      <c r="D525" s="1"/>
      <c r="E525" s="1"/>
      <c r="F525" s="1"/>
      <c r="G525" s="1"/>
      <c r="H525" s="1"/>
    </row>
    <row r="526" spans="2:8">
      <c r="B526" s="1"/>
      <c r="C526" s="1"/>
      <c r="D526" s="1"/>
      <c r="E526" s="1"/>
      <c r="F526" s="1"/>
      <c r="G526" s="1"/>
      <c r="H526" s="1"/>
    </row>
    <row r="527" spans="2:8">
      <c r="B527" s="1"/>
      <c r="C527" s="1"/>
      <c r="D527" s="1"/>
      <c r="E527" s="1"/>
      <c r="F527" s="1"/>
      <c r="G527" s="1"/>
      <c r="H527" s="1"/>
    </row>
    <row r="528" spans="2:8">
      <c r="B528" s="1"/>
      <c r="C528" s="1"/>
      <c r="D528" s="1"/>
      <c r="E528" s="1"/>
      <c r="F528" s="1"/>
      <c r="G528" s="1"/>
      <c r="H528" s="1"/>
    </row>
    <row r="529" spans="2:8">
      <c r="B529" s="1"/>
      <c r="C529" s="1"/>
      <c r="D529" s="1"/>
      <c r="E529" s="1"/>
      <c r="F529" s="1"/>
      <c r="G529" s="1"/>
      <c r="H529" s="1"/>
    </row>
    <row r="530" spans="2:8">
      <c r="B530" s="1"/>
      <c r="C530" s="1"/>
      <c r="D530" s="1"/>
      <c r="E530" s="1"/>
      <c r="F530" s="1"/>
      <c r="G530" s="1"/>
      <c r="H530" s="1"/>
    </row>
    <row r="531" spans="2:8">
      <c r="B531" s="1"/>
      <c r="C531" s="1"/>
      <c r="D531" s="1"/>
      <c r="E531" s="1"/>
      <c r="F531" s="1"/>
      <c r="G531" s="1"/>
      <c r="H531" s="1"/>
    </row>
    <row r="532" spans="2:8">
      <c r="B532" s="1"/>
      <c r="C532" s="1"/>
      <c r="D532" s="1"/>
      <c r="E532" s="1"/>
      <c r="F532" s="1"/>
      <c r="G532" s="1"/>
      <c r="H532" s="1"/>
    </row>
    <row r="533" spans="2:8">
      <c r="B533" s="1"/>
      <c r="C533" s="1"/>
      <c r="D533" s="1"/>
      <c r="E533" s="1"/>
      <c r="F533" s="1"/>
      <c r="G533" s="1"/>
      <c r="H533" s="1"/>
    </row>
    <row r="534" spans="2:8">
      <c r="B534" s="1"/>
      <c r="C534" s="1"/>
      <c r="D534" s="1"/>
      <c r="E534" s="1"/>
      <c r="F534" s="1"/>
      <c r="G534" s="1"/>
      <c r="H534" s="1"/>
    </row>
    <row r="535" spans="2:8">
      <c r="B535" s="1"/>
      <c r="C535" s="1"/>
      <c r="D535" s="1"/>
      <c r="E535" s="1"/>
      <c r="F535" s="1"/>
      <c r="G535" s="1"/>
      <c r="H535" s="1"/>
    </row>
    <row r="536" spans="2:8">
      <c r="B536" s="1"/>
      <c r="C536" s="1"/>
      <c r="D536" s="1"/>
      <c r="E536" s="1"/>
      <c r="F536" s="1"/>
      <c r="G536" s="1"/>
      <c r="H536" s="1"/>
    </row>
    <row r="537" spans="2:8">
      <c r="B537" s="1"/>
      <c r="C537" s="1"/>
      <c r="D537" s="1"/>
      <c r="E537" s="1"/>
      <c r="F537" s="1"/>
      <c r="G537" s="1"/>
      <c r="H537" s="1"/>
    </row>
    <row r="538" spans="2:8">
      <c r="B538" s="1"/>
      <c r="C538" s="1"/>
      <c r="D538" s="1"/>
      <c r="E538" s="1"/>
      <c r="F538" s="1"/>
      <c r="G538" s="1"/>
      <c r="H538" s="1"/>
    </row>
    <row r="539" spans="2:8">
      <c r="B539" s="1"/>
      <c r="C539" s="1"/>
      <c r="D539" s="1"/>
      <c r="E539" s="1"/>
      <c r="F539" s="1"/>
      <c r="G539" s="1"/>
      <c r="H539" s="1"/>
    </row>
    <row r="540" spans="2:8">
      <c r="B540" s="1"/>
      <c r="C540" s="1"/>
      <c r="D540" s="1"/>
      <c r="E540" s="1"/>
      <c r="F540" s="1"/>
      <c r="G540" s="1"/>
      <c r="H540" s="1"/>
    </row>
    <row r="541" spans="2:8">
      <c r="B541" s="1"/>
      <c r="C541" s="1"/>
      <c r="D541" s="1"/>
      <c r="E541" s="1"/>
      <c r="F541" s="1"/>
      <c r="G541" s="1"/>
      <c r="H541" s="1"/>
    </row>
    <row r="542" spans="2:8">
      <c r="B542" s="1"/>
      <c r="C542" s="1"/>
      <c r="D542" s="1"/>
      <c r="E542" s="1"/>
      <c r="F542" s="1"/>
      <c r="G542" s="1"/>
      <c r="H542" s="1"/>
    </row>
    <row r="543" spans="2:8">
      <c r="B543" s="1"/>
      <c r="C543" s="1"/>
      <c r="D543" s="1"/>
      <c r="E543" s="1"/>
      <c r="F543" s="1"/>
      <c r="G543" s="1"/>
      <c r="H543" s="1"/>
    </row>
    <row r="544" spans="2:8">
      <c r="B544" s="1"/>
      <c r="C544" s="1"/>
      <c r="D544" s="1"/>
      <c r="E544" s="1"/>
      <c r="F544" s="1"/>
      <c r="G544" s="1"/>
      <c r="H544" s="1"/>
    </row>
    <row r="545" spans="2:8">
      <c r="B545" s="1"/>
      <c r="C545" s="1"/>
      <c r="D545" s="1"/>
      <c r="E545" s="1"/>
      <c r="F545" s="1"/>
      <c r="G545" s="1"/>
      <c r="H545" s="1"/>
    </row>
    <row r="546" spans="2:8">
      <c r="B546" s="1"/>
      <c r="C546" s="1"/>
      <c r="D546" s="1"/>
      <c r="E546" s="1"/>
      <c r="F546" s="1"/>
      <c r="G546" s="1"/>
      <c r="H546" s="1"/>
    </row>
    <row r="547" spans="2:8">
      <c r="B547" s="1"/>
      <c r="C547" s="1"/>
      <c r="D547" s="1"/>
      <c r="E547" s="1"/>
      <c r="F547" s="1"/>
      <c r="G547" s="1"/>
      <c r="H547" s="1"/>
    </row>
    <row r="548" spans="2:8">
      <c r="B548" s="1"/>
      <c r="C548" s="1"/>
      <c r="D548" s="1"/>
      <c r="E548" s="1"/>
      <c r="F548" s="1"/>
      <c r="G548" s="1"/>
      <c r="H548" s="1"/>
    </row>
    <row r="549" spans="2:8">
      <c r="B549" s="1"/>
      <c r="C549" s="1"/>
      <c r="D549" s="1"/>
      <c r="E549" s="1"/>
      <c r="F549" s="1"/>
      <c r="G549" s="1"/>
      <c r="H549" s="1"/>
    </row>
    <row r="550" spans="2:8">
      <c r="B550" s="1"/>
      <c r="C550" s="1"/>
      <c r="D550" s="1"/>
      <c r="E550" s="1"/>
      <c r="F550" s="1"/>
      <c r="G550" s="1"/>
      <c r="H550" s="1"/>
    </row>
    <row r="551" spans="2:8">
      <c r="B551" s="1"/>
      <c r="C551" s="1"/>
      <c r="D551" s="1"/>
      <c r="E551" s="1"/>
      <c r="F551" s="1"/>
      <c r="G551" s="1"/>
      <c r="H551" s="1"/>
    </row>
    <row r="552" spans="2:8">
      <c r="B552" s="1"/>
      <c r="C552" s="1"/>
      <c r="D552" s="1"/>
      <c r="E552" s="1"/>
      <c r="F552" s="1"/>
      <c r="G552" s="1"/>
      <c r="H552" s="1"/>
    </row>
    <row r="553" spans="2:8">
      <c r="B553" s="1"/>
      <c r="C553" s="1"/>
      <c r="D553" s="1"/>
      <c r="E553" s="1"/>
      <c r="F553" s="1"/>
      <c r="G553" s="1"/>
      <c r="H553" s="1"/>
    </row>
    <row r="554" spans="2:8">
      <c r="B554" s="1"/>
      <c r="C554" s="1"/>
      <c r="D554" s="1"/>
      <c r="E554" s="1"/>
      <c r="F554" s="1"/>
      <c r="G554" s="1"/>
      <c r="H554" s="1"/>
    </row>
    <row r="555" spans="2:8">
      <c r="B555" s="1"/>
      <c r="C555" s="1"/>
      <c r="D555" s="1"/>
      <c r="E555" s="1"/>
      <c r="F555" s="1"/>
      <c r="G555" s="1"/>
      <c r="H555" s="1"/>
    </row>
    <row r="556" spans="2:8">
      <c r="B556" s="1"/>
      <c r="C556" s="1"/>
      <c r="D556" s="1"/>
      <c r="E556" s="1"/>
      <c r="F556" s="1"/>
      <c r="G556" s="1"/>
      <c r="H556" s="1"/>
    </row>
    <row r="557" spans="2:8">
      <c r="B557" s="1"/>
      <c r="C557" s="1"/>
      <c r="D557" s="1"/>
      <c r="E557" s="1"/>
      <c r="F557" s="1"/>
      <c r="G557" s="1"/>
      <c r="H557" s="1"/>
    </row>
    <row r="558" spans="2:8">
      <c r="B558" s="1"/>
      <c r="C558" s="1"/>
      <c r="D558" s="1"/>
      <c r="E558" s="1"/>
      <c r="F558" s="1"/>
      <c r="G558" s="1"/>
      <c r="H558" s="1"/>
    </row>
    <row r="559" spans="2:8">
      <c r="B559" s="1"/>
      <c r="C559" s="1"/>
      <c r="D559" s="1"/>
      <c r="E559" s="1"/>
      <c r="F559" s="1"/>
      <c r="G559" s="1"/>
      <c r="H559" s="1"/>
    </row>
    <row r="560" spans="2:8">
      <c r="B560" s="1"/>
      <c r="C560" s="1"/>
      <c r="D560" s="1"/>
      <c r="E560" s="1"/>
      <c r="F560" s="1"/>
      <c r="G560" s="1"/>
      <c r="H560" s="1"/>
    </row>
    <row r="561" spans="2:8">
      <c r="B561" s="1"/>
      <c r="C561" s="1"/>
      <c r="D561" s="1"/>
      <c r="E561" s="1"/>
      <c r="F561" s="1"/>
      <c r="G561" s="1"/>
      <c r="H561" s="1"/>
    </row>
    <row r="562" spans="2:8">
      <c r="B562" s="1"/>
      <c r="C562" s="1"/>
      <c r="D562" s="1"/>
      <c r="E562" s="1"/>
      <c r="F562" s="1"/>
      <c r="G562" s="1"/>
      <c r="H562" s="1"/>
    </row>
    <row r="563" spans="2:8">
      <c r="B563" s="1"/>
      <c r="C563" s="1"/>
      <c r="D563" s="1"/>
      <c r="E563" s="1"/>
      <c r="F563" s="1"/>
      <c r="G563" s="1"/>
      <c r="H563" s="1"/>
    </row>
    <row r="564" spans="2:8">
      <c r="B564" s="1"/>
      <c r="C564" s="1"/>
      <c r="D564" s="1"/>
      <c r="E564" s="1"/>
      <c r="F564" s="1"/>
      <c r="G564" s="1"/>
      <c r="H564" s="1"/>
    </row>
    <row r="565" spans="2:8">
      <c r="B565" s="1"/>
      <c r="C565" s="1"/>
      <c r="D565" s="1"/>
      <c r="E565" s="1"/>
      <c r="F565" s="1"/>
      <c r="G565" s="1"/>
      <c r="H565" s="1"/>
    </row>
    <row r="566" spans="2:8">
      <c r="B566" s="1"/>
      <c r="C566" s="1"/>
      <c r="D566" s="1"/>
      <c r="E566" s="1"/>
      <c r="F566" s="1"/>
      <c r="G566" s="1"/>
      <c r="H566" s="1"/>
    </row>
    <row r="567" spans="2:8">
      <c r="B567" s="1"/>
      <c r="C567" s="1"/>
      <c r="D567" s="1"/>
      <c r="E567" s="1"/>
      <c r="F567" s="1"/>
      <c r="G567" s="1"/>
      <c r="H567" s="1"/>
    </row>
    <row r="568" spans="2:8">
      <c r="B568" s="1"/>
      <c r="C568" s="1"/>
      <c r="D568" s="1"/>
      <c r="E568" s="1"/>
      <c r="F568" s="1"/>
      <c r="G568" s="1"/>
      <c r="H568" s="1"/>
    </row>
    <row r="569" spans="2:8">
      <c r="B569" s="1"/>
      <c r="C569" s="1"/>
      <c r="D569" s="1"/>
      <c r="E569" s="1"/>
      <c r="F569" s="1"/>
      <c r="G569" s="1"/>
      <c r="H569" s="1"/>
    </row>
    <row r="570" spans="2:8">
      <c r="B570" s="1"/>
      <c r="C570" s="1"/>
      <c r="D570" s="1"/>
      <c r="E570" s="1"/>
      <c r="F570" s="1"/>
      <c r="G570" s="1"/>
      <c r="H570" s="1"/>
    </row>
    <row r="571" spans="2:8">
      <c r="B571" s="1"/>
      <c r="C571" s="1"/>
      <c r="D571" s="1"/>
      <c r="E571" s="1"/>
      <c r="F571" s="1"/>
      <c r="G571" s="1"/>
      <c r="H571" s="1"/>
    </row>
    <row r="572" spans="2:8">
      <c r="B572" s="1"/>
      <c r="C572" s="1"/>
      <c r="D572" s="1"/>
      <c r="E572" s="1"/>
      <c r="F572" s="1"/>
      <c r="G572" s="1"/>
      <c r="H572" s="1"/>
    </row>
    <row r="573" spans="2:8">
      <c r="B573" s="1"/>
      <c r="C573" s="1"/>
      <c r="D573" s="1"/>
      <c r="E573" s="1"/>
      <c r="F573" s="1"/>
      <c r="G573" s="1"/>
      <c r="H573" s="1"/>
    </row>
    <row r="574" spans="2:8">
      <c r="B574" s="1"/>
      <c r="C574" s="1"/>
      <c r="D574" s="1"/>
      <c r="E574" s="1"/>
      <c r="F574" s="1"/>
      <c r="G574" s="1"/>
      <c r="H574" s="1"/>
    </row>
    <row r="575" spans="2:8">
      <c r="B575" s="1"/>
      <c r="C575" s="1"/>
      <c r="D575" s="1"/>
      <c r="E575" s="1"/>
      <c r="F575" s="1"/>
      <c r="G575" s="1"/>
      <c r="H575" s="1"/>
    </row>
    <row r="576" spans="2:8">
      <c r="B576" s="1"/>
      <c r="C576" s="1"/>
      <c r="D576" s="1"/>
      <c r="E576" s="1"/>
      <c r="F576" s="1"/>
      <c r="G576" s="1"/>
      <c r="H576" s="1"/>
    </row>
    <row r="577" spans="2:8">
      <c r="B577" s="1"/>
      <c r="C577" s="1"/>
      <c r="D577" s="1"/>
      <c r="E577" s="1"/>
      <c r="F577" s="1"/>
      <c r="G577" s="1"/>
      <c r="H577" s="1"/>
    </row>
    <row r="578" spans="2:8">
      <c r="B578" s="1"/>
      <c r="C578" s="1"/>
      <c r="D578" s="1"/>
      <c r="E578" s="1"/>
      <c r="F578" s="1"/>
      <c r="G578" s="1"/>
      <c r="H578" s="1"/>
    </row>
    <row r="579" spans="2:8">
      <c r="B579" s="1"/>
      <c r="C579" s="1"/>
      <c r="D579" s="1"/>
      <c r="E579" s="1"/>
      <c r="F579" s="1"/>
      <c r="G579" s="1"/>
      <c r="H579" s="1"/>
    </row>
    <row r="580" spans="2:8">
      <c r="B580" s="1"/>
      <c r="C580" s="1"/>
      <c r="D580" s="1"/>
      <c r="E580" s="1"/>
      <c r="F580" s="1"/>
      <c r="G580" s="1"/>
      <c r="H580" s="1"/>
    </row>
    <row r="581" spans="2:8">
      <c r="B581" s="1"/>
      <c r="C581" s="1"/>
      <c r="D581" s="1"/>
      <c r="E581" s="1"/>
      <c r="F581" s="1"/>
      <c r="G581" s="1"/>
      <c r="H581" s="1"/>
    </row>
    <row r="582" spans="2:8">
      <c r="B582" s="1"/>
      <c r="C582" s="1"/>
      <c r="D582" s="1"/>
      <c r="E582" s="1"/>
      <c r="F582" s="1"/>
      <c r="G582" s="1"/>
      <c r="H582" s="1"/>
    </row>
    <row r="583" spans="2:8">
      <c r="B583" s="1"/>
      <c r="C583" s="1"/>
      <c r="D583" s="1"/>
      <c r="E583" s="1"/>
      <c r="F583" s="1"/>
      <c r="G583" s="1"/>
      <c r="H583" s="1"/>
    </row>
    <row r="584" spans="2:8">
      <c r="B584" s="1"/>
      <c r="C584" s="1"/>
      <c r="D584" s="1"/>
      <c r="E584" s="1"/>
      <c r="F584" s="1"/>
      <c r="G584" s="1"/>
      <c r="H584" s="1"/>
    </row>
    <row r="585" spans="2:8">
      <c r="B585" s="1"/>
      <c r="C585" s="1"/>
      <c r="D585" s="1"/>
      <c r="E585" s="1"/>
      <c r="F585" s="1"/>
      <c r="G585" s="1"/>
      <c r="H585" s="1"/>
    </row>
    <row r="586" spans="2:8">
      <c r="B586" s="1"/>
      <c r="C586" s="1"/>
      <c r="D586" s="1"/>
      <c r="E586" s="1"/>
      <c r="F586" s="1"/>
      <c r="G586" s="1"/>
      <c r="H586" s="1"/>
    </row>
    <row r="587" spans="2:8">
      <c r="B587" s="1"/>
      <c r="C587" s="1"/>
      <c r="D587" s="1"/>
      <c r="E587" s="1"/>
      <c r="F587" s="1"/>
      <c r="G587" s="1"/>
      <c r="H587" s="1"/>
    </row>
    <row r="588" spans="2:8">
      <c r="B588" s="1"/>
      <c r="C588" s="1"/>
      <c r="D588" s="1"/>
      <c r="E588" s="1"/>
      <c r="F588" s="1"/>
      <c r="G588" s="1"/>
      <c r="H588" s="1"/>
    </row>
    <row r="589" spans="2:8">
      <c r="B589" s="1"/>
      <c r="C589" s="1"/>
      <c r="D589" s="1"/>
      <c r="E589" s="1"/>
      <c r="F589" s="1"/>
      <c r="G589" s="1"/>
      <c r="H589" s="1"/>
    </row>
    <row r="590" spans="2:8">
      <c r="B590" s="1"/>
      <c r="C590" s="1"/>
      <c r="D590" s="1"/>
      <c r="E590" s="1"/>
      <c r="F590" s="1"/>
      <c r="G590" s="1"/>
      <c r="H590" s="1"/>
    </row>
    <row r="591" spans="2:8">
      <c r="B591" s="1"/>
      <c r="C591" s="1"/>
      <c r="D591" s="1"/>
      <c r="E591" s="1"/>
      <c r="F591" s="1"/>
      <c r="G591" s="1"/>
      <c r="H591" s="1"/>
    </row>
    <row r="592" spans="2:8">
      <c r="B592" s="1"/>
      <c r="C592" s="1"/>
      <c r="D592" s="1"/>
      <c r="E592" s="1"/>
      <c r="F592" s="1"/>
      <c r="G592" s="1"/>
      <c r="H592" s="1"/>
    </row>
    <row r="593" spans="2:8">
      <c r="B593" s="1"/>
      <c r="C593" s="1"/>
      <c r="D593" s="1"/>
      <c r="E593" s="1"/>
      <c r="F593" s="1"/>
      <c r="G593" s="1"/>
      <c r="H593" s="1"/>
    </row>
    <row r="594" spans="2:8">
      <c r="B594" s="1"/>
      <c r="C594" s="1"/>
      <c r="D594" s="1"/>
      <c r="E594" s="1"/>
      <c r="F594" s="1"/>
      <c r="G594" s="1"/>
      <c r="H594" s="1"/>
    </row>
    <row r="595" spans="2:8">
      <c r="B595" s="1"/>
      <c r="C595" s="1"/>
      <c r="D595" s="1"/>
      <c r="E595" s="1"/>
      <c r="F595" s="1"/>
      <c r="G595" s="1"/>
      <c r="H595" s="1"/>
    </row>
    <row r="596" spans="2:8">
      <c r="B596" s="1"/>
      <c r="C596" s="1"/>
      <c r="D596" s="1"/>
      <c r="E596" s="1"/>
      <c r="F596" s="1"/>
      <c r="G596" s="1"/>
      <c r="H596" s="1"/>
    </row>
    <row r="597" spans="2:8">
      <c r="B597" s="1"/>
      <c r="C597" s="1"/>
      <c r="D597" s="1"/>
      <c r="E597" s="1"/>
      <c r="F597" s="1"/>
      <c r="G597" s="1"/>
      <c r="H597" s="1"/>
    </row>
    <row r="598" spans="2:8">
      <c r="B598" s="1"/>
      <c r="C598" s="1"/>
      <c r="D598" s="1"/>
      <c r="E598" s="1"/>
      <c r="F598" s="1"/>
      <c r="G598" s="1"/>
      <c r="H598" s="1"/>
    </row>
    <row r="599" spans="2:8">
      <c r="B599" s="1"/>
      <c r="C599" s="1"/>
      <c r="D599" s="1"/>
      <c r="E599" s="1"/>
      <c r="F599" s="1"/>
      <c r="G599" s="1"/>
      <c r="H599" s="1"/>
    </row>
    <row r="600" spans="2:8">
      <c r="B600" s="1"/>
      <c r="C600" s="1"/>
      <c r="D600" s="1"/>
      <c r="E600" s="1"/>
      <c r="F600" s="1"/>
      <c r="G600" s="1"/>
      <c r="H600" s="1"/>
    </row>
    <row r="601" spans="2:8">
      <c r="B601" s="1"/>
      <c r="C601" s="1"/>
      <c r="D601" s="1"/>
      <c r="E601" s="1"/>
      <c r="F601" s="1"/>
      <c r="G601" s="1"/>
      <c r="H601" s="1"/>
    </row>
    <row r="602" spans="2:8">
      <c r="B602" s="1"/>
      <c r="C602" s="1"/>
      <c r="D602" s="1"/>
      <c r="E602" s="1"/>
      <c r="F602" s="1"/>
      <c r="G602" s="1"/>
      <c r="H602" s="1"/>
    </row>
    <row r="603" spans="2:8">
      <c r="B603" s="1"/>
      <c r="C603" s="1"/>
      <c r="D603" s="1"/>
      <c r="E603" s="1"/>
      <c r="F603" s="1"/>
      <c r="G603" s="1"/>
      <c r="H603" s="1"/>
    </row>
    <row r="604" spans="2:8">
      <c r="B604" s="1"/>
      <c r="C604" s="1"/>
      <c r="D604" s="1"/>
      <c r="E604" s="1"/>
      <c r="F604" s="1"/>
      <c r="G604" s="1"/>
      <c r="H604" s="1"/>
    </row>
    <row r="605" spans="2:8">
      <c r="B605" s="1"/>
      <c r="C605" s="1"/>
      <c r="D605" s="1"/>
      <c r="E605" s="1"/>
      <c r="F605" s="1"/>
      <c r="G605" s="1"/>
      <c r="H605" s="1"/>
    </row>
    <row r="606" spans="2:8">
      <c r="B606" s="1"/>
      <c r="C606" s="1"/>
      <c r="D606" s="1"/>
      <c r="E606" s="1"/>
      <c r="F606" s="1"/>
      <c r="G606" s="1"/>
      <c r="H606" s="1"/>
    </row>
    <row r="607" spans="2:8">
      <c r="B607" s="1"/>
      <c r="C607" s="1"/>
      <c r="D607" s="1"/>
      <c r="E607" s="1"/>
      <c r="F607" s="1"/>
      <c r="G607" s="1"/>
      <c r="H607" s="1"/>
    </row>
    <row r="608" spans="2:8">
      <c r="B608" s="1"/>
      <c r="C608" s="1"/>
      <c r="D608" s="1"/>
      <c r="E608" s="1"/>
      <c r="F608" s="1"/>
      <c r="G608" s="1"/>
      <c r="H608" s="1"/>
    </row>
    <row r="609" spans="2:8">
      <c r="B609" s="1"/>
      <c r="C609" s="1"/>
      <c r="D609" s="1"/>
      <c r="E609" s="1"/>
      <c r="F609" s="1"/>
      <c r="G609" s="1"/>
      <c r="H609" s="1"/>
    </row>
    <row r="610" spans="2:8">
      <c r="B610" s="1"/>
      <c r="C610" s="1"/>
      <c r="D610" s="1"/>
      <c r="E610" s="1"/>
      <c r="F610" s="1"/>
      <c r="G610" s="1"/>
      <c r="H610" s="1"/>
    </row>
    <row r="611" spans="2:8">
      <c r="B611" s="1"/>
      <c r="C611" s="1"/>
      <c r="D611" s="1"/>
      <c r="E611" s="1"/>
      <c r="F611" s="1"/>
      <c r="G611" s="1"/>
      <c r="H611" s="1"/>
    </row>
    <row r="612" spans="2:8">
      <c r="B612" s="1"/>
      <c r="C612" s="1"/>
      <c r="D612" s="1"/>
      <c r="E612" s="1"/>
      <c r="F612" s="1"/>
      <c r="G612" s="1"/>
      <c r="H612" s="1"/>
    </row>
    <row r="613" spans="2:8">
      <c r="B613" s="1"/>
      <c r="C613" s="1"/>
      <c r="D613" s="1"/>
      <c r="E613" s="1"/>
      <c r="F613" s="1"/>
      <c r="G613" s="1"/>
      <c r="H613" s="1"/>
    </row>
    <row r="614" spans="2:8">
      <c r="B614" s="1"/>
      <c r="C614" s="1"/>
      <c r="D614" s="1"/>
      <c r="E614" s="1"/>
      <c r="F614" s="1"/>
      <c r="G614" s="1"/>
      <c r="H614" s="1"/>
    </row>
    <row r="615" spans="2:8">
      <c r="B615" s="1"/>
      <c r="C615" s="1"/>
      <c r="D615" s="1"/>
      <c r="E615" s="1"/>
      <c r="F615" s="1"/>
      <c r="G615" s="1"/>
      <c r="H615" s="1"/>
    </row>
    <row r="616" spans="2:8">
      <c r="B616" s="1"/>
      <c r="C616" s="1"/>
      <c r="D616" s="1"/>
      <c r="E616" s="1"/>
      <c r="F616" s="1"/>
      <c r="G616" s="1"/>
      <c r="H616" s="1"/>
    </row>
    <row r="617" spans="2:8">
      <c r="B617" s="1"/>
      <c r="C617" s="1"/>
      <c r="D617" s="1"/>
      <c r="E617" s="1"/>
      <c r="F617" s="1"/>
      <c r="G617" s="1"/>
      <c r="H617" s="1"/>
    </row>
    <row r="618" spans="2:8">
      <c r="B618" s="1"/>
      <c r="C618" s="1"/>
      <c r="D618" s="1"/>
      <c r="E618" s="1"/>
      <c r="F618" s="1"/>
      <c r="G618" s="1"/>
      <c r="H618" s="1"/>
    </row>
    <row r="619" spans="2:8">
      <c r="B619" s="1"/>
      <c r="C619" s="1"/>
      <c r="D619" s="1"/>
      <c r="E619" s="1"/>
      <c r="F619" s="1"/>
      <c r="G619" s="1"/>
      <c r="H619" s="1"/>
    </row>
    <row r="620" spans="2:8">
      <c r="B620" s="1"/>
      <c r="C620" s="1"/>
      <c r="D620" s="1"/>
      <c r="E620" s="1"/>
      <c r="F620" s="1"/>
      <c r="G620" s="1"/>
      <c r="H620" s="1"/>
    </row>
    <row r="621" spans="2:8">
      <c r="B621" s="1"/>
      <c r="C621" s="1"/>
      <c r="D621" s="1"/>
      <c r="E621" s="1"/>
      <c r="F621" s="1"/>
      <c r="G621" s="1"/>
      <c r="H621" s="1"/>
    </row>
    <row r="622" spans="2:8">
      <c r="B622" s="1"/>
      <c r="C622" s="1"/>
      <c r="D622" s="1"/>
      <c r="E622" s="1"/>
      <c r="F622" s="1"/>
      <c r="G622" s="1"/>
      <c r="H622" s="1"/>
    </row>
    <row r="623" spans="2:8">
      <c r="B623" s="1"/>
      <c r="C623" s="1"/>
      <c r="D623" s="1"/>
      <c r="E623" s="1"/>
      <c r="F623" s="1"/>
      <c r="G623" s="1"/>
      <c r="H623" s="1"/>
    </row>
    <row r="624" spans="2:8">
      <c r="B624" s="1"/>
      <c r="C624" s="1"/>
      <c r="D624" s="1"/>
      <c r="E624" s="1"/>
      <c r="F624" s="1"/>
      <c r="G624" s="1"/>
      <c r="H624" s="1"/>
    </row>
    <row r="625" spans="2:8">
      <c r="B625" s="1"/>
      <c r="C625" s="1"/>
      <c r="D625" s="1"/>
      <c r="E625" s="1"/>
      <c r="F625" s="1"/>
      <c r="G625" s="1"/>
      <c r="H625" s="1"/>
    </row>
    <row r="626" spans="2:8">
      <c r="B626" s="1"/>
      <c r="C626" s="1"/>
      <c r="D626" s="1"/>
      <c r="E626" s="1"/>
      <c r="F626" s="1"/>
      <c r="G626" s="1"/>
      <c r="H626" s="1"/>
    </row>
    <row r="627" spans="2:8">
      <c r="B627" s="1"/>
      <c r="C627" s="1"/>
      <c r="D627" s="1"/>
      <c r="E627" s="1"/>
      <c r="F627" s="1"/>
      <c r="G627" s="1"/>
      <c r="H627" s="1"/>
    </row>
    <row r="628" spans="2:8">
      <c r="B628" s="1"/>
      <c r="C628" s="1"/>
      <c r="D628" s="1"/>
      <c r="E628" s="1"/>
      <c r="F628" s="1"/>
      <c r="G628" s="1"/>
      <c r="H628" s="1"/>
    </row>
    <row r="629" spans="2:8">
      <c r="B629" s="1"/>
      <c r="C629" s="1"/>
      <c r="D629" s="1"/>
      <c r="E629" s="1"/>
      <c r="F629" s="1"/>
      <c r="G629" s="1"/>
      <c r="H629" s="1"/>
    </row>
    <row r="630" spans="2:8">
      <c r="B630" s="1"/>
      <c r="C630" s="1"/>
      <c r="D630" s="1"/>
      <c r="E630" s="1"/>
      <c r="F630" s="1"/>
      <c r="G630" s="1"/>
      <c r="H630" s="1"/>
    </row>
    <row r="631" spans="2:8">
      <c r="B631" s="1"/>
      <c r="C631" s="1"/>
      <c r="D631" s="1"/>
      <c r="E631" s="1"/>
      <c r="F631" s="1"/>
      <c r="G631" s="1"/>
      <c r="H631" s="1"/>
    </row>
    <row r="632" spans="2:8">
      <c r="B632" s="1"/>
      <c r="C632" s="1"/>
      <c r="D632" s="1"/>
      <c r="E632" s="1"/>
      <c r="F632" s="1"/>
      <c r="G632" s="1"/>
      <c r="H632" s="1"/>
    </row>
    <row r="633" spans="2:8">
      <c r="B633" s="1"/>
      <c r="C633" s="1"/>
      <c r="D633" s="1"/>
      <c r="E633" s="1"/>
      <c r="F633" s="1"/>
      <c r="G633" s="1"/>
      <c r="H633" s="1"/>
    </row>
    <row r="634" spans="2:8">
      <c r="B634" s="1"/>
      <c r="C634" s="1"/>
      <c r="D634" s="1"/>
      <c r="E634" s="1"/>
      <c r="F634" s="1"/>
      <c r="G634" s="1"/>
      <c r="H634" s="1"/>
    </row>
    <row r="635" spans="2:8">
      <c r="B635" s="1"/>
      <c r="C635" s="1"/>
      <c r="D635" s="1"/>
      <c r="E635" s="1"/>
      <c r="F635" s="1"/>
      <c r="G635" s="1"/>
      <c r="H635" s="1"/>
    </row>
    <row r="636" spans="2:8">
      <c r="B636" s="1"/>
      <c r="C636" s="1"/>
      <c r="D636" s="1"/>
      <c r="E636" s="1"/>
      <c r="F636" s="1"/>
      <c r="G636" s="1"/>
      <c r="H636" s="1"/>
    </row>
    <row r="637" spans="2:8">
      <c r="B637" s="1"/>
      <c r="C637" s="1"/>
      <c r="D637" s="1"/>
      <c r="E637" s="1"/>
      <c r="F637" s="1"/>
      <c r="G637" s="1"/>
      <c r="H637" s="1"/>
    </row>
    <row r="638" spans="2:8">
      <c r="B638" s="1"/>
      <c r="C638" s="1"/>
      <c r="D638" s="1"/>
      <c r="E638" s="1"/>
      <c r="F638" s="1"/>
      <c r="G638" s="1"/>
      <c r="H638" s="1"/>
    </row>
    <row r="639" spans="2:8">
      <c r="B639" s="1"/>
      <c r="C639" s="1"/>
      <c r="D639" s="1"/>
      <c r="E639" s="1"/>
      <c r="F639" s="1"/>
      <c r="G639" s="1"/>
      <c r="H639" s="1"/>
    </row>
    <row r="640" spans="2:8">
      <c r="B640" s="1"/>
      <c r="C640" s="1"/>
      <c r="D640" s="1"/>
      <c r="E640" s="1"/>
      <c r="F640" s="1"/>
      <c r="G640" s="1"/>
      <c r="H640" s="1"/>
    </row>
    <row r="641" spans="2:8">
      <c r="B641" s="1"/>
      <c r="C641" s="1"/>
      <c r="D641" s="1"/>
      <c r="E641" s="1"/>
      <c r="F641" s="1"/>
      <c r="G641" s="1"/>
      <c r="H641" s="1"/>
    </row>
    <row r="642" spans="2:8">
      <c r="B642" s="1"/>
      <c r="C642" s="1"/>
      <c r="D642" s="1"/>
      <c r="E642" s="1"/>
      <c r="F642" s="1"/>
      <c r="G642" s="1"/>
      <c r="H642" s="1"/>
    </row>
    <row r="643" spans="2:8">
      <c r="B643" s="1"/>
      <c r="C643" s="1"/>
      <c r="D643" s="1"/>
      <c r="E643" s="1"/>
      <c r="F643" s="1"/>
      <c r="G643" s="1"/>
      <c r="H643" s="1"/>
    </row>
    <row r="644" spans="2:8">
      <c r="B644" s="1"/>
      <c r="C644" s="1"/>
      <c r="D644" s="1"/>
      <c r="E644" s="1"/>
      <c r="F644" s="1"/>
      <c r="G644" s="1"/>
      <c r="H644" s="1"/>
    </row>
    <row r="645" spans="2:8">
      <c r="B645" s="1"/>
      <c r="C645" s="1"/>
      <c r="D645" s="1"/>
      <c r="E645" s="1"/>
      <c r="F645" s="1"/>
      <c r="G645" s="1"/>
      <c r="H645" s="1"/>
    </row>
    <row r="646" spans="2:8">
      <c r="B646" s="1"/>
      <c r="C646" s="1"/>
      <c r="D646" s="1"/>
      <c r="E646" s="1"/>
      <c r="F646" s="1"/>
      <c r="G646" s="1"/>
      <c r="H646" s="1"/>
    </row>
    <row r="647" spans="2:8">
      <c r="B647" s="1"/>
      <c r="C647" s="1"/>
      <c r="D647" s="1"/>
      <c r="E647" s="1"/>
      <c r="F647" s="1"/>
      <c r="G647" s="1"/>
      <c r="H647" s="1"/>
    </row>
    <row r="648" spans="2:8">
      <c r="B648" s="1"/>
      <c r="C648" s="1"/>
      <c r="D648" s="1"/>
      <c r="E648" s="1"/>
      <c r="F648" s="1"/>
      <c r="G648" s="1"/>
      <c r="H648" s="1"/>
    </row>
    <row r="649" spans="2:8">
      <c r="B649" s="1"/>
      <c r="C649" s="1"/>
      <c r="D649" s="1"/>
      <c r="E649" s="1"/>
      <c r="F649" s="1"/>
      <c r="G649" s="1"/>
      <c r="H649" s="1"/>
    </row>
    <row r="650" spans="2:8">
      <c r="B650" s="1"/>
      <c r="C650" s="1"/>
      <c r="D650" s="1"/>
      <c r="E650" s="1"/>
      <c r="F650" s="1"/>
      <c r="G650" s="1"/>
      <c r="H650" s="1"/>
    </row>
    <row r="651" spans="2:8">
      <c r="B651" s="1"/>
      <c r="C651" s="1"/>
      <c r="D651" s="1"/>
      <c r="E651" s="1"/>
      <c r="F651" s="1"/>
      <c r="G651" s="1"/>
      <c r="H651" s="1"/>
    </row>
    <row r="652" spans="2:8">
      <c r="B652" s="1"/>
      <c r="C652" s="1"/>
      <c r="D652" s="1"/>
      <c r="E652" s="1"/>
      <c r="F652" s="1"/>
      <c r="G652" s="1"/>
      <c r="H652" s="1"/>
    </row>
    <row r="653" spans="2:8">
      <c r="B653" s="1"/>
      <c r="C653" s="1"/>
      <c r="D653" s="1"/>
      <c r="E653" s="1"/>
      <c r="F653" s="1"/>
      <c r="G653" s="1"/>
      <c r="H653" s="1"/>
    </row>
    <row r="654" spans="2:8">
      <c r="B654" s="1"/>
      <c r="C654" s="1"/>
      <c r="D654" s="1"/>
      <c r="E654" s="1"/>
      <c r="F654" s="1"/>
      <c r="G654" s="1"/>
      <c r="H654" s="1"/>
    </row>
    <row r="655" spans="2:8">
      <c r="B655" s="1"/>
      <c r="C655" s="1"/>
      <c r="D655" s="1"/>
      <c r="E655" s="1"/>
      <c r="F655" s="1"/>
      <c r="G655" s="1"/>
      <c r="H655" s="1"/>
    </row>
    <row r="656" spans="2:8">
      <c r="B656" s="1"/>
      <c r="C656" s="1"/>
      <c r="D656" s="1"/>
      <c r="E656" s="1"/>
      <c r="F656" s="1"/>
      <c r="G656" s="1"/>
      <c r="H656" s="1"/>
    </row>
    <row r="657" spans="2:8">
      <c r="B657" s="1"/>
      <c r="C657" s="1"/>
      <c r="D657" s="1"/>
      <c r="E657" s="1"/>
      <c r="F657" s="1"/>
      <c r="G657" s="1"/>
      <c r="H657" s="1"/>
    </row>
    <row r="658" spans="2:8">
      <c r="B658" s="1"/>
      <c r="C658" s="1"/>
      <c r="D658" s="1"/>
      <c r="E658" s="1"/>
      <c r="F658" s="1"/>
      <c r="G658" s="1"/>
      <c r="H658" s="1"/>
    </row>
    <row r="659" spans="2:8">
      <c r="B659" s="1"/>
      <c r="C659" s="1"/>
      <c r="D659" s="1"/>
      <c r="E659" s="1"/>
      <c r="F659" s="1"/>
      <c r="G659" s="1"/>
      <c r="H659" s="1"/>
    </row>
    <row r="660" spans="2:8">
      <c r="B660" s="1"/>
      <c r="C660" s="1"/>
      <c r="D660" s="1"/>
      <c r="E660" s="1"/>
      <c r="F660" s="1"/>
      <c r="G660" s="1"/>
      <c r="H660" s="1"/>
    </row>
    <row r="661" spans="2:8">
      <c r="B661" s="1"/>
      <c r="C661" s="1"/>
      <c r="D661" s="1"/>
      <c r="E661" s="1"/>
      <c r="F661" s="1"/>
      <c r="G661" s="1"/>
      <c r="H661" s="1"/>
    </row>
    <row r="662" spans="2:8">
      <c r="B662" s="1"/>
      <c r="C662" s="1"/>
      <c r="D662" s="1"/>
      <c r="E662" s="1"/>
      <c r="F662" s="1"/>
      <c r="G662" s="1"/>
      <c r="H662" s="1"/>
    </row>
    <row r="663" spans="2:8">
      <c r="B663" s="1"/>
      <c r="C663" s="1"/>
      <c r="D663" s="1"/>
      <c r="E663" s="1"/>
      <c r="F663" s="1"/>
      <c r="G663" s="1"/>
      <c r="H663" s="1"/>
    </row>
    <row r="664" spans="2:8">
      <c r="B664" s="1"/>
      <c r="C664" s="1"/>
      <c r="D664" s="1"/>
      <c r="E664" s="1"/>
      <c r="F664" s="1"/>
      <c r="G664" s="1"/>
      <c r="H664" s="1"/>
    </row>
    <row r="665" spans="2:8">
      <c r="B665" s="1"/>
      <c r="C665" s="1"/>
      <c r="D665" s="1"/>
      <c r="E665" s="1"/>
      <c r="F665" s="1"/>
      <c r="G665" s="1"/>
      <c r="H665" s="1"/>
    </row>
    <row r="666" spans="2:8">
      <c r="B666" s="1"/>
      <c r="C666" s="1"/>
      <c r="D666" s="1"/>
      <c r="E666" s="1"/>
      <c r="F666" s="1"/>
      <c r="G666" s="1"/>
      <c r="H666" s="1"/>
    </row>
    <row r="667" spans="2:8">
      <c r="B667" s="1"/>
      <c r="C667" s="1"/>
      <c r="D667" s="1"/>
      <c r="E667" s="1"/>
      <c r="F667" s="1"/>
      <c r="G667" s="1"/>
      <c r="H667" s="1"/>
    </row>
    <row r="668" spans="2:8">
      <c r="B668" s="1"/>
      <c r="C668" s="1"/>
      <c r="D668" s="1"/>
      <c r="E668" s="1"/>
      <c r="F668" s="1"/>
      <c r="G668" s="1"/>
      <c r="H668" s="1"/>
    </row>
    <row r="669" spans="2:8">
      <c r="B669" s="1"/>
      <c r="C669" s="1"/>
      <c r="D669" s="1"/>
      <c r="E669" s="1"/>
      <c r="F669" s="1"/>
      <c r="G669" s="1"/>
      <c r="H669" s="1"/>
    </row>
    <row r="670" spans="2:8">
      <c r="B670" s="1"/>
      <c r="C670" s="1"/>
      <c r="D670" s="1"/>
      <c r="E670" s="1"/>
      <c r="F670" s="1"/>
      <c r="G670" s="1"/>
      <c r="H670" s="1"/>
    </row>
    <row r="671" spans="2:8">
      <c r="B671" s="1"/>
      <c r="C671" s="1"/>
      <c r="D671" s="1"/>
      <c r="E671" s="1"/>
      <c r="F671" s="1"/>
      <c r="G671" s="1"/>
      <c r="H671" s="1"/>
    </row>
    <row r="672" spans="2:8">
      <c r="B672" s="1"/>
      <c r="C672" s="1"/>
      <c r="D672" s="1"/>
      <c r="E672" s="1"/>
      <c r="F672" s="1"/>
      <c r="G672" s="1"/>
      <c r="H672" s="1"/>
    </row>
    <row r="673" spans="2:8">
      <c r="B673" s="1"/>
      <c r="C673" s="1"/>
      <c r="D673" s="1"/>
      <c r="E673" s="1"/>
      <c r="F673" s="1"/>
      <c r="G673" s="1"/>
      <c r="H673" s="1"/>
    </row>
    <row r="674" spans="2:8">
      <c r="B674" s="1"/>
      <c r="C674" s="1"/>
      <c r="D674" s="1"/>
      <c r="E674" s="1"/>
      <c r="F674" s="1"/>
      <c r="G674" s="1"/>
      <c r="H674" s="1"/>
    </row>
    <row r="675" spans="2:8">
      <c r="B675" s="1"/>
      <c r="C675" s="1"/>
      <c r="D675" s="1"/>
      <c r="E675" s="1"/>
      <c r="F675" s="1"/>
      <c r="G675" s="1"/>
      <c r="H675" s="1"/>
    </row>
    <row r="676" spans="2:8">
      <c r="B676" s="1"/>
      <c r="C676" s="1"/>
      <c r="D676" s="1"/>
      <c r="E676" s="1"/>
      <c r="F676" s="1"/>
      <c r="G676" s="1"/>
      <c r="H676" s="1"/>
    </row>
    <row r="677" spans="2:8">
      <c r="B677" s="1"/>
      <c r="C677" s="1"/>
      <c r="D677" s="1"/>
      <c r="E677" s="1"/>
      <c r="F677" s="1"/>
      <c r="G677" s="1"/>
      <c r="H677" s="1"/>
    </row>
    <row r="678" spans="2:8">
      <c r="B678" s="1"/>
      <c r="C678" s="1"/>
      <c r="D678" s="1"/>
      <c r="E678" s="1"/>
      <c r="F678" s="1"/>
      <c r="G678" s="1"/>
      <c r="H678" s="1"/>
    </row>
    <row r="679" spans="2:8">
      <c r="B679" s="1"/>
      <c r="C679" s="1"/>
      <c r="D679" s="1"/>
      <c r="E679" s="1"/>
      <c r="F679" s="1"/>
      <c r="G679" s="1"/>
      <c r="H679" s="1"/>
    </row>
    <row r="680" spans="2:8">
      <c r="B680" s="1"/>
      <c r="C680" s="1"/>
      <c r="D680" s="1"/>
      <c r="E680" s="1"/>
      <c r="F680" s="1"/>
      <c r="G680" s="1"/>
      <c r="H680" s="1"/>
    </row>
    <row r="681" spans="2:8">
      <c r="B681" s="1"/>
      <c r="C681" s="1"/>
      <c r="D681" s="1"/>
      <c r="E681" s="1"/>
      <c r="F681" s="1"/>
      <c r="G681" s="1"/>
      <c r="H681" s="1"/>
    </row>
    <row r="682" spans="2:8">
      <c r="B682" s="1"/>
      <c r="C682" s="1"/>
      <c r="D682" s="1"/>
      <c r="E682" s="1"/>
      <c r="F682" s="1"/>
      <c r="G682" s="1"/>
      <c r="H682" s="1"/>
    </row>
    <row r="683" spans="2:8">
      <c r="B683" s="1"/>
      <c r="C683" s="1"/>
      <c r="D683" s="1"/>
      <c r="E683" s="1"/>
      <c r="F683" s="1"/>
      <c r="G683" s="1"/>
      <c r="H683" s="1"/>
    </row>
    <row r="684" spans="2:8">
      <c r="B684" s="1"/>
      <c r="C684" s="1"/>
      <c r="D684" s="1"/>
      <c r="E684" s="1"/>
      <c r="F684" s="1"/>
      <c r="G684" s="1"/>
      <c r="H684" s="1"/>
    </row>
    <row r="685" spans="2:8">
      <c r="B685" s="1"/>
      <c r="C685" s="1"/>
      <c r="D685" s="1"/>
      <c r="E685" s="1"/>
      <c r="F685" s="1"/>
      <c r="G685" s="1"/>
      <c r="H685" s="1"/>
    </row>
    <row r="686" spans="2:8">
      <c r="B686" s="1"/>
      <c r="C686" s="1"/>
      <c r="D686" s="1"/>
      <c r="E686" s="1"/>
      <c r="F686" s="1"/>
      <c r="G686" s="1"/>
      <c r="H686" s="1"/>
    </row>
    <row r="687" spans="2:8">
      <c r="B687" s="1"/>
      <c r="C687" s="1"/>
      <c r="D687" s="1"/>
      <c r="E687" s="1"/>
      <c r="F687" s="1"/>
      <c r="G687" s="1"/>
      <c r="H687" s="1"/>
    </row>
    <row r="688" spans="2:8">
      <c r="B688" s="1"/>
      <c r="C688" s="1"/>
      <c r="D688" s="1"/>
      <c r="E688" s="1"/>
      <c r="F688" s="1"/>
      <c r="G688" s="1"/>
      <c r="H688" s="1"/>
    </row>
    <row r="689" spans="2:8">
      <c r="B689" s="1"/>
      <c r="C689" s="1"/>
      <c r="D689" s="1"/>
      <c r="E689" s="1"/>
      <c r="F689" s="1"/>
      <c r="G689" s="1"/>
      <c r="H689" s="1"/>
    </row>
    <row r="690" spans="2:8">
      <c r="B690" s="1"/>
      <c r="C690" s="1"/>
      <c r="D690" s="1"/>
      <c r="E690" s="1"/>
      <c r="F690" s="1"/>
      <c r="G690" s="1"/>
      <c r="H690" s="1"/>
    </row>
    <row r="691" spans="2:8">
      <c r="B691" s="1"/>
      <c r="C691" s="1"/>
      <c r="D691" s="1"/>
      <c r="E691" s="1"/>
      <c r="F691" s="1"/>
      <c r="G691" s="1"/>
      <c r="H691" s="1"/>
    </row>
    <row r="692" spans="2:8">
      <c r="B692" s="1"/>
      <c r="C692" s="1"/>
      <c r="D692" s="1"/>
      <c r="E692" s="1"/>
      <c r="F692" s="1"/>
      <c r="G692" s="1"/>
      <c r="H692" s="1"/>
    </row>
    <row r="693" spans="2:8">
      <c r="B693" s="1"/>
      <c r="C693" s="1"/>
      <c r="D693" s="1"/>
      <c r="E693" s="1"/>
      <c r="F693" s="1"/>
      <c r="G693" s="1"/>
      <c r="H693" s="1"/>
    </row>
    <row r="694" spans="2:8">
      <c r="B694" s="1"/>
      <c r="C694" s="1"/>
      <c r="D694" s="1"/>
      <c r="E694" s="1"/>
      <c r="F694" s="1"/>
      <c r="G694" s="1"/>
      <c r="H694" s="1"/>
    </row>
    <row r="695" spans="2:8">
      <c r="B695" s="1"/>
      <c r="C695" s="1"/>
      <c r="D695" s="1"/>
      <c r="E695" s="1"/>
      <c r="F695" s="1"/>
      <c r="G695" s="1"/>
      <c r="H695" s="1"/>
    </row>
    <row r="696" spans="2:8">
      <c r="B696" s="1"/>
      <c r="C696" s="1"/>
      <c r="D696" s="1"/>
      <c r="E696" s="1"/>
      <c r="F696" s="1"/>
      <c r="G696" s="1"/>
      <c r="H696" s="1"/>
    </row>
    <row r="697" spans="2:8">
      <c r="B697" s="1"/>
      <c r="C697" s="1"/>
      <c r="D697" s="1"/>
      <c r="E697" s="1"/>
      <c r="F697" s="1"/>
      <c r="G697" s="1"/>
      <c r="H697" s="1"/>
    </row>
    <row r="698" spans="2:8">
      <c r="B698" s="1"/>
      <c r="C698" s="1"/>
      <c r="D698" s="1"/>
      <c r="E698" s="1"/>
      <c r="F698" s="1"/>
      <c r="G698" s="1"/>
      <c r="H698" s="1"/>
    </row>
    <row r="699" spans="2:8">
      <c r="B699" s="1"/>
      <c r="C699" s="1"/>
      <c r="D699" s="1"/>
      <c r="E699" s="1"/>
      <c r="F699" s="1"/>
      <c r="G699" s="1"/>
      <c r="H699" s="1"/>
    </row>
    <row r="700" spans="2:8">
      <c r="B700" s="1"/>
      <c r="C700" s="1"/>
      <c r="D700" s="1"/>
      <c r="E700" s="1"/>
      <c r="F700" s="1"/>
      <c r="G700" s="1"/>
      <c r="H700" s="1"/>
    </row>
    <row r="701" spans="2:8">
      <c r="B701" s="1"/>
      <c r="C701" s="1"/>
      <c r="D701" s="1"/>
      <c r="E701" s="1"/>
      <c r="F701" s="1"/>
      <c r="G701" s="1"/>
      <c r="H701" s="1"/>
    </row>
    <row r="702" spans="2:8">
      <c r="B702" s="1"/>
      <c r="C702" s="1"/>
      <c r="D702" s="1"/>
      <c r="E702" s="1"/>
      <c r="F702" s="1"/>
      <c r="G702" s="1"/>
      <c r="H702" s="1"/>
    </row>
    <row r="703" spans="2:8">
      <c r="B703" s="1"/>
      <c r="C703" s="1"/>
      <c r="D703" s="1"/>
      <c r="E703" s="1"/>
      <c r="F703" s="1"/>
      <c r="G703" s="1"/>
      <c r="H703" s="1"/>
    </row>
    <row r="704" spans="2:8">
      <c r="B704" s="1"/>
      <c r="C704" s="1"/>
      <c r="D704" s="1"/>
      <c r="E704" s="1"/>
      <c r="F704" s="1"/>
      <c r="G704" s="1"/>
      <c r="H704" s="1"/>
    </row>
    <row r="705" spans="2:8">
      <c r="B705" s="1"/>
      <c r="C705" s="1"/>
      <c r="D705" s="1"/>
      <c r="E705" s="1"/>
      <c r="F705" s="1"/>
      <c r="G705" s="1"/>
      <c r="H705" s="1"/>
    </row>
    <row r="706" spans="2:8">
      <c r="B706" s="1"/>
      <c r="C706" s="1"/>
      <c r="D706" s="1"/>
      <c r="E706" s="1"/>
      <c r="F706" s="1"/>
      <c r="G706" s="1"/>
      <c r="H706" s="1"/>
    </row>
    <row r="707" spans="2:8">
      <c r="B707" s="1"/>
      <c r="C707" s="1"/>
      <c r="D707" s="1"/>
      <c r="E707" s="1"/>
      <c r="F707" s="1"/>
      <c r="G707" s="1"/>
      <c r="H707" s="1"/>
    </row>
    <row r="708" spans="2:8">
      <c r="B708" s="1"/>
      <c r="C708" s="1"/>
      <c r="D708" s="1"/>
      <c r="E708" s="1"/>
      <c r="F708" s="1"/>
      <c r="G708" s="1"/>
      <c r="H708" s="1"/>
    </row>
    <row r="709" spans="2:8">
      <c r="B709" s="1"/>
      <c r="C709" s="1"/>
      <c r="D709" s="1"/>
      <c r="E709" s="1"/>
      <c r="F709" s="1"/>
      <c r="G709" s="1"/>
      <c r="H709" s="1"/>
    </row>
    <row r="710" spans="2:8">
      <c r="B710" s="1"/>
      <c r="C710" s="1"/>
      <c r="D710" s="1"/>
      <c r="E710" s="1"/>
      <c r="F710" s="1"/>
      <c r="G710" s="1"/>
      <c r="H710" s="1"/>
    </row>
    <row r="711" spans="2:8">
      <c r="B711" s="1"/>
      <c r="C711" s="1"/>
      <c r="D711" s="1"/>
      <c r="E711" s="1"/>
      <c r="F711" s="1"/>
      <c r="G711" s="1"/>
      <c r="H711" s="1"/>
    </row>
    <row r="712" spans="2:8">
      <c r="B712" s="1"/>
      <c r="C712" s="1"/>
      <c r="D712" s="1"/>
      <c r="E712" s="1"/>
      <c r="F712" s="1"/>
      <c r="G712" s="1"/>
      <c r="H712" s="1"/>
    </row>
    <row r="713" spans="2:8">
      <c r="B713" s="1"/>
      <c r="C713" s="1"/>
      <c r="D713" s="1"/>
      <c r="E713" s="1"/>
      <c r="F713" s="1"/>
      <c r="G713" s="1"/>
      <c r="H713" s="1"/>
    </row>
    <row r="714" spans="2:8">
      <c r="B714" s="1"/>
      <c r="C714" s="1"/>
      <c r="D714" s="1"/>
      <c r="E714" s="1"/>
      <c r="F714" s="1"/>
      <c r="G714" s="1"/>
      <c r="H714" s="1"/>
    </row>
    <row r="715" spans="2:8">
      <c r="B715" s="1"/>
      <c r="C715" s="1"/>
      <c r="D715" s="1"/>
      <c r="E715" s="1"/>
      <c r="F715" s="1"/>
      <c r="G715" s="1"/>
      <c r="H715" s="1"/>
    </row>
    <row r="716" spans="2:8">
      <c r="B716" s="1"/>
      <c r="C716" s="1"/>
      <c r="D716" s="1"/>
      <c r="E716" s="1"/>
      <c r="F716" s="1"/>
      <c r="G716" s="1"/>
      <c r="H716" s="1"/>
    </row>
    <row r="717" spans="2:8">
      <c r="B717" s="1"/>
      <c r="C717" s="1"/>
      <c r="D717" s="1"/>
      <c r="E717" s="1"/>
      <c r="F717" s="1"/>
      <c r="G717" s="1"/>
      <c r="H717" s="1"/>
    </row>
    <row r="718" spans="2:8">
      <c r="B718" s="1"/>
      <c r="C718" s="1"/>
      <c r="D718" s="1"/>
      <c r="E718" s="1"/>
      <c r="F718" s="1"/>
      <c r="G718" s="1"/>
      <c r="H718" s="1"/>
    </row>
    <row r="719" spans="2:8">
      <c r="B719" s="1"/>
      <c r="C719" s="1"/>
      <c r="D719" s="1"/>
      <c r="E719" s="1"/>
      <c r="F719" s="1"/>
      <c r="G719" s="1"/>
      <c r="H719" s="1"/>
    </row>
    <row r="720" spans="2:8">
      <c r="B720" s="1"/>
      <c r="C720" s="1"/>
      <c r="D720" s="1"/>
      <c r="E720" s="1"/>
      <c r="F720" s="1"/>
      <c r="G720" s="1"/>
      <c r="H720" s="1"/>
    </row>
    <row r="721" spans="2:8">
      <c r="B721" s="1"/>
      <c r="C721" s="1"/>
      <c r="D721" s="1"/>
      <c r="E721" s="1"/>
      <c r="F721" s="1"/>
      <c r="G721" s="1"/>
      <c r="H721" s="1"/>
    </row>
    <row r="722" spans="2:8">
      <c r="B722" s="1"/>
      <c r="C722" s="1"/>
      <c r="D722" s="1"/>
      <c r="E722" s="1"/>
      <c r="F722" s="1"/>
      <c r="G722" s="1"/>
      <c r="H722" s="1"/>
    </row>
    <row r="723" spans="2:8">
      <c r="B723" s="1"/>
      <c r="C723" s="1"/>
      <c r="D723" s="1"/>
      <c r="E723" s="1"/>
      <c r="F723" s="1"/>
      <c r="G723" s="1"/>
      <c r="H723" s="1"/>
    </row>
    <row r="724" spans="2:8">
      <c r="B724" s="1"/>
      <c r="C724" s="1"/>
      <c r="D724" s="1"/>
      <c r="E724" s="1"/>
      <c r="F724" s="1"/>
      <c r="G724" s="1"/>
      <c r="H724" s="1"/>
    </row>
    <row r="725" spans="2:8">
      <c r="B725" s="1"/>
      <c r="C725" s="1"/>
      <c r="D725" s="1"/>
      <c r="E725" s="1"/>
      <c r="F725" s="1"/>
      <c r="G725" s="1"/>
      <c r="H725" s="1"/>
    </row>
    <row r="726" spans="2:8">
      <c r="B726" s="1"/>
      <c r="C726" s="1"/>
      <c r="D726" s="1"/>
      <c r="E726" s="1"/>
      <c r="F726" s="1"/>
      <c r="G726" s="1"/>
      <c r="H726" s="1"/>
    </row>
    <row r="727" spans="2:8">
      <c r="B727" s="1"/>
      <c r="C727" s="1"/>
      <c r="D727" s="1"/>
      <c r="E727" s="1"/>
      <c r="F727" s="1"/>
      <c r="G727" s="1"/>
      <c r="H727" s="1"/>
    </row>
    <row r="728" spans="2:8">
      <c r="B728" s="1"/>
      <c r="C728" s="1"/>
      <c r="D728" s="1"/>
      <c r="E728" s="1"/>
      <c r="F728" s="1"/>
      <c r="G728" s="1"/>
      <c r="H728" s="1"/>
    </row>
    <row r="729" spans="2:8">
      <c r="B729" s="1"/>
      <c r="C729" s="1"/>
      <c r="D729" s="1"/>
      <c r="E729" s="1"/>
      <c r="F729" s="1"/>
      <c r="G729" s="1"/>
      <c r="H729" s="1"/>
    </row>
    <row r="730" spans="2:8">
      <c r="B730" s="1"/>
      <c r="C730" s="1"/>
      <c r="D730" s="1"/>
      <c r="E730" s="1"/>
      <c r="F730" s="1"/>
      <c r="G730" s="1"/>
      <c r="H730" s="1"/>
    </row>
    <row r="731" spans="2:8">
      <c r="B731" s="1"/>
      <c r="C731" s="1"/>
      <c r="D731" s="1"/>
      <c r="E731" s="1"/>
      <c r="F731" s="1"/>
      <c r="G731" s="1"/>
      <c r="H731" s="1"/>
    </row>
    <row r="732" spans="2:8">
      <c r="B732" s="1"/>
      <c r="C732" s="1"/>
      <c r="D732" s="1"/>
      <c r="E732" s="1"/>
      <c r="F732" s="1"/>
      <c r="G732" s="1"/>
      <c r="H732" s="1"/>
    </row>
    <row r="733" spans="2:8">
      <c r="B733" s="1"/>
      <c r="C733" s="1"/>
      <c r="D733" s="1"/>
      <c r="E733" s="1"/>
      <c r="F733" s="1"/>
      <c r="G733" s="1"/>
      <c r="H733" s="1"/>
    </row>
    <row r="734" spans="2:8">
      <c r="B734" s="1"/>
      <c r="C734" s="1"/>
      <c r="D734" s="1"/>
      <c r="E734" s="1"/>
      <c r="F734" s="1"/>
      <c r="G734" s="1"/>
      <c r="H734" s="1"/>
    </row>
    <row r="735" spans="2:8">
      <c r="B735" s="1"/>
      <c r="C735" s="1"/>
      <c r="D735" s="1"/>
      <c r="E735" s="1"/>
      <c r="F735" s="1"/>
      <c r="G735" s="1"/>
      <c r="H735" s="1"/>
    </row>
    <row r="736" spans="2:8">
      <c r="B736" s="1"/>
      <c r="C736" s="1"/>
      <c r="D736" s="1"/>
      <c r="E736" s="1"/>
      <c r="F736" s="1"/>
      <c r="G736" s="1"/>
      <c r="H736" s="1"/>
    </row>
    <row r="737" spans="2:8">
      <c r="B737" s="1"/>
      <c r="C737" s="1"/>
      <c r="D737" s="1"/>
      <c r="E737" s="1"/>
      <c r="F737" s="1"/>
      <c r="G737" s="1"/>
      <c r="H737" s="1"/>
    </row>
    <row r="738" spans="2:8">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400"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99" priority="9" stopIfTrue="1">
      <formula>$A$16=0</formula>
    </cfRule>
  </conditionalFormatting>
  <conditionalFormatting sqref="B29:C29">
    <cfRule type="expression" dxfId="398" priority="24">
      <formula>LEFT($C$29,3)="Let"</formula>
    </cfRule>
  </conditionalFormatting>
  <conditionalFormatting sqref="B33:C33 B36:G52">
    <cfRule type="expression" dxfId="397" priority="19">
      <formula>$A$33="nvt"</formula>
    </cfRule>
  </conditionalFormatting>
  <conditionalFormatting sqref="B55:C55 B58:G74">
    <cfRule type="expression" dxfId="396" priority="20">
      <formula>$A$55="nvt"</formula>
    </cfRule>
  </conditionalFormatting>
  <conditionalFormatting sqref="B94:C94 B97:E108">
    <cfRule type="expression" dxfId="395" priority="17">
      <formula>$A$94="nvt"</formula>
    </cfRule>
  </conditionalFormatting>
  <conditionalFormatting sqref="B111:C111 B114:E125">
    <cfRule type="expression" dxfId="394" priority="5">
      <formula>$A$111="nvt"</formula>
    </cfRule>
  </conditionalFormatting>
  <conditionalFormatting sqref="B128:C128">
    <cfRule type="expression" dxfId="393" priority="16">
      <formula>$A$128="nvt"</formula>
    </cfRule>
  </conditionalFormatting>
  <conditionalFormatting sqref="B144:C144">
    <cfRule type="expression" dxfId="392" priority="15">
      <formula>$A$144="nvt"</formula>
    </cfRule>
  </conditionalFormatting>
  <conditionalFormatting sqref="B168:C168">
    <cfRule type="expression" dxfId="391" priority="14">
      <formula>$A$168="nvt"</formula>
    </cfRule>
  </conditionalFormatting>
  <conditionalFormatting sqref="B17:D26">
    <cfRule type="expression" dxfId="390" priority="22">
      <formula>$A17=0</formula>
    </cfRule>
  </conditionalFormatting>
  <conditionalFormatting sqref="B77:D77 B80:C91">
    <cfRule type="expression" dxfId="389" priority="18">
      <formula>$A$77="nvt"</formula>
    </cfRule>
  </conditionalFormatting>
  <conditionalFormatting sqref="B206:D206 B209:C220">
    <cfRule type="expression" dxfId="388" priority="12">
      <formula>$A$206="nvt"</formula>
    </cfRule>
  </conditionalFormatting>
  <conditionalFormatting sqref="B186:F203 B183:C183">
    <cfRule type="expression" dxfId="387" priority="13">
      <formula>$A$183="nvt"</formula>
    </cfRule>
  </conditionalFormatting>
  <conditionalFormatting sqref="B131:I141">
    <cfRule type="expression" dxfId="386" priority="10">
      <formula>$A$128="nvt"</formula>
    </cfRule>
  </conditionalFormatting>
  <conditionalFormatting sqref="B147:I165">
    <cfRule type="expression" dxfId="385" priority="8">
      <formula>$A$144="nvt"</formula>
    </cfRule>
  </conditionalFormatting>
  <conditionalFormatting sqref="B171:I180">
    <cfRule type="expression" dxfId="384" priority="23">
      <formula>$A$168="nvt"</formula>
    </cfRule>
  </conditionalFormatting>
  <conditionalFormatting sqref="C240">
    <cfRule type="cellIs" dxfId="383" priority="21" operator="notEqual">
      <formula>"JA"</formula>
    </cfRule>
  </conditionalFormatting>
  <conditionalFormatting sqref="D236">
    <cfRule type="expression" dxfId="382" priority="11">
      <formula>C240&lt;&gt;"JA"</formula>
    </cfRule>
  </conditionalFormatting>
  <conditionalFormatting sqref="G186:G203">
    <cfRule type="expression" dxfId="381" priority="4">
      <formula>$A$183="nvt"</formula>
    </cfRule>
  </conditionalFormatting>
  <conditionalFormatting sqref="H186:I202">
    <cfRule type="expression" dxfId="380" priority="2">
      <formula>$A$144="nvt"</formula>
    </cfRule>
  </conditionalFormatting>
  <conditionalFormatting sqref="H203:I203">
    <cfRule type="expression" dxfId="379" priority="3">
      <formula>$A$183="nvt"</formula>
    </cfRule>
  </conditionalFormatting>
  <conditionalFormatting sqref="I186:J202">
    <cfRule type="expression" dxfId="378" priority="1" stopIfTrue="1">
      <formula>$A$16=0</formula>
    </cfRule>
  </conditionalFormatting>
  <dataValidations count="4">
    <dataValidation type="list" allowBlank="1" showInputMessage="1" showErrorMessage="1" sqref="B187:B202 B37:B51 B148:B164 B132:B140 B59:B73 B172:B179 B98:B107 B115:B124" xr:uid="{60443EB5-1A7D-454C-8FB2-737C9ED07AED}">
      <formula1>K_Werkpakket</formula1>
    </dataValidation>
    <dataValidation type="list" allowBlank="1" showInputMessage="1" showErrorMessage="1" sqref="C6" xr:uid="{3D0323D0-434E-4AA8-9771-3CD43F90A4BD}">
      <formula1>K_Type</formula1>
    </dataValidation>
    <dataValidation type="list" allowBlank="1" showInputMessage="1" showErrorMessage="1" sqref="C7" xr:uid="{B2BD2996-2F05-4951-A95F-220BCC45DF69}">
      <formula1>K_Omvang</formula1>
    </dataValidation>
    <dataValidation type="list" allowBlank="1" showInputMessage="1" showErrorMessage="1" sqref="C167" xr:uid="{13A47F14-8C45-4439-AFDF-87B9B0B31B44}">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FC131-2B06-4912-88EF-2EB2CA99BE2D}">
  <sheetPr>
    <tabColor rgb="FF92D050"/>
    <pageSetUpPr fitToPage="1"/>
  </sheetPr>
  <dimension ref="A1:L738"/>
  <sheetViews>
    <sheetView showGridLines="0" workbookViewId="0">
      <selection activeCell="C2" sqref="C2:E2"/>
    </sheetView>
  </sheetViews>
  <sheetFormatPr defaultColWidth="9.140625" defaultRowHeight="15.75"/>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c r="D1" s="1"/>
      <c r="I1" s="40" t="s">
        <v>28</v>
      </c>
    </row>
    <row r="2" spans="1:9" ht="18.75">
      <c r="B2" s="24" t="s">
        <v>121</v>
      </c>
      <c r="C2" s="252"/>
      <c r="D2" s="252"/>
      <c r="E2" s="252"/>
      <c r="I2" s="41" t="s">
        <v>30</v>
      </c>
    </row>
    <row r="3" spans="1:9">
      <c r="B3" s="22"/>
      <c r="C3" s="23"/>
      <c r="D3" s="23"/>
      <c r="E3" s="1"/>
      <c r="I3" s="55" t="s">
        <v>31</v>
      </c>
    </row>
    <row r="4" spans="1:9" ht="16.5">
      <c r="B4" s="26" t="s">
        <v>84</v>
      </c>
      <c r="C4" s="70"/>
      <c r="D4"/>
      <c r="H4" s="54"/>
    </row>
    <row r="5" spans="1:9" ht="16.5">
      <c r="B5" s="26" t="s">
        <v>86</v>
      </c>
      <c r="C5" s="71"/>
      <c r="D5"/>
      <c r="H5" s="54"/>
    </row>
    <row r="6" spans="1:9" ht="16.5">
      <c r="B6" s="26" t="s">
        <v>87</v>
      </c>
      <c r="C6" s="255"/>
      <c r="D6" s="255"/>
      <c r="F6"/>
      <c r="G6"/>
      <c r="H6"/>
    </row>
    <row r="7" spans="1:9" ht="16.5">
      <c r="B7" s="26" t="s">
        <v>88</v>
      </c>
      <c r="C7" s="72"/>
      <c r="D7"/>
      <c r="E7"/>
      <c r="F7"/>
      <c r="G7"/>
      <c r="H7"/>
    </row>
    <row r="8" spans="1:9" ht="16.5">
      <c r="B8" s="26"/>
      <c r="C8" s="107"/>
      <c r="D8" s="107"/>
      <c r="E8" s="107"/>
      <c r="F8"/>
      <c r="G8"/>
      <c r="H8"/>
    </row>
    <row r="9" spans="1:9">
      <c r="B9" s="3"/>
      <c r="C9" s="4"/>
      <c r="D9"/>
      <c r="E9"/>
      <c r="F9"/>
      <c r="G9"/>
      <c r="H9"/>
    </row>
    <row r="10" spans="1:9" ht="9" customHeight="1">
      <c r="B10" s="17"/>
      <c r="C10" s="4"/>
      <c r="D10"/>
      <c r="E10"/>
      <c r="F10"/>
      <c r="G10"/>
      <c r="H10"/>
    </row>
    <row r="11" spans="1:9" ht="75" customHeight="1">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c r="B12" s="30"/>
      <c r="C12" s="30"/>
      <c r="D12" s="30"/>
      <c r="E12" s="30"/>
      <c r="F12" s="30"/>
      <c r="G12" s="30"/>
      <c r="H12" s="30"/>
      <c r="I12" s="30"/>
    </row>
    <row r="13" spans="1:9" ht="6.75" customHeight="1" thickTop="1">
      <c r="B13" s="67"/>
      <c r="C13" s="67"/>
      <c r="D13" s="67"/>
      <c r="E13" s="67"/>
      <c r="F13" s="67"/>
      <c r="G13" s="67"/>
      <c r="H13" s="65"/>
      <c r="I13" s="65"/>
    </row>
    <row r="14" spans="1:9" ht="42.75" customHeight="1">
      <c r="B14" s="253" t="s">
        <v>90</v>
      </c>
      <c r="C14" s="253"/>
      <c r="D14" s="253"/>
      <c r="E14" s="253"/>
      <c r="F14" s="253"/>
      <c r="G14" s="253"/>
      <c r="H14" s="253"/>
      <c r="I14" s="65"/>
    </row>
    <row r="15" spans="1:9" ht="9.75" customHeight="1" thickBot="1">
      <c r="B15" s="68"/>
      <c r="C15" s="69"/>
      <c r="D15" s="65"/>
      <c r="E15" s="65"/>
      <c r="F15" s="65"/>
      <c r="G15" s="65"/>
      <c r="H15" s="65"/>
      <c r="I15" s="65"/>
    </row>
    <row r="16" spans="1:9" ht="18.75">
      <c r="A16" s="119">
        <f>IF(OR(COUNTA(C2:D8)&lt;5,Projectinformatie!B24=""),0,1)</f>
        <v>0</v>
      </c>
      <c r="B16" s="46" t="s">
        <v>91</v>
      </c>
      <c r="C16" s="47"/>
      <c r="D16" s="48" t="s">
        <v>81</v>
      </c>
      <c r="E16" s="65"/>
      <c r="F16" s="46" t="s">
        <v>58</v>
      </c>
      <c r="G16" s="47"/>
      <c r="H16" s="48" t="s">
        <v>81</v>
      </c>
      <c r="I16" s="65"/>
    </row>
    <row r="17" spans="1:12">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c r="B27" s="52" t="s">
        <v>92</v>
      </c>
      <c r="C27" s="53"/>
      <c r="D27" s="128">
        <f>SUM(D17:D26)</f>
        <v>0</v>
      </c>
      <c r="E27" s="65"/>
      <c r="F27" s="52" t="s">
        <v>92</v>
      </c>
      <c r="G27" s="53"/>
      <c r="H27" s="128">
        <f>SUM(H17:H26)</f>
        <v>0</v>
      </c>
      <c r="I27" s="65"/>
    </row>
    <row r="28" spans="1:12" ht="9" customHeight="1">
      <c r="B28" s="62"/>
      <c r="C28" s="63"/>
      <c r="D28" s="64"/>
      <c r="E28" s="65"/>
      <c r="F28" s="62"/>
      <c r="G28" s="63"/>
      <c r="H28" s="64"/>
      <c r="I28" s="65"/>
    </row>
    <row r="29" spans="1:12" ht="49.5" customHeight="1" thickBot="1">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c r="B30" s="32"/>
      <c r="C30" s="32"/>
      <c r="D30" s="32"/>
      <c r="E30" s="32"/>
      <c r="F30" s="32"/>
      <c r="G30" s="32"/>
      <c r="H30" s="32"/>
    </row>
    <row r="31" spans="1:12" ht="25.5" customHeight="1">
      <c r="B31" s="251" t="s">
        <v>94</v>
      </c>
      <c r="C31" s="251"/>
      <c r="D31" s="251"/>
      <c r="E31" s="251"/>
      <c r="F31" s="251"/>
      <c r="G31" s="251"/>
      <c r="H31" s="251"/>
    </row>
    <row r="32" spans="1:12" ht="18.75">
      <c r="B32" s="27"/>
      <c r="C32" s="28"/>
      <c r="D32" s="29"/>
      <c r="E32"/>
      <c r="F32" s="27"/>
      <c r="G32" s="28"/>
      <c r="H32" s="29"/>
    </row>
    <row r="33" spans="1:9" ht="21">
      <c r="A33" s="119" t="str">
        <f>IF($A$16=0,"",IF(COUNTIFS($A$17:$A$26,B33)=1,1,"nvt"))</f>
        <v/>
      </c>
      <c r="B33" s="129" t="str">
        <f>B17</f>
        <v>Loonkosten plus vast % (44,2% + 15%)</v>
      </c>
      <c r="C33" s="37"/>
      <c r="D33"/>
      <c r="E33"/>
      <c r="F33"/>
      <c r="G33"/>
      <c r="H33"/>
    </row>
    <row r="34" spans="1:9" ht="15" customHeight="1">
      <c r="B34" s="249" t="str">
        <f>IF(A33="nvt",VLOOKUP(A33,Alle_Kostensoorten[],2,FALSE),VLOOKUP(B33,Alle_Kostensoorten[],2,FALSE))</f>
        <v>Toelichting: Zie voor berekening tabblad 'Instructie'</v>
      </c>
      <c r="C34" s="249"/>
      <c r="D34" s="249"/>
      <c r="E34" s="249"/>
      <c r="F34" s="249"/>
      <c r="G34" s="249"/>
      <c r="H34"/>
    </row>
    <row r="35" spans="1:9" ht="11.25" customHeight="1">
      <c r="B35" s="3"/>
      <c r="C35" s="4"/>
      <c r="D35"/>
      <c r="E35"/>
      <c r="F35"/>
      <c r="G35"/>
      <c r="H35"/>
    </row>
    <row r="36" spans="1:9" ht="31.5" customHeight="1" thickBot="1">
      <c r="B36" s="158" t="s">
        <v>58</v>
      </c>
      <c r="C36" s="110" t="s">
        <v>95</v>
      </c>
      <c r="D36" s="110" t="s">
        <v>96</v>
      </c>
      <c r="E36" s="110" t="s">
        <v>97</v>
      </c>
      <c r="F36" s="110" t="s">
        <v>98</v>
      </c>
      <c r="G36" s="157" t="s">
        <v>81</v>
      </c>
      <c r="H36"/>
      <c r="I36" s="10"/>
    </row>
    <row r="37" spans="1:9" ht="15.75" customHeight="1" thickTop="1">
      <c r="B37" s="203"/>
      <c r="C37" s="186"/>
      <c r="D37" s="217"/>
      <c r="E37" s="187"/>
      <c r="F37" s="189"/>
      <c r="G37" s="159">
        <f>IF($A$33=1,$F37*$E37,0)</f>
        <v>0</v>
      </c>
      <c r="H37"/>
    </row>
    <row r="38" spans="1:9" ht="15.75" customHeight="1">
      <c r="B38" s="173"/>
      <c r="C38" s="86"/>
      <c r="D38" s="218"/>
      <c r="E38" s="166"/>
      <c r="F38" s="164"/>
      <c r="G38" s="160">
        <f t="shared" ref="G38:G51" si="1">IF($A$33=1,$F38*$E38,0)</f>
        <v>0</v>
      </c>
      <c r="H38"/>
    </row>
    <row r="39" spans="1:9" ht="15.75" customHeight="1">
      <c r="B39" s="173"/>
      <c r="C39" s="86"/>
      <c r="D39" s="218"/>
      <c r="E39" s="166"/>
      <c r="F39" s="164"/>
      <c r="G39" s="160">
        <f t="shared" si="1"/>
        <v>0</v>
      </c>
      <c r="H39"/>
    </row>
    <row r="40" spans="1:9" ht="15.75" customHeight="1">
      <c r="B40" s="173"/>
      <c r="C40" s="86"/>
      <c r="D40" s="218"/>
      <c r="E40" s="166"/>
      <c r="F40" s="164"/>
      <c r="G40" s="160">
        <f t="shared" si="1"/>
        <v>0</v>
      </c>
      <c r="H40"/>
    </row>
    <row r="41" spans="1:9" ht="15.75" customHeight="1">
      <c r="B41" s="173"/>
      <c r="C41" s="86"/>
      <c r="D41" s="218"/>
      <c r="E41" s="166"/>
      <c r="F41" s="164"/>
      <c r="G41" s="160">
        <f t="shared" si="1"/>
        <v>0</v>
      </c>
      <c r="H41"/>
    </row>
    <row r="42" spans="1:9" ht="15.75" customHeight="1">
      <c r="B42" s="173"/>
      <c r="C42" s="86"/>
      <c r="D42" s="218"/>
      <c r="E42" s="166"/>
      <c r="F42" s="164"/>
      <c r="G42" s="160">
        <f t="shared" si="1"/>
        <v>0</v>
      </c>
      <c r="H42"/>
    </row>
    <row r="43" spans="1:9" ht="15.75" customHeight="1">
      <c r="B43" s="173"/>
      <c r="C43" s="86"/>
      <c r="D43" s="218"/>
      <c r="E43" s="166"/>
      <c r="F43" s="164"/>
      <c r="G43" s="160">
        <f t="shared" si="1"/>
        <v>0</v>
      </c>
      <c r="H43"/>
    </row>
    <row r="44" spans="1:9" ht="15.75" customHeight="1">
      <c r="B44" s="173"/>
      <c r="C44" s="86"/>
      <c r="D44" s="218"/>
      <c r="E44" s="166"/>
      <c r="F44" s="164"/>
      <c r="G44" s="160">
        <f t="shared" si="1"/>
        <v>0</v>
      </c>
      <c r="H44"/>
    </row>
    <row r="45" spans="1:9" ht="15.75" customHeight="1">
      <c r="B45" s="173"/>
      <c r="C45" s="86"/>
      <c r="D45" s="218"/>
      <c r="E45" s="166"/>
      <c r="F45" s="164"/>
      <c r="G45" s="160">
        <f t="shared" si="1"/>
        <v>0</v>
      </c>
      <c r="H45"/>
    </row>
    <row r="46" spans="1:9" ht="15.75" customHeight="1">
      <c r="B46" s="173"/>
      <c r="C46" s="86"/>
      <c r="D46" s="218"/>
      <c r="E46" s="166"/>
      <c r="F46" s="164"/>
      <c r="G46" s="160">
        <f t="shared" si="1"/>
        <v>0</v>
      </c>
      <c r="H46"/>
    </row>
    <row r="47" spans="1:9" ht="15.75" customHeight="1">
      <c r="B47" s="173"/>
      <c r="C47" s="86"/>
      <c r="D47" s="218"/>
      <c r="E47" s="166"/>
      <c r="F47" s="164"/>
      <c r="G47" s="160">
        <f t="shared" si="1"/>
        <v>0</v>
      </c>
      <c r="H47"/>
    </row>
    <row r="48" spans="1:9" ht="15.75" customHeight="1">
      <c r="B48" s="173"/>
      <c r="C48" s="86"/>
      <c r="D48" s="218"/>
      <c r="E48" s="166"/>
      <c r="F48" s="164"/>
      <c r="G48" s="160">
        <f t="shared" si="1"/>
        <v>0</v>
      </c>
      <c r="H48"/>
    </row>
    <row r="49" spans="1:8" ht="15.75" customHeight="1">
      <c r="B49" s="173"/>
      <c r="C49" s="86"/>
      <c r="D49" s="218"/>
      <c r="E49" s="166"/>
      <c r="F49" s="164"/>
      <c r="G49" s="160">
        <f t="shared" si="1"/>
        <v>0</v>
      </c>
      <c r="H49"/>
    </row>
    <row r="50" spans="1:8" ht="15.75" customHeight="1">
      <c r="B50" s="173"/>
      <c r="C50" s="86"/>
      <c r="D50" s="218"/>
      <c r="E50" s="166"/>
      <c r="F50" s="164"/>
      <c r="G50" s="160">
        <f t="shared" si="1"/>
        <v>0</v>
      </c>
      <c r="H50"/>
    </row>
    <row r="51" spans="1:8" ht="15.75" customHeight="1" thickBot="1">
      <c r="B51" s="73"/>
      <c r="C51" s="74"/>
      <c r="D51" s="219"/>
      <c r="E51" s="76"/>
      <c r="F51" s="117"/>
      <c r="G51" s="131">
        <f t="shared" si="1"/>
        <v>0</v>
      </c>
      <c r="H51"/>
    </row>
    <row r="52" spans="1:8" ht="16.5" thickTop="1">
      <c r="B52" s="58" t="s">
        <v>92</v>
      </c>
      <c r="C52" s="58"/>
      <c r="D52" s="58"/>
      <c r="E52" s="58"/>
      <c r="F52" s="177"/>
      <c r="G52" s="137">
        <f>SUM(G37:G51)</f>
        <v>0</v>
      </c>
      <c r="H52" s="8"/>
    </row>
    <row r="53" spans="1:8">
      <c r="B53" s="1"/>
      <c r="C53" s="1"/>
      <c r="D53" s="1"/>
      <c r="E53" s="1"/>
      <c r="F53" s="7"/>
      <c r="G53" s="8"/>
      <c r="H53"/>
    </row>
    <row r="54" spans="1:8">
      <c r="B54" s="1"/>
      <c r="C54" s="1"/>
      <c r="D54" s="1"/>
      <c r="E54" s="1"/>
      <c r="F54" s="7"/>
      <c r="G54" s="8"/>
      <c r="H54"/>
    </row>
    <row r="55" spans="1:8" ht="21">
      <c r="A55" s="119" t="str">
        <f>IF($A$16=0,"",IF(COUNTIFS($A$17:$A$26,B55)=1,1,"nvt"))</f>
        <v/>
      </c>
      <c r="B55" s="129" t="str">
        <f>B18</f>
        <v>Loonkosten plus vast % (44,2%)</v>
      </c>
      <c r="C55" s="37"/>
      <c r="D55" s="1"/>
      <c r="E55" s="1"/>
      <c r="F55" s="7"/>
      <c r="G55" s="8"/>
      <c r="H55"/>
    </row>
    <row r="56" spans="1:8" ht="15" customHeight="1">
      <c r="B56" s="249" t="str">
        <f>IF(A55="nvt",VLOOKUP(A55,Alle_Kostensoorten[],2,FALSE),VLOOKUP(B55,Alle_Kostensoorten[],2,FALSE))</f>
        <v>Toelichting: Zie voor berekening tabblad 'Instructie'</v>
      </c>
      <c r="C56" s="249"/>
      <c r="D56" s="249"/>
      <c r="E56" s="249"/>
      <c r="F56" s="249"/>
      <c r="G56" s="249"/>
      <c r="H56"/>
    </row>
    <row r="57" spans="1:8" ht="9" customHeight="1">
      <c r="B57" s="1"/>
      <c r="C57" s="1"/>
      <c r="D57" s="1"/>
      <c r="E57" s="1"/>
      <c r="F57" s="7"/>
      <c r="G57" s="8"/>
      <c r="H57"/>
    </row>
    <row r="58" spans="1:8" ht="16.5" thickBot="1">
      <c r="B58" s="158" t="s">
        <v>58</v>
      </c>
      <c r="C58" s="110" t="s">
        <v>95</v>
      </c>
      <c r="D58" s="110" t="s">
        <v>96</v>
      </c>
      <c r="E58" s="110" t="s">
        <v>99</v>
      </c>
      <c r="F58" s="110" t="s">
        <v>98</v>
      </c>
      <c r="G58" s="157" t="s">
        <v>81</v>
      </c>
      <c r="H58"/>
    </row>
    <row r="59" spans="1:8" ht="15.75" customHeight="1" thickTop="1">
      <c r="B59" s="185"/>
      <c r="C59" s="186"/>
      <c r="D59" s="217"/>
      <c r="E59" s="187"/>
      <c r="F59" s="189"/>
      <c r="G59" s="159">
        <f>IF($A$55=1,$F59*$E59,0)</f>
        <v>0</v>
      </c>
      <c r="H59"/>
    </row>
    <row r="60" spans="1:8" ht="15.75" customHeight="1">
      <c r="B60" s="161"/>
      <c r="C60" s="86"/>
      <c r="D60" s="218"/>
      <c r="E60" s="166"/>
      <c r="F60" s="164"/>
      <c r="G60" s="160">
        <f t="shared" ref="G60:G73" si="2">IF($A$55=1,$F60*55,0)</f>
        <v>0</v>
      </c>
      <c r="H60"/>
    </row>
    <row r="61" spans="1:8" ht="15.75" customHeight="1">
      <c r="B61" s="161"/>
      <c r="C61" s="86"/>
      <c r="D61" s="218"/>
      <c r="E61" s="166"/>
      <c r="F61" s="164"/>
      <c r="G61" s="160">
        <f t="shared" si="2"/>
        <v>0</v>
      </c>
      <c r="H61"/>
    </row>
    <row r="62" spans="1:8" ht="15.75" customHeight="1">
      <c r="B62" s="161"/>
      <c r="C62" s="86"/>
      <c r="D62" s="218"/>
      <c r="E62" s="166"/>
      <c r="F62" s="164"/>
      <c r="G62" s="160">
        <f t="shared" si="2"/>
        <v>0</v>
      </c>
      <c r="H62"/>
    </row>
    <row r="63" spans="1:8" ht="15.75" customHeight="1">
      <c r="B63" s="161"/>
      <c r="C63" s="86"/>
      <c r="D63" s="218"/>
      <c r="E63" s="166"/>
      <c r="F63" s="164"/>
      <c r="G63" s="160">
        <f t="shared" si="2"/>
        <v>0</v>
      </c>
      <c r="H63"/>
    </row>
    <row r="64" spans="1:8" ht="15.75" customHeight="1">
      <c r="B64" s="161"/>
      <c r="C64" s="86"/>
      <c r="D64" s="218"/>
      <c r="E64" s="166"/>
      <c r="F64" s="164"/>
      <c r="G64" s="160">
        <f t="shared" si="2"/>
        <v>0</v>
      </c>
      <c r="H64"/>
    </row>
    <row r="65" spans="1:8" ht="15.75" customHeight="1">
      <c r="B65" s="161"/>
      <c r="C65" s="86"/>
      <c r="D65" s="218"/>
      <c r="E65" s="166"/>
      <c r="F65" s="164"/>
      <c r="G65" s="160">
        <f t="shared" si="2"/>
        <v>0</v>
      </c>
      <c r="H65"/>
    </row>
    <row r="66" spans="1:8" ht="15.75" customHeight="1">
      <c r="B66" s="161"/>
      <c r="C66" s="86"/>
      <c r="D66" s="218"/>
      <c r="E66" s="166"/>
      <c r="F66" s="164"/>
      <c r="G66" s="160">
        <f t="shared" si="2"/>
        <v>0</v>
      </c>
      <c r="H66"/>
    </row>
    <row r="67" spans="1:8" ht="15.75" customHeight="1">
      <c r="B67" s="161"/>
      <c r="C67" s="86"/>
      <c r="D67" s="218"/>
      <c r="E67" s="166"/>
      <c r="F67" s="164"/>
      <c r="G67" s="160">
        <f t="shared" si="2"/>
        <v>0</v>
      </c>
      <c r="H67"/>
    </row>
    <row r="68" spans="1:8" ht="15.75" customHeight="1">
      <c r="B68" s="161"/>
      <c r="C68" s="86"/>
      <c r="D68" s="218"/>
      <c r="E68" s="166"/>
      <c r="F68" s="164"/>
      <c r="G68" s="160">
        <f t="shared" si="2"/>
        <v>0</v>
      </c>
      <c r="H68"/>
    </row>
    <row r="69" spans="1:8" ht="15.75" customHeight="1">
      <c r="B69" s="161"/>
      <c r="C69" s="86"/>
      <c r="D69" s="218"/>
      <c r="E69" s="166"/>
      <c r="F69" s="164"/>
      <c r="G69" s="160">
        <f t="shared" si="2"/>
        <v>0</v>
      </c>
      <c r="H69"/>
    </row>
    <row r="70" spans="1:8" ht="15.75" customHeight="1">
      <c r="B70" s="161"/>
      <c r="C70" s="86"/>
      <c r="D70" s="218"/>
      <c r="E70" s="166"/>
      <c r="F70" s="164"/>
      <c r="G70" s="160">
        <f t="shared" si="2"/>
        <v>0</v>
      </c>
      <c r="H70"/>
    </row>
    <row r="71" spans="1:8" ht="15.75" customHeight="1">
      <c r="B71" s="161"/>
      <c r="C71" s="86"/>
      <c r="D71" s="218"/>
      <c r="E71" s="166"/>
      <c r="F71" s="164"/>
      <c r="G71" s="160">
        <f t="shared" si="2"/>
        <v>0</v>
      </c>
      <c r="H71"/>
    </row>
    <row r="72" spans="1:8" ht="15.75" customHeight="1">
      <c r="B72" s="161"/>
      <c r="C72" s="86"/>
      <c r="D72" s="218"/>
      <c r="E72" s="166"/>
      <c r="F72" s="164"/>
      <c r="G72" s="160">
        <f t="shared" si="2"/>
        <v>0</v>
      </c>
      <c r="H72"/>
    </row>
    <row r="73" spans="1:8" ht="15.75" customHeight="1" thickBot="1">
      <c r="B73" s="75"/>
      <c r="C73" s="171"/>
      <c r="D73" s="221"/>
      <c r="E73" s="220"/>
      <c r="F73" s="172"/>
      <c r="G73" s="131">
        <f t="shared" si="2"/>
        <v>0</v>
      </c>
      <c r="H73"/>
    </row>
    <row r="74" spans="1:8" ht="16.5" thickTop="1">
      <c r="B74" s="58" t="s">
        <v>92</v>
      </c>
      <c r="C74" s="58"/>
      <c r="D74" s="222"/>
      <c r="E74" s="58"/>
      <c r="F74" s="177"/>
      <c r="G74" s="137">
        <f>SUM(G59:G73)</f>
        <v>0</v>
      </c>
      <c r="H74"/>
    </row>
    <row r="75" spans="1:8">
      <c r="B75" s="6"/>
      <c r="C75" s="6"/>
      <c r="D75" s="6"/>
      <c r="E75" s="16"/>
      <c r="F75" s="16"/>
      <c r="G75" s="16"/>
      <c r="H75"/>
    </row>
    <row r="76" spans="1:8">
      <c r="B76" s="1"/>
      <c r="C76" s="1"/>
      <c r="D76" s="1"/>
      <c r="E76" s="1"/>
      <c r="F76" s="7"/>
      <c r="G76" s="8"/>
      <c r="H76"/>
    </row>
    <row r="77" spans="1:8" ht="21">
      <c r="A77" s="119" t="str">
        <f>IF($A$16=0,"",IF(COUNTIFS($A$17:$A$26,B77)=1,1,"nvt"))</f>
        <v/>
      </c>
      <c r="B77" s="129" t="str">
        <f>B19</f>
        <v>Forfait van 23% voor loonkosten en eigen arbeid</v>
      </c>
      <c r="C77" s="37"/>
      <c r="D77" s="37"/>
      <c r="E77" s="1"/>
      <c r="F77" s="7"/>
      <c r="G77" s="8"/>
      <c r="H77"/>
    </row>
    <row r="78" spans="1:8" ht="15" customHeight="1">
      <c r="B78" s="249" t="e">
        <f>IF(A77=1,VLOOKUP(B77,Alle_Kostensoorten[],2,FALSE),VLOOKUP(A77,Alle_Kostensoorten[],2,FALSE))</f>
        <v>#N/A</v>
      </c>
      <c r="C78" s="249"/>
      <c r="D78" s="249"/>
      <c r="E78" s="249"/>
      <c r="F78" s="249"/>
      <c r="G78" s="249"/>
      <c r="H78"/>
    </row>
    <row r="79" spans="1:8" ht="11.25" customHeight="1">
      <c r="B79" s="1"/>
      <c r="C79" s="1"/>
      <c r="D79" s="1"/>
      <c r="E79" s="1"/>
      <c r="F79" s="7"/>
      <c r="G79" s="8"/>
      <c r="H79"/>
    </row>
    <row r="80" spans="1:8" s="5" customFormat="1" ht="16.5" thickBot="1">
      <c r="B80" s="158" t="s">
        <v>58</v>
      </c>
      <c r="C80" s="157" t="s">
        <v>81</v>
      </c>
    </row>
    <row r="81" spans="1:8" ht="15.75" customHeight="1" thickTop="1">
      <c r="B81" s="226" t="str">
        <f>Hulpblad!V2</f>
        <v xml:space="preserve"> </v>
      </c>
      <c r="C81" s="159">
        <f>IF(AND($A$77=1,$B81&lt;&gt;"",$B81&lt;&gt;" "),(SUMIFS($E$148:$E$164,$B$148:$B$164,$B81)+SUMIFS($I$172:$I$179,$B$172:$B$179,$B81)+SUMIFS($F$187:$F$202,$B$187:$B$202,$B81))*0.23,0)</f>
        <v>0</v>
      </c>
      <c r="D81"/>
      <c r="E81"/>
      <c r="F81"/>
      <c r="G81"/>
      <c r="H81"/>
    </row>
    <row r="82" spans="1:8" ht="15.75" customHeight="1">
      <c r="B82" s="227" t="str">
        <f>Hulpblad!V3</f>
        <v xml:space="preserve"> </v>
      </c>
      <c r="C82" s="160">
        <f t="shared" ref="C82:C90" si="3">IF(AND($A$77=1,$B82&lt;&gt;"",$B82&lt;&gt;" "),(SUMIFS($E$148:$E$164,$B$148:$B$164,$B82)+SUMIFS($I$172:$I$179,$B$172:$B$179,$B82)+SUMIFS($F$187:$F$202,$B$187:$B$202,$B82))*0.23,0)</f>
        <v>0</v>
      </c>
      <c r="D82"/>
      <c r="E82"/>
      <c r="F82"/>
      <c r="G82"/>
      <c r="H82"/>
    </row>
    <row r="83" spans="1:8" ht="15.75" customHeight="1">
      <c r="B83" s="227" t="str">
        <f>Hulpblad!V4</f>
        <v xml:space="preserve"> </v>
      </c>
      <c r="C83" s="160">
        <f t="shared" si="3"/>
        <v>0</v>
      </c>
      <c r="D83"/>
      <c r="E83"/>
      <c r="F83"/>
      <c r="G83"/>
      <c r="H83"/>
    </row>
    <row r="84" spans="1:8" ht="15.75" customHeight="1">
      <c r="B84" s="227" t="str">
        <f>Hulpblad!V5</f>
        <v xml:space="preserve"> </v>
      </c>
      <c r="C84" s="160">
        <f t="shared" si="3"/>
        <v>0</v>
      </c>
      <c r="D84"/>
      <c r="E84"/>
      <c r="F84"/>
      <c r="G84"/>
      <c r="H84"/>
    </row>
    <row r="85" spans="1:8" ht="15.75" customHeight="1">
      <c r="B85" s="227" t="str">
        <f>Hulpblad!V6</f>
        <v xml:space="preserve"> </v>
      </c>
      <c r="C85" s="160">
        <f t="shared" si="3"/>
        <v>0</v>
      </c>
      <c r="D85"/>
      <c r="E85"/>
      <c r="F85"/>
      <c r="G85"/>
      <c r="H85"/>
    </row>
    <row r="86" spans="1:8" ht="15.75" customHeight="1">
      <c r="B86" s="227" t="str">
        <f>Hulpblad!V7</f>
        <v xml:space="preserve"> </v>
      </c>
      <c r="C86" s="160">
        <f t="shared" si="3"/>
        <v>0</v>
      </c>
      <c r="D86"/>
      <c r="E86"/>
      <c r="F86"/>
      <c r="G86"/>
      <c r="H86"/>
    </row>
    <row r="87" spans="1:8" ht="15.75" customHeight="1">
      <c r="B87" s="227" t="str">
        <f>Hulpblad!V8</f>
        <v xml:space="preserve"> </v>
      </c>
      <c r="C87" s="160">
        <f t="shared" si="3"/>
        <v>0</v>
      </c>
      <c r="D87"/>
      <c r="E87"/>
      <c r="F87"/>
      <c r="G87"/>
      <c r="H87"/>
    </row>
    <row r="88" spans="1:8" ht="15.75" customHeight="1">
      <c r="B88" s="227" t="str">
        <f>Hulpblad!V9</f>
        <v xml:space="preserve"> </v>
      </c>
      <c r="C88" s="160">
        <f t="shared" si="3"/>
        <v>0</v>
      </c>
      <c r="D88"/>
      <c r="E88"/>
      <c r="F88"/>
      <c r="G88"/>
      <c r="H88"/>
    </row>
    <row r="89" spans="1:8" ht="15.75" customHeight="1">
      <c r="B89" s="227" t="str">
        <f>Hulpblad!V10</f>
        <v xml:space="preserve"> </v>
      </c>
      <c r="C89" s="160">
        <f t="shared" si="3"/>
        <v>0</v>
      </c>
      <c r="D89"/>
      <c r="E89"/>
      <c r="F89"/>
      <c r="G89"/>
      <c r="H89"/>
    </row>
    <row r="90" spans="1:8" ht="15.75" customHeight="1" thickBot="1">
      <c r="B90" s="227" t="str">
        <f>Hulpblad!V11</f>
        <v xml:space="preserve"> </v>
      </c>
      <c r="C90" s="160">
        <f t="shared" si="3"/>
        <v>0</v>
      </c>
      <c r="D90"/>
      <c r="E90"/>
      <c r="F90"/>
      <c r="G90"/>
      <c r="H90"/>
    </row>
    <row r="91" spans="1:8" ht="16.5" thickTop="1">
      <c r="B91" s="228" t="s">
        <v>92</v>
      </c>
      <c r="C91" s="137">
        <f>SUM(C81:C90)</f>
        <v>0</v>
      </c>
      <c r="D91"/>
      <c r="E91"/>
      <c r="F91"/>
      <c r="G91"/>
      <c r="H91"/>
    </row>
    <row r="92" spans="1:8">
      <c r="B92" s="1"/>
      <c r="C92" s="1"/>
      <c r="D92" s="1"/>
      <c r="E92" s="1"/>
      <c r="F92" s="7"/>
      <c r="G92" s="8"/>
      <c r="H92"/>
    </row>
    <row r="93" spans="1:8">
      <c r="B93" s="1"/>
      <c r="C93" s="1"/>
      <c r="D93" s="1"/>
      <c r="E93" s="1"/>
      <c r="F93" s="7"/>
      <c r="G93" s="8"/>
      <c r="H93"/>
    </row>
    <row r="94" spans="1:8" ht="21">
      <c r="A94" s="119" t="str">
        <f>IF($A$16=0,"",IF(COUNTIFS($A$17:$A$26,B94)=1,1,"nvt"))</f>
        <v/>
      </c>
      <c r="B94" s="129" t="str">
        <f>B20</f>
        <v>Vast uurtarief eigen arbeid - € 50</v>
      </c>
      <c r="C94" s="37"/>
      <c r="D94" s="1"/>
      <c r="E94" s="1"/>
      <c r="F94" s="7"/>
      <c r="G94" s="8"/>
      <c r="H94"/>
    </row>
    <row r="95" spans="1:8" ht="15">
      <c r="B95" s="249" t="e">
        <f>IF(A94=1,VLOOKUP(B94,Alle_Kostensoorten[],2,FALSE),VLOOKUP(A94,Alle_Kostensoorten[],2,FALSE))</f>
        <v>#N/A</v>
      </c>
      <c r="C95" s="249"/>
      <c r="D95" s="249"/>
      <c r="E95" s="249"/>
      <c r="F95" s="249"/>
      <c r="G95" s="249"/>
      <c r="H95"/>
    </row>
    <row r="96" spans="1:8" ht="9.75" customHeight="1">
      <c r="B96" s="1"/>
      <c r="C96" s="1"/>
      <c r="D96" s="1"/>
      <c r="E96" s="1"/>
      <c r="F96" s="7"/>
      <c r="G96" s="8"/>
      <c r="H96"/>
    </row>
    <row r="97" spans="1:9" ht="16.5" thickBot="1">
      <c r="B97" s="56" t="s">
        <v>58</v>
      </c>
      <c r="C97" s="200" t="s">
        <v>95</v>
      </c>
      <c r="D97" s="200" t="s">
        <v>100</v>
      </c>
      <c r="E97" s="57" t="s">
        <v>81</v>
      </c>
      <c r="F97" s="1"/>
      <c r="G97" s="7"/>
      <c r="H97" s="8"/>
    </row>
    <row r="98" spans="1:9" ht="15.75" customHeight="1" thickTop="1">
      <c r="B98" s="224"/>
      <c r="C98" s="186"/>
      <c r="D98" s="164"/>
      <c r="E98" s="130">
        <f>IF($A$94=1,$D98*50,0)</f>
        <v>0</v>
      </c>
      <c r="F98" s="1"/>
      <c r="G98" s="7"/>
      <c r="H98" s="8"/>
    </row>
    <row r="99" spans="1:9" ht="15.75" customHeight="1">
      <c r="B99" s="225"/>
      <c r="C99" s="186"/>
      <c r="D99" s="164"/>
      <c r="E99" s="131">
        <f t="shared" ref="E99:E107" si="4">IF($A$94=1,$D99*50,0)</f>
        <v>0</v>
      </c>
      <c r="F99" s="1"/>
      <c r="G99" s="7"/>
      <c r="H99" s="8"/>
    </row>
    <row r="100" spans="1:9" ht="15.75" customHeight="1">
      <c r="B100" s="225"/>
      <c r="C100" s="186"/>
      <c r="D100" s="164"/>
      <c r="E100" s="131">
        <f t="shared" si="4"/>
        <v>0</v>
      </c>
      <c r="F100" s="1"/>
      <c r="G100" s="7"/>
      <c r="H100" s="8"/>
    </row>
    <row r="101" spans="1:9" ht="15.75" customHeight="1">
      <c r="B101" s="225"/>
      <c r="C101" s="186"/>
      <c r="D101" s="164"/>
      <c r="E101" s="131">
        <f t="shared" si="4"/>
        <v>0</v>
      </c>
      <c r="F101" s="1"/>
      <c r="G101" s="7"/>
      <c r="H101" s="8"/>
    </row>
    <row r="102" spans="1:9" ht="15.75" customHeight="1">
      <c r="B102" s="225"/>
      <c r="C102" s="186"/>
      <c r="D102" s="164"/>
      <c r="E102" s="131">
        <f t="shared" si="4"/>
        <v>0</v>
      </c>
      <c r="F102" s="1"/>
      <c r="G102" s="7"/>
      <c r="H102" s="8"/>
    </row>
    <row r="103" spans="1:9" ht="15.75" customHeight="1">
      <c r="B103" s="225"/>
      <c r="C103" s="186"/>
      <c r="D103" s="164"/>
      <c r="E103" s="131">
        <f t="shared" si="4"/>
        <v>0</v>
      </c>
      <c r="F103" s="1"/>
      <c r="G103" s="7"/>
      <c r="H103" s="8"/>
    </row>
    <row r="104" spans="1:9" ht="15.75" customHeight="1">
      <c r="B104" s="225"/>
      <c r="C104" s="186"/>
      <c r="D104" s="164"/>
      <c r="E104" s="131">
        <f t="shared" si="4"/>
        <v>0</v>
      </c>
      <c r="F104" s="1"/>
      <c r="G104" s="7"/>
      <c r="H104" s="8"/>
    </row>
    <row r="105" spans="1:9" ht="15.75" customHeight="1">
      <c r="B105" s="225"/>
      <c r="C105" s="186"/>
      <c r="D105" s="164"/>
      <c r="E105" s="131">
        <f t="shared" si="4"/>
        <v>0</v>
      </c>
      <c r="F105" s="1"/>
      <c r="G105" s="7"/>
      <c r="H105" s="8"/>
    </row>
    <row r="106" spans="1:9" ht="15.75" customHeight="1">
      <c r="B106" s="225"/>
      <c r="C106" s="186"/>
      <c r="D106" s="164"/>
      <c r="E106" s="131">
        <f t="shared" si="4"/>
        <v>0</v>
      </c>
      <c r="F106" s="1"/>
      <c r="G106" s="7"/>
      <c r="H106" s="8"/>
    </row>
    <row r="107" spans="1:9" ht="15.75" customHeight="1" thickBot="1">
      <c r="B107" s="225"/>
      <c r="C107" s="186"/>
      <c r="D107" s="164"/>
      <c r="E107" s="131">
        <f t="shared" si="4"/>
        <v>0</v>
      </c>
      <c r="F107" s="1"/>
      <c r="G107" s="7"/>
      <c r="H107" s="8"/>
    </row>
    <row r="108" spans="1:9" ht="16.5" thickTop="1">
      <c r="B108" s="58" t="s">
        <v>92</v>
      </c>
      <c r="C108" s="58"/>
      <c r="D108" s="58"/>
      <c r="E108" s="137">
        <f>SUM(E98:E107)</f>
        <v>0</v>
      </c>
      <c r="F108" s="1"/>
      <c r="G108" s="1"/>
      <c r="H108" s="7"/>
      <c r="I108" s="8"/>
    </row>
    <row r="109" spans="1:9">
      <c r="B109" s="1"/>
      <c r="C109" s="1"/>
      <c r="D109" s="1"/>
      <c r="E109" s="1"/>
      <c r="F109" s="7"/>
      <c r="G109" s="8"/>
      <c r="H109"/>
    </row>
    <row r="110" spans="1:9">
      <c r="B110" s="1"/>
      <c r="C110" s="1"/>
      <c r="D110" s="1"/>
      <c r="E110" s="1"/>
      <c r="F110" s="7"/>
      <c r="G110" s="8"/>
      <c r="H110"/>
    </row>
    <row r="111" spans="1:9" ht="21">
      <c r="A111" s="119" t="str">
        <f>IF($A$16=0,"",IF(COUNTIFS($A$17:$A$26,B111)=1,1,"nvt"))</f>
        <v/>
      </c>
      <c r="B111" s="216" t="str">
        <f>B21</f>
        <v>Vast uurtarief eigen arbeid - € 43</v>
      </c>
      <c r="C111" s="37"/>
      <c r="D111" s="1"/>
      <c r="E111" s="1"/>
      <c r="F111" s="7"/>
      <c r="G111" s="8"/>
      <c r="H111"/>
    </row>
    <row r="112" spans="1:9" ht="15">
      <c r="B112" s="249" t="e">
        <f>IF(A111=1,VLOOKUP(B111,Alle_Kostensoorten[],2,FALSE),VLOOKUP(A111,Alle_Kostensoorten[],2,FALSE))</f>
        <v>#N/A</v>
      </c>
      <c r="C112" s="249"/>
      <c r="D112" s="249"/>
      <c r="E112" s="249"/>
      <c r="F112" s="249"/>
      <c r="G112" s="249"/>
      <c r="H112"/>
    </row>
    <row r="113" spans="1:9" ht="9.75" customHeight="1">
      <c r="B113" s="1"/>
      <c r="C113" s="1"/>
      <c r="D113" s="1"/>
      <c r="E113" s="1"/>
      <c r="F113" s="7"/>
      <c r="G113" s="8"/>
      <c r="H113"/>
    </row>
    <row r="114" spans="1:9" ht="16.5" thickBot="1">
      <c r="B114" s="56" t="s">
        <v>58</v>
      </c>
      <c r="C114" s="200" t="s">
        <v>95</v>
      </c>
      <c r="D114" s="200" t="s">
        <v>100</v>
      </c>
      <c r="E114" s="57" t="s">
        <v>81</v>
      </c>
      <c r="F114" s="1"/>
      <c r="G114" s="7"/>
      <c r="H114" s="8"/>
    </row>
    <row r="115" spans="1:9" ht="15.75" customHeight="1" thickTop="1">
      <c r="B115" s="224"/>
      <c r="C115" s="186"/>
      <c r="D115" s="164"/>
      <c r="E115" s="130">
        <f>IF($A$111=1,$D115*43,0)</f>
        <v>0</v>
      </c>
      <c r="F115" s="1"/>
      <c r="G115" s="7"/>
      <c r="H115" s="8"/>
    </row>
    <row r="116" spans="1:9" ht="15.75" customHeight="1">
      <c r="B116" s="225"/>
      <c r="C116" s="186"/>
      <c r="D116" s="164"/>
      <c r="E116" s="131">
        <f t="shared" ref="E116:E124" si="5">IF($A$111=1,$D116*43,0)</f>
        <v>0</v>
      </c>
      <c r="F116" s="1"/>
      <c r="G116" s="7"/>
      <c r="H116" s="8"/>
    </row>
    <row r="117" spans="1:9" ht="15.75" customHeight="1">
      <c r="B117" s="225"/>
      <c r="C117" s="186"/>
      <c r="D117" s="164"/>
      <c r="E117" s="131">
        <f t="shared" si="5"/>
        <v>0</v>
      </c>
      <c r="F117" s="1"/>
      <c r="G117" s="7"/>
      <c r="H117" s="8"/>
    </row>
    <row r="118" spans="1:9" ht="15.75" customHeight="1">
      <c r="B118" s="225"/>
      <c r="C118" s="186"/>
      <c r="D118" s="164"/>
      <c r="E118" s="131">
        <f t="shared" si="5"/>
        <v>0</v>
      </c>
      <c r="F118" s="1"/>
      <c r="G118" s="7"/>
      <c r="H118" s="8"/>
    </row>
    <row r="119" spans="1:9" ht="15.75" customHeight="1">
      <c r="B119" s="225"/>
      <c r="C119" s="186"/>
      <c r="D119" s="164"/>
      <c r="E119" s="131">
        <f t="shared" si="5"/>
        <v>0</v>
      </c>
      <c r="F119" s="1"/>
      <c r="G119" s="7"/>
      <c r="H119" s="8"/>
    </row>
    <row r="120" spans="1:9" ht="15.75" customHeight="1">
      <c r="B120" s="225"/>
      <c r="C120" s="186"/>
      <c r="D120" s="164"/>
      <c r="E120" s="131">
        <f t="shared" si="5"/>
        <v>0</v>
      </c>
      <c r="F120" s="1"/>
      <c r="G120" s="7"/>
      <c r="H120" s="8"/>
    </row>
    <row r="121" spans="1:9" ht="15.75" customHeight="1">
      <c r="B121" s="225"/>
      <c r="C121" s="186"/>
      <c r="D121" s="164"/>
      <c r="E121" s="131">
        <f t="shared" si="5"/>
        <v>0</v>
      </c>
      <c r="F121" s="1"/>
      <c r="G121" s="7"/>
      <c r="H121" s="8"/>
    </row>
    <row r="122" spans="1:9" ht="15.75" customHeight="1">
      <c r="B122" s="225"/>
      <c r="C122" s="186"/>
      <c r="D122" s="164"/>
      <c r="E122" s="131">
        <f t="shared" si="5"/>
        <v>0</v>
      </c>
      <c r="F122" s="1"/>
      <c r="G122" s="7"/>
      <c r="H122" s="8"/>
    </row>
    <row r="123" spans="1:9" ht="15.75" customHeight="1">
      <c r="B123" s="225"/>
      <c r="C123" s="186"/>
      <c r="D123" s="164"/>
      <c r="E123" s="131">
        <f t="shared" si="5"/>
        <v>0</v>
      </c>
      <c r="F123" s="1"/>
      <c r="G123" s="7"/>
      <c r="H123" s="8"/>
    </row>
    <row r="124" spans="1:9" ht="15.75" customHeight="1" thickBot="1">
      <c r="B124" s="225"/>
      <c r="C124" s="186"/>
      <c r="D124" s="164"/>
      <c r="E124" s="131">
        <f t="shared" si="5"/>
        <v>0</v>
      </c>
      <c r="F124" s="1"/>
      <c r="G124" s="7"/>
      <c r="H124" s="8"/>
    </row>
    <row r="125" spans="1:9" ht="16.5" thickTop="1">
      <c r="B125" s="58" t="s">
        <v>92</v>
      </c>
      <c r="C125" s="58"/>
      <c r="D125" s="58"/>
      <c r="E125" s="137">
        <f>SUM(E115:E124)</f>
        <v>0</v>
      </c>
      <c r="F125" s="1"/>
      <c r="G125" s="1"/>
      <c r="H125" s="7"/>
      <c r="I125" s="8"/>
    </row>
    <row r="126" spans="1:9">
      <c r="B126" s="1"/>
      <c r="C126" s="1"/>
      <c r="D126" s="1"/>
      <c r="E126" s="1"/>
      <c r="F126" s="7"/>
      <c r="G126" s="8"/>
      <c r="H126"/>
    </row>
    <row r="127" spans="1:9">
      <c r="B127" s="1"/>
      <c r="C127" s="1"/>
      <c r="D127" s="1"/>
      <c r="E127" s="1"/>
      <c r="F127" s="7"/>
      <c r="G127" s="8"/>
      <c r="H127"/>
    </row>
    <row r="128" spans="1:9" ht="21">
      <c r="A128" s="119" t="str">
        <f>IF($A$16=0,"",IF(COUNTIFS($A$17:$A$26,B128)=1,1,"nvt"))</f>
        <v/>
      </c>
      <c r="B128" s="129" t="str">
        <f>B22</f>
        <v>IKS voor kennisinstellingen</v>
      </c>
      <c r="C128" s="37"/>
      <c r="D128" s="12"/>
      <c r="E128" s="12"/>
      <c r="F128" s="9"/>
      <c r="G128"/>
      <c r="H128"/>
    </row>
    <row r="129" spans="1:9" ht="18" customHeight="1">
      <c r="B129" s="249" t="e">
        <f>IF(A128=1,VLOOKUP(B128,Alle_Kostensoorten[],2,FALSE),VLOOKUP(A128,Alle_Kostensoorten[],2,FALSE))</f>
        <v>#N/A</v>
      </c>
      <c r="C129" s="249"/>
      <c r="D129" s="249"/>
      <c r="E129" s="249"/>
      <c r="F129" s="249"/>
      <c r="G129" s="249"/>
      <c r="H129" s="249"/>
      <c r="I129" s="249"/>
    </row>
    <row r="130" spans="1:9" ht="9.75" customHeight="1">
      <c r="B130" s="3"/>
      <c r="C130" s="4"/>
      <c r="D130" s="12"/>
      <c r="E130" s="12"/>
      <c r="F130" s="9"/>
      <c r="G130"/>
      <c r="H130"/>
    </row>
    <row r="131" spans="1:9" ht="16.5" customHeight="1" thickBot="1">
      <c r="B131" s="199" t="s">
        <v>58</v>
      </c>
      <c r="C131" s="200" t="s">
        <v>101</v>
      </c>
      <c r="D131" s="200" t="s">
        <v>102</v>
      </c>
      <c r="E131" s="201" t="s">
        <v>81</v>
      </c>
      <c r="F131" s="201" t="s">
        <v>103</v>
      </c>
      <c r="G131" s="202"/>
      <c r="H131" s="202"/>
      <c r="I131" s="202"/>
    </row>
    <row r="132" spans="1:9" ht="15.75" customHeight="1" thickTop="1">
      <c r="B132" s="185"/>
      <c r="C132" s="186"/>
      <c r="D132" s="187"/>
      <c r="E132" s="159">
        <f t="shared" ref="E132:E140" si="6">IF($A$128=1,$D132,0)</f>
        <v>0</v>
      </c>
      <c r="F132" s="186"/>
      <c r="G132" s="188"/>
      <c r="H132" s="188"/>
      <c r="I132" s="188"/>
    </row>
    <row r="133" spans="1:9" ht="15.75" customHeight="1">
      <c r="B133" s="161"/>
      <c r="C133" s="86"/>
      <c r="D133" s="187"/>
      <c r="E133" s="160">
        <f t="shared" si="6"/>
        <v>0</v>
      </c>
      <c r="F133" s="169"/>
      <c r="G133" s="170"/>
      <c r="H133" s="170"/>
      <c r="I133" s="170"/>
    </row>
    <row r="134" spans="1:9" ht="15.75" customHeight="1">
      <c r="B134" s="161"/>
      <c r="C134" s="86"/>
      <c r="D134" s="187"/>
      <c r="E134" s="160">
        <f t="shared" si="6"/>
        <v>0</v>
      </c>
      <c r="F134" s="169"/>
      <c r="G134" s="170"/>
      <c r="H134" s="170"/>
      <c r="I134" s="170"/>
    </row>
    <row r="135" spans="1:9" ht="15.75" customHeight="1">
      <c r="B135" s="161"/>
      <c r="C135" s="86"/>
      <c r="D135" s="187"/>
      <c r="E135" s="160">
        <f t="shared" si="6"/>
        <v>0</v>
      </c>
      <c r="F135" s="169"/>
      <c r="G135" s="170"/>
      <c r="H135" s="170"/>
      <c r="I135" s="170"/>
    </row>
    <row r="136" spans="1:9" ht="15.75" customHeight="1">
      <c r="B136" s="161"/>
      <c r="C136" s="86"/>
      <c r="D136" s="187"/>
      <c r="E136" s="160">
        <f t="shared" si="6"/>
        <v>0</v>
      </c>
      <c r="F136" s="169"/>
      <c r="G136" s="170"/>
      <c r="H136" s="170"/>
      <c r="I136" s="170"/>
    </row>
    <row r="137" spans="1:9" ht="15.75" customHeight="1">
      <c r="B137" s="161"/>
      <c r="C137" s="86"/>
      <c r="D137" s="166"/>
      <c r="E137" s="160">
        <f t="shared" si="6"/>
        <v>0</v>
      </c>
      <c r="F137" s="169"/>
      <c r="G137" s="170"/>
      <c r="H137" s="170"/>
      <c r="I137" s="170"/>
    </row>
    <row r="138" spans="1:9" ht="15.75" customHeight="1">
      <c r="B138" s="161"/>
      <c r="C138" s="86"/>
      <c r="D138" s="166"/>
      <c r="E138" s="160">
        <f t="shared" si="6"/>
        <v>0</v>
      </c>
      <c r="F138" s="169"/>
      <c r="G138" s="170"/>
      <c r="H138" s="170"/>
      <c r="I138" s="170"/>
    </row>
    <row r="139" spans="1:9" ht="15.75" customHeight="1">
      <c r="B139" s="161"/>
      <c r="C139" s="86"/>
      <c r="D139" s="166"/>
      <c r="E139" s="160">
        <f t="shared" si="6"/>
        <v>0</v>
      </c>
      <c r="F139" s="169"/>
      <c r="G139" s="170"/>
      <c r="H139" s="170"/>
      <c r="I139" s="170"/>
    </row>
    <row r="140" spans="1:9" ht="15.75" customHeight="1" thickBot="1">
      <c r="B140" s="75"/>
      <c r="C140" s="74"/>
      <c r="D140" s="76"/>
      <c r="E140" s="131">
        <f t="shared" si="6"/>
        <v>0</v>
      </c>
      <c r="F140" s="77"/>
      <c r="G140" s="78"/>
      <c r="H140" s="78"/>
      <c r="I140" s="78"/>
    </row>
    <row r="141" spans="1:9" ht="16.5" thickTop="1">
      <c r="B141" s="58" t="s">
        <v>92</v>
      </c>
      <c r="C141" s="58"/>
      <c r="D141" s="58"/>
      <c r="E141" s="137">
        <f>SUM(E132:E140)</f>
        <v>0</v>
      </c>
      <c r="F141" s="176"/>
      <c r="G141" s="176"/>
      <c r="H141" s="176"/>
      <c r="I141" s="176"/>
    </row>
    <row r="142" spans="1:9">
      <c r="B142" s="6"/>
      <c r="C142" s="6"/>
      <c r="D142" s="6"/>
      <c r="E142" s="16"/>
      <c r="F142" s="16"/>
      <c r="G142" s="10"/>
      <c r="H142"/>
    </row>
    <row r="143" spans="1:9">
      <c r="B143" s="1"/>
      <c r="C143" s="1"/>
      <c r="D143" s="1"/>
      <c r="E143" s="1"/>
      <c r="F143" s="9"/>
      <c r="G143" s="10"/>
      <c r="H143"/>
    </row>
    <row r="144" spans="1:9" ht="21">
      <c r="A144" s="119" t="str">
        <f>IF($A$16=0,"",IF(COUNTIFS($A$17:$A$26,B144)=1,1,"nvt"))</f>
        <v/>
      </c>
      <c r="B144" s="129" t="str">
        <f>B23</f>
        <v>Bijdragen in natura</v>
      </c>
      <c r="C144" s="37"/>
      <c r="D144" s="1"/>
      <c r="E144" s="1"/>
      <c r="F144" s="9"/>
      <c r="G144" s="10"/>
      <c r="H144"/>
    </row>
    <row r="145" spans="2:9" ht="18" customHeight="1">
      <c r="B145" s="249" t="e">
        <f>IF(A144=1,VLOOKUP(B144,Alle_Kostensoorten[],2,FALSE),VLOOKUP(A144,Alle_Kostensoorten[],2,FALSE))</f>
        <v>#N/A</v>
      </c>
      <c r="C145" s="249"/>
      <c r="D145" s="249"/>
      <c r="E145" s="249"/>
      <c r="F145" s="249"/>
      <c r="G145" s="249"/>
      <c r="H145" s="249"/>
      <c r="I145" s="249"/>
    </row>
    <row r="146" spans="2:9" ht="9.75" customHeight="1">
      <c r="B146" s="3"/>
      <c r="C146" s="1"/>
      <c r="D146" s="1"/>
      <c r="E146" s="1"/>
      <c r="F146" s="9"/>
      <c r="G146" s="10"/>
      <c r="H146"/>
    </row>
    <row r="147" spans="2:9" ht="16.5" customHeight="1" thickBot="1">
      <c r="B147" s="195" t="s">
        <v>58</v>
      </c>
      <c r="C147" s="197" t="s">
        <v>101</v>
      </c>
      <c r="D147" s="196" t="s">
        <v>102</v>
      </c>
      <c r="E147" s="197" t="s">
        <v>81</v>
      </c>
      <c r="F147" s="196" t="s">
        <v>3</v>
      </c>
      <c r="G147" s="198"/>
      <c r="H147" s="198"/>
      <c r="I147" s="198"/>
    </row>
    <row r="148" spans="2:9" ht="15.75" customHeight="1" thickTop="1">
      <c r="B148" s="185"/>
      <c r="C148" s="186"/>
      <c r="D148" s="187"/>
      <c r="E148" s="159">
        <f>IF($A$144=1,$D148,0)</f>
        <v>0</v>
      </c>
      <c r="F148" s="190"/>
      <c r="G148" s="191"/>
      <c r="H148" s="191"/>
      <c r="I148" s="191"/>
    </row>
    <row r="149" spans="2:9" ht="15.75" customHeight="1">
      <c r="B149" s="161"/>
      <c r="C149" s="86"/>
      <c r="D149" s="166"/>
      <c r="E149" s="159">
        <f t="shared" ref="E149:E164" si="7">IF($A$144=1,$D149,0)</f>
        <v>0</v>
      </c>
      <c r="F149" s="167"/>
      <c r="G149" s="168"/>
      <c r="H149" s="168"/>
      <c r="I149" s="168"/>
    </row>
    <row r="150" spans="2:9" ht="15.75" customHeight="1">
      <c r="B150" s="161"/>
      <c r="C150" s="86"/>
      <c r="D150" s="166"/>
      <c r="E150" s="159">
        <f t="shared" si="7"/>
        <v>0</v>
      </c>
      <c r="F150" s="167"/>
      <c r="G150" s="168"/>
      <c r="H150" s="168"/>
      <c r="I150" s="168"/>
    </row>
    <row r="151" spans="2:9" ht="15.75" customHeight="1">
      <c r="B151" s="161"/>
      <c r="C151" s="86"/>
      <c r="D151" s="166"/>
      <c r="E151" s="159">
        <f t="shared" si="7"/>
        <v>0</v>
      </c>
      <c r="F151" s="167"/>
      <c r="G151" s="168"/>
      <c r="H151" s="168"/>
      <c r="I151" s="168"/>
    </row>
    <row r="152" spans="2:9" ht="15.75" customHeight="1">
      <c r="B152" s="161"/>
      <c r="C152" s="86"/>
      <c r="D152" s="166"/>
      <c r="E152" s="159">
        <f t="shared" si="7"/>
        <v>0</v>
      </c>
      <c r="F152" s="167"/>
      <c r="G152" s="168"/>
      <c r="H152" s="168"/>
      <c r="I152" s="168"/>
    </row>
    <row r="153" spans="2:9" ht="15.75" customHeight="1">
      <c r="B153" s="161"/>
      <c r="C153" s="86"/>
      <c r="D153" s="166"/>
      <c r="E153" s="159">
        <f t="shared" si="7"/>
        <v>0</v>
      </c>
      <c r="F153" s="167"/>
      <c r="G153" s="168"/>
      <c r="H153" s="168"/>
      <c r="I153" s="168"/>
    </row>
    <row r="154" spans="2:9" ht="15.75" customHeight="1">
      <c r="B154" s="161"/>
      <c r="C154" s="86"/>
      <c r="D154" s="166"/>
      <c r="E154" s="159">
        <f t="shared" si="7"/>
        <v>0</v>
      </c>
      <c r="F154" s="167"/>
      <c r="G154" s="168"/>
      <c r="H154" s="168"/>
      <c r="I154" s="168"/>
    </row>
    <row r="155" spans="2:9" ht="15.75" customHeight="1">
      <c r="B155" s="161"/>
      <c r="C155" s="86"/>
      <c r="D155" s="166"/>
      <c r="E155" s="159">
        <f t="shared" si="7"/>
        <v>0</v>
      </c>
      <c r="F155" s="167"/>
      <c r="G155" s="168"/>
      <c r="H155" s="168"/>
      <c r="I155" s="168"/>
    </row>
    <row r="156" spans="2:9" ht="15.75" customHeight="1">
      <c r="B156" s="161"/>
      <c r="C156" s="86"/>
      <c r="D156" s="166"/>
      <c r="E156" s="159">
        <f t="shared" si="7"/>
        <v>0</v>
      </c>
      <c r="F156" s="167"/>
      <c r="G156" s="168"/>
      <c r="H156" s="168"/>
      <c r="I156" s="168"/>
    </row>
    <row r="157" spans="2:9" ht="15.75" customHeight="1">
      <c r="B157" s="161"/>
      <c r="C157" s="86"/>
      <c r="D157" s="166"/>
      <c r="E157" s="159">
        <f t="shared" si="7"/>
        <v>0</v>
      </c>
      <c r="F157" s="167"/>
      <c r="G157" s="168"/>
      <c r="H157" s="168"/>
      <c r="I157" s="168"/>
    </row>
    <row r="158" spans="2:9" ht="15.75" customHeight="1">
      <c r="B158" s="161"/>
      <c r="C158" s="86"/>
      <c r="D158" s="166"/>
      <c r="E158" s="159">
        <f t="shared" si="7"/>
        <v>0</v>
      </c>
      <c r="F158" s="167"/>
      <c r="G158" s="168"/>
      <c r="H158" s="168"/>
      <c r="I158" s="168"/>
    </row>
    <row r="159" spans="2:9" ht="15.75" customHeight="1">
      <c r="B159" s="161"/>
      <c r="C159" s="86"/>
      <c r="D159" s="166"/>
      <c r="E159" s="159">
        <f t="shared" si="7"/>
        <v>0</v>
      </c>
      <c r="F159" s="167"/>
      <c r="G159" s="168"/>
      <c r="H159" s="168"/>
      <c r="I159" s="168"/>
    </row>
    <row r="160" spans="2:9" ht="15.75" customHeight="1">
      <c r="B160" s="161"/>
      <c r="C160" s="86"/>
      <c r="D160" s="166"/>
      <c r="E160" s="159">
        <f t="shared" si="7"/>
        <v>0</v>
      </c>
      <c r="F160" s="167"/>
      <c r="G160" s="168"/>
      <c r="H160" s="168"/>
      <c r="I160" s="168"/>
    </row>
    <row r="161" spans="1:9" ht="15.75" customHeight="1">
      <c r="B161" s="161"/>
      <c r="C161" s="86"/>
      <c r="D161" s="166"/>
      <c r="E161" s="159">
        <f t="shared" si="7"/>
        <v>0</v>
      </c>
      <c r="F161" s="167"/>
      <c r="G161" s="168"/>
      <c r="H161" s="168"/>
      <c r="I161" s="168"/>
    </row>
    <row r="162" spans="1:9" ht="15.75" customHeight="1">
      <c r="B162" s="161"/>
      <c r="C162" s="86"/>
      <c r="D162" s="166"/>
      <c r="E162" s="159">
        <f t="shared" si="7"/>
        <v>0</v>
      </c>
      <c r="F162" s="167"/>
      <c r="G162" s="168"/>
      <c r="H162" s="168"/>
      <c r="I162" s="168"/>
    </row>
    <row r="163" spans="1:9" ht="15.75" customHeight="1">
      <c r="B163" s="161"/>
      <c r="C163" s="86"/>
      <c r="D163" s="166"/>
      <c r="E163" s="159">
        <f t="shared" si="7"/>
        <v>0</v>
      </c>
      <c r="F163" s="167"/>
      <c r="G163" s="168"/>
      <c r="H163" s="168"/>
      <c r="I163" s="168"/>
    </row>
    <row r="164" spans="1:9" ht="15.75" customHeight="1" thickBot="1">
      <c r="B164" s="75"/>
      <c r="C164" s="74"/>
      <c r="D164" s="76"/>
      <c r="E164" s="159">
        <f t="shared" si="7"/>
        <v>0</v>
      </c>
      <c r="F164" s="111"/>
      <c r="G164" s="112"/>
      <c r="H164" s="112"/>
      <c r="I164" s="112"/>
    </row>
    <row r="165" spans="1:9" ht="16.350000000000001" customHeight="1" thickTop="1">
      <c r="B165" s="58" t="s">
        <v>92</v>
      </c>
      <c r="C165" s="58"/>
      <c r="D165" s="58"/>
      <c r="E165" s="137">
        <f>SUM(E148:E164)</f>
        <v>0</v>
      </c>
      <c r="F165" s="176"/>
      <c r="G165" s="176"/>
      <c r="H165" s="176"/>
      <c r="I165" s="176"/>
    </row>
    <row r="166" spans="1:9" ht="16.350000000000001" customHeight="1">
      <c r="B166" s="1"/>
      <c r="C166" s="4"/>
      <c r="D166" s="7"/>
      <c r="E166" s="7"/>
      <c r="F166" s="11"/>
      <c r="G166"/>
      <c r="H166"/>
    </row>
    <row r="167" spans="1:9">
      <c r="B167" s="1"/>
      <c r="C167" s="1"/>
      <c r="D167" s="4"/>
      <c r="E167" s="13"/>
      <c r="F167" s="13"/>
      <c r="G167" s="9"/>
      <c r="H167"/>
    </row>
    <row r="168" spans="1:9" ht="21">
      <c r="A168" s="119" t="str">
        <f>IF($A$16=0,"",IF(COUNTIFS($A$17:$A$26,B168)=1,1,"nvt"))</f>
        <v/>
      </c>
      <c r="B168" s="37" t="str">
        <f>B24</f>
        <v>Afschrijvingskosten</v>
      </c>
      <c r="C168" s="37"/>
      <c r="D168" s="1"/>
      <c r="E168" s="1"/>
      <c r="F168" s="9"/>
      <c r="G168" s="8"/>
      <c r="H168"/>
    </row>
    <row r="169" spans="1:9" ht="15" customHeight="1">
      <c r="B169" s="249" t="e">
        <f>IF(A168=1,VLOOKUP(B168,Alle_Kostensoorten[],2,FALSE),VLOOKUP(A168,Alle_Kostensoorten[],2,FALSE))</f>
        <v>#N/A</v>
      </c>
      <c r="C169" s="249"/>
      <c r="D169" s="249"/>
      <c r="E169" s="249"/>
      <c r="F169" s="249"/>
      <c r="G169" s="249"/>
      <c r="H169" s="249"/>
      <c r="I169" s="249"/>
    </row>
    <row r="170" spans="1:9" ht="9.75" customHeight="1">
      <c r="B170" s="3"/>
      <c r="C170" s="1"/>
      <c r="D170" s="1"/>
      <c r="E170" s="1"/>
      <c r="F170" s="9"/>
      <c r="G170" s="8"/>
      <c r="H170"/>
    </row>
    <row r="171" spans="1:9" ht="48.75" customHeight="1" thickBot="1">
      <c r="B171" s="195" t="s">
        <v>58</v>
      </c>
      <c r="C171" s="196" t="s">
        <v>104</v>
      </c>
      <c r="D171" s="196" t="s">
        <v>105</v>
      </c>
      <c r="E171" s="196" t="s">
        <v>106</v>
      </c>
      <c r="F171" s="196" t="s">
        <v>107</v>
      </c>
      <c r="G171" s="196" t="s">
        <v>108</v>
      </c>
      <c r="H171" s="196" t="s">
        <v>109</v>
      </c>
      <c r="I171" s="196" t="s">
        <v>81</v>
      </c>
    </row>
    <row r="172" spans="1:9" ht="15.75" customHeight="1" thickTop="1">
      <c r="B172" s="185"/>
      <c r="C172" s="192"/>
      <c r="D172" s="193"/>
      <c r="E172" s="193"/>
      <c r="F172" s="189"/>
      <c r="G172" s="189"/>
      <c r="H172" s="194"/>
      <c r="I172" s="159">
        <f>IFERROR(IF($A$168=1,(D172-E172)*(G172/F172)*H172,0),0)</f>
        <v>0</v>
      </c>
    </row>
    <row r="173" spans="1:9" ht="15.75" customHeight="1">
      <c r="B173" s="161"/>
      <c r="C173" s="162"/>
      <c r="D173" s="163"/>
      <c r="E173" s="163"/>
      <c r="F173" s="164"/>
      <c r="G173" s="164"/>
      <c r="H173" s="165"/>
      <c r="I173" s="160">
        <f t="shared" ref="I173:I179" si="8">IFERROR(IF($A$168=1,(D173-E173)*(G173/F173)*H173,0),0)</f>
        <v>0</v>
      </c>
    </row>
    <row r="174" spans="1:9" ht="15.75" customHeight="1">
      <c r="B174" s="161"/>
      <c r="C174" s="162"/>
      <c r="D174" s="163"/>
      <c r="E174" s="163"/>
      <c r="F174" s="164"/>
      <c r="G174" s="164"/>
      <c r="H174" s="165"/>
      <c r="I174" s="160">
        <f t="shared" si="8"/>
        <v>0</v>
      </c>
    </row>
    <row r="175" spans="1:9" ht="15.75" customHeight="1">
      <c r="B175" s="161"/>
      <c r="C175" s="162"/>
      <c r="D175" s="163"/>
      <c r="E175" s="163"/>
      <c r="F175" s="164"/>
      <c r="G175" s="164"/>
      <c r="H175" s="165"/>
      <c r="I175" s="160">
        <f t="shared" si="8"/>
        <v>0</v>
      </c>
    </row>
    <row r="176" spans="1:9" ht="15.75" customHeight="1">
      <c r="B176" s="161"/>
      <c r="C176" s="162"/>
      <c r="D176" s="163"/>
      <c r="E176" s="163"/>
      <c r="F176" s="164"/>
      <c r="G176" s="164"/>
      <c r="H176" s="165"/>
      <c r="I176" s="160">
        <f t="shared" si="8"/>
        <v>0</v>
      </c>
    </row>
    <row r="177" spans="1:9" ht="15.75" customHeight="1">
      <c r="B177" s="161"/>
      <c r="C177" s="162"/>
      <c r="D177" s="163"/>
      <c r="E177" s="163"/>
      <c r="F177" s="164"/>
      <c r="G177" s="164"/>
      <c r="H177" s="165"/>
      <c r="I177" s="160">
        <f t="shared" si="8"/>
        <v>0</v>
      </c>
    </row>
    <row r="178" spans="1:9" ht="15.75" customHeight="1">
      <c r="B178" s="161"/>
      <c r="C178" s="162"/>
      <c r="D178" s="163"/>
      <c r="E178" s="163"/>
      <c r="F178" s="164"/>
      <c r="G178" s="164"/>
      <c r="H178" s="165"/>
      <c r="I178" s="160">
        <f t="shared" si="8"/>
        <v>0</v>
      </c>
    </row>
    <row r="179" spans="1:9" ht="15.75" customHeight="1" thickBot="1">
      <c r="B179" s="75"/>
      <c r="C179" s="79"/>
      <c r="D179" s="80"/>
      <c r="E179" s="80"/>
      <c r="F179" s="117"/>
      <c r="G179" s="117"/>
      <c r="H179" s="109"/>
      <c r="I179" s="131">
        <f t="shared" si="8"/>
        <v>0</v>
      </c>
    </row>
    <row r="180" spans="1:9" ht="16.5" thickTop="1">
      <c r="B180" s="58" t="s">
        <v>92</v>
      </c>
      <c r="C180" s="58"/>
      <c r="D180" s="58"/>
      <c r="E180" s="58"/>
      <c r="F180" s="58"/>
      <c r="G180" s="58"/>
      <c r="H180" s="176"/>
      <c r="I180" s="137">
        <f>SUM(I172:I179)</f>
        <v>0</v>
      </c>
    </row>
    <row r="181" spans="1:9">
      <c r="B181" s="1"/>
      <c r="C181" s="1"/>
      <c r="D181" s="1"/>
      <c r="E181" s="1"/>
      <c r="F181" s="14"/>
      <c r="G181" s="14"/>
      <c r="H181" s="8"/>
    </row>
    <row r="182" spans="1:9">
      <c r="B182" s="3"/>
      <c r="C182" s="1"/>
      <c r="D182" s="1"/>
      <c r="E182" s="1"/>
      <c r="F182" s="9"/>
      <c r="G182" s="10"/>
      <c r="H182"/>
    </row>
    <row r="183" spans="1:9" ht="21">
      <c r="A183" s="119" t="str">
        <f>IF($A$16=0,"",IF(COUNTIFS($A$17:$A$26,B183)=1,1,"nvt"))</f>
        <v/>
      </c>
      <c r="B183" s="129" t="str">
        <f>B25</f>
        <v>Overige kosten</v>
      </c>
      <c r="C183" s="37"/>
      <c r="D183"/>
      <c r="E183"/>
      <c r="F183"/>
      <c r="G183"/>
      <c r="H183"/>
    </row>
    <row r="184" spans="1:9" ht="14.25" customHeight="1">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c r="B185" s="3"/>
      <c r="C185" s="4"/>
      <c r="D185"/>
      <c r="E185"/>
      <c r="F185"/>
      <c r="G185"/>
      <c r="H185"/>
    </row>
    <row r="186" spans="1:9" ht="16.5" thickBot="1">
      <c r="B186" s="158" t="s">
        <v>58</v>
      </c>
      <c r="C186" s="110" t="s">
        <v>101</v>
      </c>
      <c r="D186" s="110" t="s">
        <v>110</v>
      </c>
      <c r="E186" s="110" t="s">
        <v>111</v>
      </c>
      <c r="F186" s="157" t="s">
        <v>81</v>
      </c>
      <c r="G186" s="110" t="s">
        <v>3</v>
      </c>
      <c r="H186" s="198"/>
      <c r="I186" s="198"/>
    </row>
    <row r="187" spans="1:9" ht="15.75" customHeight="1" thickTop="1">
      <c r="B187" s="203"/>
      <c r="C187" s="186"/>
      <c r="D187" s="186"/>
      <c r="E187" s="189"/>
      <c r="F187" s="159">
        <f>IF($A$183=1,$E187*$D187,0)</f>
        <v>0</v>
      </c>
      <c r="G187" s="186"/>
      <c r="H187" s="191"/>
      <c r="I187" s="191"/>
    </row>
    <row r="188" spans="1:9" ht="15.75" customHeight="1">
      <c r="B188" s="173"/>
      <c r="C188" s="86"/>
      <c r="D188" s="186"/>
      <c r="E188" s="189"/>
      <c r="F188" s="160">
        <f t="shared" ref="F188:F202" si="9">IF($A$183=1,$E188*$D188,0)</f>
        <v>0</v>
      </c>
      <c r="G188" s="186"/>
      <c r="H188" s="168"/>
      <c r="I188" s="168"/>
    </row>
    <row r="189" spans="1:9" ht="15.75" customHeight="1">
      <c r="B189" s="173"/>
      <c r="C189" s="86"/>
      <c r="D189" s="186"/>
      <c r="E189" s="189"/>
      <c r="F189" s="160">
        <f t="shared" si="9"/>
        <v>0</v>
      </c>
      <c r="G189" s="186"/>
      <c r="H189" s="168"/>
      <c r="I189" s="168"/>
    </row>
    <row r="190" spans="1:9" ht="15.75" customHeight="1">
      <c r="B190" s="173"/>
      <c r="C190" s="86"/>
      <c r="D190" s="186"/>
      <c r="E190" s="189"/>
      <c r="F190" s="160">
        <f t="shared" si="9"/>
        <v>0</v>
      </c>
      <c r="G190" s="186"/>
      <c r="H190" s="168"/>
      <c r="I190" s="168"/>
    </row>
    <row r="191" spans="1:9" ht="15.75" customHeight="1">
      <c r="B191" s="173"/>
      <c r="C191" s="86"/>
      <c r="D191" s="186"/>
      <c r="E191" s="189"/>
      <c r="F191" s="160">
        <f t="shared" si="9"/>
        <v>0</v>
      </c>
      <c r="G191" s="186"/>
      <c r="H191" s="168"/>
      <c r="I191" s="168"/>
    </row>
    <row r="192" spans="1:9" ht="15.75" customHeight="1">
      <c r="B192" s="173"/>
      <c r="C192" s="86"/>
      <c r="D192" s="186"/>
      <c r="E192" s="189"/>
      <c r="F192" s="160">
        <f t="shared" si="9"/>
        <v>0</v>
      </c>
      <c r="G192" s="186"/>
      <c r="H192" s="168"/>
      <c r="I192" s="168"/>
    </row>
    <row r="193" spans="1:9" ht="15.75" customHeight="1">
      <c r="B193" s="173"/>
      <c r="C193" s="86"/>
      <c r="D193" s="86"/>
      <c r="E193" s="164"/>
      <c r="F193" s="160">
        <f t="shared" si="9"/>
        <v>0</v>
      </c>
      <c r="G193" s="86"/>
      <c r="H193" s="168"/>
      <c r="I193" s="168"/>
    </row>
    <row r="194" spans="1:9" ht="15.75" customHeight="1">
      <c r="B194" s="173"/>
      <c r="C194" s="86"/>
      <c r="D194" s="86"/>
      <c r="E194" s="164"/>
      <c r="F194" s="160">
        <f t="shared" si="9"/>
        <v>0</v>
      </c>
      <c r="G194" s="86"/>
      <c r="H194" s="168"/>
      <c r="I194" s="168"/>
    </row>
    <row r="195" spans="1:9" ht="15.75" customHeight="1">
      <c r="B195" s="173"/>
      <c r="C195" s="86"/>
      <c r="D195" s="86"/>
      <c r="E195" s="164"/>
      <c r="F195" s="160">
        <f t="shared" si="9"/>
        <v>0</v>
      </c>
      <c r="G195" s="86"/>
      <c r="H195" s="168"/>
      <c r="I195" s="168"/>
    </row>
    <row r="196" spans="1:9" ht="15.75" customHeight="1">
      <c r="B196" s="173"/>
      <c r="C196" s="86"/>
      <c r="D196" s="86"/>
      <c r="E196" s="164"/>
      <c r="F196" s="160">
        <f t="shared" si="9"/>
        <v>0</v>
      </c>
      <c r="G196" s="86"/>
      <c r="H196" s="168"/>
      <c r="I196" s="168"/>
    </row>
    <row r="197" spans="1:9" ht="15.75" customHeight="1">
      <c r="B197" s="173"/>
      <c r="C197" s="86"/>
      <c r="D197" s="86"/>
      <c r="E197" s="164"/>
      <c r="F197" s="160">
        <f t="shared" si="9"/>
        <v>0</v>
      </c>
      <c r="G197" s="86"/>
      <c r="H197" s="168"/>
      <c r="I197" s="168"/>
    </row>
    <row r="198" spans="1:9" ht="15.75" customHeight="1">
      <c r="B198" s="173"/>
      <c r="C198" s="86"/>
      <c r="D198" s="86"/>
      <c r="E198" s="164"/>
      <c r="F198" s="160">
        <f t="shared" si="9"/>
        <v>0</v>
      </c>
      <c r="G198" s="86"/>
      <c r="H198" s="168"/>
      <c r="I198" s="168"/>
    </row>
    <row r="199" spans="1:9" ht="15.75" customHeight="1">
      <c r="B199" s="173"/>
      <c r="C199" s="86"/>
      <c r="D199" s="86"/>
      <c r="E199" s="164"/>
      <c r="F199" s="160">
        <f t="shared" si="9"/>
        <v>0</v>
      </c>
      <c r="G199" s="86"/>
      <c r="H199" s="168"/>
      <c r="I199" s="168"/>
    </row>
    <row r="200" spans="1:9" ht="15.75" customHeight="1">
      <c r="B200" s="173"/>
      <c r="C200" s="86"/>
      <c r="D200" s="86"/>
      <c r="E200" s="164"/>
      <c r="F200" s="160">
        <f t="shared" si="9"/>
        <v>0</v>
      </c>
      <c r="G200" s="86"/>
      <c r="H200" s="168"/>
      <c r="I200" s="168"/>
    </row>
    <row r="201" spans="1:9" ht="15.75" customHeight="1">
      <c r="B201" s="173"/>
      <c r="C201" s="86"/>
      <c r="D201" s="86"/>
      <c r="E201" s="164"/>
      <c r="F201" s="160">
        <f t="shared" si="9"/>
        <v>0</v>
      </c>
      <c r="G201" s="86"/>
      <c r="H201" s="168"/>
      <c r="I201" s="168"/>
    </row>
    <row r="202" spans="1:9" ht="15.75" customHeight="1" thickBot="1">
      <c r="B202" s="73"/>
      <c r="C202" s="74"/>
      <c r="D202" s="74"/>
      <c r="E202" s="117"/>
      <c r="F202" s="131">
        <f t="shared" si="9"/>
        <v>0</v>
      </c>
      <c r="G202" s="74"/>
      <c r="H202" s="168"/>
      <c r="I202" s="168"/>
    </row>
    <row r="203" spans="1:9" ht="16.5" thickTop="1">
      <c r="B203" s="174" t="s">
        <v>92</v>
      </c>
      <c r="C203" s="174"/>
      <c r="D203" s="174"/>
      <c r="E203" s="175"/>
      <c r="F203" s="137">
        <f>SUM(F187:F202)</f>
        <v>0</v>
      </c>
      <c r="G203" s="174"/>
      <c r="H203" s="174"/>
      <c r="I203" s="174"/>
    </row>
    <row r="204" spans="1:9">
      <c r="B204" s="1"/>
      <c r="C204" s="1"/>
      <c r="D204" s="1"/>
      <c r="E204" s="1"/>
      <c r="F204" s="7"/>
      <c r="G204" s="8"/>
      <c r="H204"/>
    </row>
    <row r="205" spans="1:9">
      <c r="B205" s="1"/>
      <c r="C205" s="1"/>
      <c r="D205" s="1"/>
      <c r="E205" s="1"/>
      <c r="F205" s="7"/>
      <c r="G205" s="8"/>
      <c r="H205"/>
    </row>
    <row r="206" spans="1:9" ht="21">
      <c r="A206" s="119" t="str">
        <f>IF($A$16=0,"",IF(COUNTIFS($A$17:$A$26,B206)=1,1,"nvt"))</f>
        <v/>
      </c>
      <c r="B206" s="129" t="str">
        <f>B26</f>
        <v>Forfait 40% voor overige kosten</v>
      </c>
      <c r="C206" s="37"/>
      <c r="D206" s="37"/>
      <c r="E206" s="1"/>
      <c r="F206" s="7"/>
      <c r="G206" s="8"/>
      <c r="H206"/>
    </row>
    <row r="207" spans="1:9" ht="14.25" customHeight="1">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c r="B208" s="1"/>
      <c r="C208" s="1"/>
      <c r="D208" s="1"/>
      <c r="E208" s="1"/>
      <c r="F208" s="7"/>
      <c r="G208" s="8"/>
      <c r="H208"/>
    </row>
    <row r="209" spans="2:9" ht="16.5" thickBot="1">
      <c r="B209" s="158" t="s">
        <v>58</v>
      </c>
      <c r="C209" s="157" t="s">
        <v>81</v>
      </c>
      <c r="D209"/>
      <c r="E209"/>
      <c r="F209"/>
      <c r="G209"/>
      <c r="H209"/>
    </row>
    <row r="210" spans="2:9" ht="15.75" customHeight="1" thickTop="1">
      <c r="B210" s="226" t="str">
        <f>Hulpblad!V2</f>
        <v xml:space="preserve"> </v>
      </c>
      <c r="C210" s="159">
        <f>IF(AND($A$206=1,B210&lt;&gt;"",B210&lt;&gt;" "),(SUMIFS($G$59:$G$73,$B$59:$B$73,$B210)+SUMIFS($E$115:$E$124,$B$115:$B$124,$B210))*0.4,0)</f>
        <v>0</v>
      </c>
      <c r="D210"/>
      <c r="E210"/>
      <c r="F210"/>
      <c r="G210"/>
      <c r="H210"/>
    </row>
    <row r="211" spans="2:9" ht="15.75" customHeight="1">
      <c r="B211" s="227" t="str">
        <f>Hulpblad!V3</f>
        <v xml:space="preserve"> </v>
      </c>
      <c r="C211" s="160">
        <f t="shared" ref="C211:C219" si="10">IF(AND($A$206=1,B211&lt;&gt;"",B211&lt;&gt;" "),(SUMIFS($G$59:$G$73,$B$59:$B$73,$B211)+SUMIFS($E$115:$E$124,$B$115:$B$124,$B211))*0.4,0)</f>
        <v>0</v>
      </c>
      <c r="D211"/>
      <c r="E211"/>
      <c r="F211"/>
      <c r="G211"/>
      <c r="H211"/>
    </row>
    <row r="212" spans="2:9" ht="15.75" customHeight="1">
      <c r="B212" s="227" t="str">
        <f>Hulpblad!V4</f>
        <v xml:space="preserve"> </v>
      </c>
      <c r="C212" s="160">
        <f t="shared" si="10"/>
        <v>0</v>
      </c>
      <c r="D212"/>
      <c r="E212"/>
      <c r="F212"/>
      <c r="G212"/>
      <c r="H212"/>
    </row>
    <row r="213" spans="2:9" ht="15.75" customHeight="1">
      <c r="B213" s="227" t="str">
        <f>Hulpblad!V5</f>
        <v xml:space="preserve"> </v>
      </c>
      <c r="C213" s="160">
        <f t="shared" si="10"/>
        <v>0</v>
      </c>
      <c r="D213"/>
      <c r="E213"/>
      <c r="F213"/>
      <c r="G213"/>
      <c r="H213"/>
    </row>
    <row r="214" spans="2:9" ht="15.75" customHeight="1">
      <c r="B214" s="227" t="str">
        <f>Hulpblad!V6</f>
        <v xml:space="preserve"> </v>
      </c>
      <c r="C214" s="160">
        <f t="shared" si="10"/>
        <v>0</v>
      </c>
      <c r="D214"/>
      <c r="E214"/>
      <c r="F214"/>
      <c r="G214"/>
      <c r="H214"/>
    </row>
    <row r="215" spans="2:9" ht="15.75" customHeight="1">
      <c r="B215" s="227" t="str">
        <f>Hulpblad!V7</f>
        <v xml:space="preserve"> </v>
      </c>
      <c r="C215" s="160">
        <f t="shared" si="10"/>
        <v>0</v>
      </c>
      <c r="D215"/>
      <c r="E215"/>
      <c r="F215"/>
      <c r="G215"/>
      <c r="H215"/>
    </row>
    <row r="216" spans="2:9" ht="15.75" customHeight="1">
      <c r="B216" s="227" t="str">
        <f>Hulpblad!V8</f>
        <v xml:space="preserve"> </v>
      </c>
      <c r="C216" s="160">
        <f t="shared" si="10"/>
        <v>0</v>
      </c>
      <c r="D216"/>
      <c r="E216"/>
      <c r="F216"/>
      <c r="G216"/>
      <c r="H216"/>
    </row>
    <row r="217" spans="2:9" ht="15.75" customHeight="1">
      <c r="B217" s="227" t="str">
        <f>Hulpblad!V9</f>
        <v xml:space="preserve"> </v>
      </c>
      <c r="C217" s="160">
        <f t="shared" si="10"/>
        <v>0</v>
      </c>
      <c r="D217"/>
      <c r="E217"/>
      <c r="F217"/>
      <c r="G217"/>
      <c r="H217"/>
    </row>
    <row r="218" spans="2:9" ht="15.75" customHeight="1">
      <c r="B218" s="227" t="str">
        <f>Hulpblad!V10</f>
        <v xml:space="preserve"> </v>
      </c>
      <c r="C218" s="160">
        <f t="shared" si="10"/>
        <v>0</v>
      </c>
      <c r="D218"/>
      <c r="E218"/>
      <c r="F218"/>
      <c r="G218"/>
      <c r="H218"/>
    </row>
    <row r="219" spans="2:9" ht="15.75" customHeight="1" thickBot="1">
      <c r="B219" s="227" t="str">
        <f>Hulpblad!V11</f>
        <v xml:space="preserve"> </v>
      </c>
      <c r="C219" s="160">
        <f t="shared" si="10"/>
        <v>0</v>
      </c>
      <c r="D219"/>
      <c r="E219"/>
      <c r="F219"/>
      <c r="G219"/>
      <c r="H219"/>
    </row>
    <row r="220" spans="2:9" ht="16.5" thickTop="1">
      <c r="B220" s="228" t="s">
        <v>92</v>
      </c>
      <c r="C220" s="137">
        <f>SUM(C210:C219)</f>
        <v>0</v>
      </c>
      <c r="D220"/>
      <c r="E220"/>
      <c r="F220"/>
      <c r="G220"/>
      <c r="H220"/>
    </row>
    <row r="221" spans="2:9">
      <c r="B221" s="3"/>
      <c r="C221" s="1"/>
      <c r="D221" s="1"/>
      <c r="E221" s="1"/>
      <c r="F221" s="9"/>
      <c r="G221" s="10"/>
      <c r="H221"/>
    </row>
    <row r="222" spans="2:9" ht="16.5" thickBot="1">
      <c r="B222" s="33"/>
      <c r="C222" s="34"/>
      <c r="D222" s="34"/>
      <c r="E222" s="34"/>
      <c r="F222" s="35"/>
      <c r="G222" s="36"/>
      <c r="H222" s="36"/>
      <c r="I222" s="36"/>
    </row>
    <row r="223" spans="2:9" ht="7.5" customHeight="1" thickTop="1">
      <c r="B223" s="3"/>
      <c r="C223" s="1"/>
      <c r="D223" s="1"/>
      <c r="E223" s="1"/>
      <c r="F223" s="9"/>
      <c r="G223" s="10"/>
      <c r="H223"/>
    </row>
    <row r="224" spans="2:9" ht="23.25">
      <c r="B224" s="251" t="s">
        <v>112</v>
      </c>
      <c r="C224" s="251"/>
      <c r="D224" s="251"/>
      <c r="E224" s="251"/>
      <c r="F224" s="251"/>
      <c r="G224" s="251"/>
      <c r="H224" s="251"/>
    </row>
    <row r="225" spans="2:9">
      <c r="B225" s="3"/>
      <c r="C225" s="1"/>
      <c r="D225" s="1"/>
      <c r="E225" s="1"/>
      <c r="F225" s="9"/>
      <c r="G225" s="10"/>
      <c r="H225"/>
    </row>
    <row r="226" spans="2:9" ht="21">
      <c r="B226" s="37" t="s">
        <v>113</v>
      </c>
      <c r="C226" s="10"/>
      <c r="D226" s="10"/>
      <c r="E226" s="10"/>
      <c r="F226" s="9"/>
      <c r="G226" s="10"/>
      <c r="H226"/>
    </row>
    <row r="227" spans="2:9" ht="158.25" customHeight="1">
      <c r="B227" s="250" t="s">
        <v>120</v>
      </c>
      <c r="C227" s="250"/>
      <c r="D227" s="250"/>
      <c r="E227" s="250"/>
      <c r="F227" s="250"/>
      <c r="G227" s="250"/>
      <c r="H227" s="250"/>
      <c r="I227" s="250"/>
    </row>
    <row r="228" spans="2:9">
      <c r="B228" s="3"/>
      <c r="C228" s="10"/>
      <c r="D228" s="10"/>
      <c r="E228" s="10"/>
      <c r="F228" s="9"/>
      <c r="G228" s="10"/>
      <c r="H228"/>
    </row>
    <row r="229" spans="2:9" ht="15.6" customHeight="1" thickBot="1">
      <c r="B229" s="38" t="s">
        <v>74</v>
      </c>
      <c r="C229" s="39" t="s">
        <v>102</v>
      </c>
      <c r="D229" s="39" t="s">
        <v>60</v>
      </c>
      <c r="E229" s="115" t="s">
        <v>115</v>
      </c>
      <c r="F229" s="114"/>
      <c r="G229" s="114"/>
      <c r="H229" s="114"/>
      <c r="I229" s="114"/>
    </row>
    <row r="230" spans="2:9" ht="15.75" customHeight="1" thickTop="1">
      <c r="B230" s="44" t="s">
        <v>75</v>
      </c>
      <c r="C230" s="81"/>
      <c r="D230" s="132">
        <f>IFERROR(C230/$C$238,0)</f>
        <v>0</v>
      </c>
      <c r="E230" s="83"/>
      <c r="F230" s="84"/>
      <c r="G230" s="84"/>
      <c r="H230" s="84"/>
      <c r="I230" s="85"/>
    </row>
    <row r="231" spans="2:9" ht="31.5" customHeight="1">
      <c r="B231" s="206" t="s">
        <v>76</v>
      </c>
      <c r="C231" s="81"/>
      <c r="D231" s="132">
        <f>IFERROR(C231/$C$238,0)</f>
        <v>0</v>
      </c>
      <c r="E231" s="186"/>
      <c r="F231" s="188"/>
      <c r="G231" s="188"/>
      <c r="H231" s="188"/>
      <c r="I231" s="205"/>
    </row>
    <row r="232" spans="2:9" ht="15.75" customHeight="1">
      <c r="B232" s="44" t="s">
        <v>77</v>
      </c>
      <c r="C232" s="81"/>
      <c r="D232" s="132">
        <f t="shared" ref="D232:D236" si="11">IFERROR(C232/$C$238,0)</f>
        <v>0</v>
      </c>
      <c r="E232" s="86"/>
      <c r="F232" s="87"/>
      <c r="G232" s="87"/>
      <c r="H232" s="87"/>
      <c r="I232" s="88"/>
    </row>
    <row r="233" spans="2:9" ht="15.75" customHeight="1">
      <c r="B233" s="44" t="s">
        <v>78</v>
      </c>
      <c r="C233" s="81"/>
      <c r="D233" s="132">
        <f t="shared" si="11"/>
        <v>0</v>
      </c>
      <c r="E233" s="86"/>
      <c r="F233" s="87"/>
      <c r="G233" s="87"/>
      <c r="H233" s="87"/>
      <c r="I233" s="88"/>
    </row>
    <row r="234" spans="2:9" ht="15.75" customHeight="1">
      <c r="B234" s="44" t="s">
        <v>79</v>
      </c>
      <c r="C234" s="81"/>
      <c r="D234" s="132">
        <f t="shared" si="11"/>
        <v>0</v>
      </c>
      <c r="E234" s="86"/>
      <c r="F234" s="87"/>
      <c r="G234" s="87"/>
      <c r="H234" s="87"/>
      <c r="I234" s="88"/>
    </row>
    <row r="235" spans="2:9" ht="15.75" customHeight="1" thickBot="1">
      <c r="B235" s="45" t="s">
        <v>80</v>
      </c>
      <c r="C235" s="82"/>
      <c r="D235" s="133">
        <f t="shared" si="11"/>
        <v>0</v>
      </c>
      <c r="E235" s="89"/>
      <c r="F235" s="90"/>
      <c r="G235" s="90"/>
      <c r="H235" s="90"/>
      <c r="I235" s="91"/>
    </row>
    <row r="236" spans="2:9" ht="17.25" thickTop="1" thickBot="1">
      <c r="B236" s="59" t="s">
        <v>59</v>
      </c>
      <c r="C236" s="134">
        <f>SUM(C230:C235)</f>
        <v>0</v>
      </c>
      <c r="D236" s="135">
        <f t="shared" si="11"/>
        <v>0</v>
      </c>
      <c r="E236" s="60"/>
      <c r="F236" s="60"/>
      <c r="G236" s="60"/>
      <c r="H236" s="59"/>
      <c r="I236" s="61"/>
    </row>
    <row r="237" spans="2:9" ht="13.5" customHeight="1" thickTop="1">
      <c r="B237" s="10"/>
      <c r="C237" s="10"/>
      <c r="D237" s="10"/>
      <c r="E237" s="10"/>
      <c r="F237" s="9"/>
      <c r="G237" s="10"/>
      <c r="H237"/>
    </row>
    <row r="238" spans="2:9" ht="16.5" thickBot="1">
      <c r="B238" s="38" t="s">
        <v>81</v>
      </c>
      <c r="C238" s="136">
        <f>D27</f>
        <v>0</v>
      </c>
      <c r="D238" s="10"/>
      <c r="E238" s="10"/>
      <c r="F238" s="9"/>
      <c r="G238" s="10"/>
      <c r="H238"/>
    </row>
    <row r="239" spans="2:9" ht="16.5" thickTop="1">
      <c r="B239" s="3"/>
      <c r="C239" s="1"/>
      <c r="D239" s="1"/>
      <c r="E239" s="1"/>
      <c r="F239" s="9"/>
      <c r="G239" s="10"/>
      <c r="H239"/>
    </row>
    <row r="240" spans="2:9" ht="16.5" thickBot="1">
      <c r="B240" s="38" t="s">
        <v>116</v>
      </c>
      <c r="C240" s="136" t="str">
        <f>IF(ROUND(C236,2)-ROUND(C238,2)=0,"JA",C236-C238)</f>
        <v>JA</v>
      </c>
      <c r="D240" s="1"/>
      <c r="E240" s="1"/>
      <c r="F240" s="9"/>
      <c r="G240" s="10"/>
      <c r="H240"/>
    </row>
    <row r="241" spans="2:8" thickTop="1">
      <c r="B241" s="10"/>
      <c r="C241" s="10"/>
      <c r="D241" s="10"/>
      <c r="E241" s="10"/>
      <c r="F241" s="10"/>
      <c r="G241" s="10"/>
      <c r="H241" s="10"/>
    </row>
    <row r="242" spans="2:8" ht="15">
      <c r="B242" s="10"/>
      <c r="C242" s="10"/>
      <c r="D242" s="10"/>
      <c r="E242" s="10"/>
      <c r="F242" s="10"/>
      <c r="G242" s="10"/>
      <c r="H242" s="10"/>
    </row>
    <row r="243" spans="2:8" ht="15">
      <c r="B243" s="10"/>
      <c r="C243" s="10"/>
      <c r="D243" s="10"/>
      <c r="E243" s="10"/>
      <c r="F243" s="10"/>
      <c r="G243" s="10"/>
      <c r="H243" s="10"/>
    </row>
    <row r="244" spans="2:8" ht="15">
      <c r="B244" s="10"/>
      <c r="C244" s="10"/>
      <c r="D244" s="10"/>
      <c r="E244" s="10"/>
      <c r="F244" s="10"/>
      <c r="G244" s="10"/>
      <c r="H244" s="10"/>
    </row>
    <row r="245" spans="2:8" ht="15">
      <c r="B245" s="10"/>
      <c r="C245" s="10"/>
      <c r="D245" s="10"/>
      <c r="E245" s="10"/>
      <c r="F245" s="10"/>
      <c r="G245" s="10"/>
      <c r="H245" s="10"/>
    </row>
    <row r="246" spans="2:8" ht="15">
      <c r="B246" s="10"/>
      <c r="C246" s="10"/>
      <c r="D246" s="10"/>
      <c r="E246" s="10"/>
      <c r="F246" s="10"/>
      <c r="G246" s="10"/>
      <c r="H246" s="10"/>
    </row>
    <row r="247" spans="2:8" ht="15">
      <c r="B247" s="10"/>
      <c r="C247" s="10"/>
      <c r="D247" s="10"/>
      <c r="E247" s="10"/>
      <c r="F247" s="10"/>
      <c r="G247" s="10"/>
      <c r="H247" s="10"/>
    </row>
    <row r="248" spans="2:8" ht="15">
      <c r="B248" s="10"/>
      <c r="C248" s="10"/>
      <c r="D248" s="10"/>
      <c r="E248" s="10"/>
      <c r="F248" s="10"/>
      <c r="G248" s="10"/>
      <c r="H248" s="10"/>
    </row>
    <row r="249" spans="2:8" ht="15">
      <c r="B249" s="10"/>
      <c r="C249" s="10"/>
      <c r="D249" s="10"/>
      <c r="E249" s="10"/>
      <c r="F249" s="10"/>
      <c r="G249" s="10"/>
      <c r="H249" s="10"/>
    </row>
    <row r="250" spans="2:8" ht="15">
      <c r="B250" s="10"/>
      <c r="C250" s="10"/>
      <c r="D250" s="10"/>
      <c r="E250" s="10"/>
      <c r="F250" s="10"/>
      <c r="G250" s="10"/>
      <c r="H250" s="10"/>
    </row>
    <row r="251" spans="2:8" ht="15">
      <c r="B251" s="10"/>
      <c r="C251" s="10"/>
      <c r="D251" s="10"/>
      <c r="E251" s="10"/>
      <c r="F251" s="10"/>
      <c r="G251" s="10"/>
      <c r="H251" s="10"/>
    </row>
    <row r="252" spans="2:8" ht="15">
      <c r="B252" s="10"/>
      <c r="C252" s="10"/>
      <c r="D252" s="10"/>
      <c r="E252" s="10"/>
      <c r="F252" s="10"/>
      <c r="G252" s="10"/>
      <c r="H252" s="10"/>
    </row>
    <row r="253" spans="2:8" ht="15">
      <c r="B253" s="10"/>
      <c r="C253" s="10"/>
      <c r="D253" s="10"/>
      <c r="E253" s="10"/>
      <c r="F253" s="10"/>
      <c r="G253" s="10"/>
      <c r="H253" s="10"/>
    </row>
    <row r="254" spans="2:8" ht="15">
      <c r="B254" s="10"/>
      <c r="C254" s="10"/>
      <c r="D254" s="10"/>
      <c r="E254" s="10"/>
      <c r="F254" s="10"/>
      <c r="G254" s="10"/>
      <c r="H254" s="10"/>
    </row>
    <row r="255" spans="2:8" ht="15">
      <c r="B255" s="10"/>
      <c r="C255" s="10"/>
      <c r="D255" s="10"/>
      <c r="E255" s="10"/>
      <c r="F255" s="10"/>
      <c r="G255" s="10"/>
      <c r="H255" s="10"/>
    </row>
    <row r="256" spans="2:8" ht="15">
      <c r="B256" s="10"/>
      <c r="C256" s="10"/>
      <c r="D256" s="10"/>
      <c r="E256" s="10"/>
      <c r="F256" s="10"/>
      <c r="G256" s="10"/>
      <c r="H256" s="10"/>
    </row>
    <row r="257" spans="2:8" ht="15">
      <c r="B257" s="10"/>
      <c r="C257" s="10"/>
      <c r="D257" s="10"/>
      <c r="E257" s="10"/>
      <c r="F257" s="10"/>
      <c r="G257" s="10"/>
      <c r="H257" s="10"/>
    </row>
    <row r="258" spans="2:8" ht="15">
      <c r="B258" s="10"/>
      <c r="C258" s="10"/>
      <c r="D258" s="10"/>
      <c r="E258" s="10"/>
      <c r="F258" s="10"/>
      <c r="G258" s="10"/>
      <c r="H258" s="10"/>
    </row>
    <row r="259" spans="2:8" ht="15">
      <c r="B259" s="10"/>
      <c r="C259" s="10"/>
      <c r="D259" s="10"/>
      <c r="E259" s="10"/>
      <c r="F259" s="10"/>
      <c r="G259" s="10"/>
      <c r="H259" s="10"/>
    </row>
    <row r="260" spans="2:8" ht="15">
      <c r="B260" s="10"/>
      <c r="C260" s="10"/>
      <c r="D260" s="10"/>
      <c r="E260" s="10"/>
      <c r="F260" s="10"/>
      <c r="G260" s="10"/>
      <c r="H260" s="10"/>
    </row>
    <row r="261" spans="2:8" ht="15">
      <c r="B261" s="10"/>
      <c r="C261" s="10"/>
      <c r="D261" s="10"/>
      <c r="E261" s="10"/>
      <c r="F261" s="10"/>
      <c r="G261" s="10"/>
      <c r="H261" s="10"/>
    </row>
    <row r="262" spans="2:8" ht="15">
      <c r="B262" s="10"/>
      <c r="C262" s="10"/>
      <c r="D262" s="10"/>
      <c r="E262" s="10"/>
      <c r="F262" s="10"/>
      <c r="G262" s="10"/>
      <c r="H262" s="10"/>
    </row>
    <row r="263" spans="2:8" ht="15">
      <c r="B263" s="10"/>
      <c r="C263" s="10"/>
      <c r="D263" s="10"/>
      <c r="E263" s="10"/>
      <c r="F263" s="10"/>
      <c r="G263" s="10"/>
      <c r="H263" s="10"/>
    </row>
    <row r="264" spans="2:8" ht="15">
      <c r="B264" s="10"/>
      <c r="C264" s="10"/>
      <c r="D264" s="10"/>
      <c r="E264" s="10"/>
      <c r="F264" s="10"/>
      <c r="G264" s="10"/>
      <c r="H264" s="10"/>
    </row>
    <row r="265" spans="2:8" ht="15">
      <c r="B265" s="10"/>
      <c r="C265" s="10"/>
      <c r="D265" s="10"/>
      <c r="E265" s="10"/>
      <c r="F265" s="10"/>
      <c r="G265" s="10"/>
      <c r="H265" s="10"/>
    </row>
    <row r="266" spans="2:8" ht="15">
      <c r="B266" s="10"/>
      <c r="C266" s="10"/>
      <c r="D266" s="10"/>
      <c r="E266" s="10"/>
      <c r="F266" s="10"/>
      <c r="G266" s="10"/>
      <c r="H266" s="10"/>
    </row>
    <row r="267" spans="2:8" ht="15">
      <c r="B267" s="10"/>
      <c r="C267" s="10"/>
      <c r="D267" s="10"/>
      <c r="E267" s="10"/>
      <c r="F267" s="10"/>
      <c r="G267" s="10"/>
      <c r="H267" s="10"/>
    </row>
    <row r="268" spans="2:8" ht="15">
      <c r="B268" s="10"/>
      <c r="C268" s="10"/>
      <c r="D268" s="10"/>
      <c r="E268" s="10"/>
      <c r="F268" s="10"/>
      <c r="G268" s="10"/>
      <c r="H268" s="10"/>
    </row>
    <row r="269" spans="2:8" ht="15">
      <c r="B269" s="10"/>
      <c r="C269" s="10"/>
      <c r="D269" s="10"/>
      <c r="E269" s="10"/>
      <c r="F269" s="10"/>
      <c r="G269" s="10"/>
      <c r="H269" s="10"/>
    </row>
    <row r="270" spans="2:8" ht="15">
      <c r="B270" s="10"/>
      <c r="C270" s="10"/>
      <c r="D270" s="10"/>
      <c r="E270" s="10"/>
      <c r="F270" s="10"/>
      <c r="G270" s="10"/>
      <c r="H270" s="10"/>
    </row>
    <row r="271" spans="2:8" ht="15">
      <c r="B271" s="10"/>
      <c r="C271" s="10"/>
      <c r="D271" s="10"/>
      <c r="E271" s="10"/>
      <c r="F271" s="10"/>
      <c r="G271" s="10"/>
      <c r="H271" s="10"/>
    </row>
    <row r="272" spans="2:8" ht="15">
      <c r="B272" s="10"/>
      <c r="C272" s="10"/>
      <c r="D272" s="10"/>
      <c r="E272" s="10"/>
      <c r="F272" s="10"/>
      <c r="G272" s="10"/>
      <c r="H272" s="10"/>
    </row>
    <row r="273" spans="2:8" ht="15">
      <c r="B273" s="10"/>
      <c r="C273" s="10"/>
      <c r="D273" s="10"/>
      <c r="E273" s="10"/>
      <c r="F273" s="10"/>
      <c r="G273" s="10"/>
      <c r="H273" s="10"/>
    </row>
    <row r="274" spans="2:8" ht="15">
      <c r="B274" s="10"/>
      <c r="C274" s="10"/>
      <c r="D274" s="10"/>
      <c r="E274" s="10"/>
      <c r="F274" s="10"/>
      <c r="G274" s="10"/>
      <c r="H274" s="10"/>
    </row>
    <row r="275" spans="2:8" ht="15">
      <c r="B275" s="10"/>
      <c r="C275" s="10"/>
      <c r="D275" s="10"/>
      <c r="E275" s="10"/>
      <c r="F275" s="10"/>
      <c r="G275" s="10"/>
      <c r="H275" s="10"/>
    </row>
    <row r="276" spans="2:8" ht="15">
      <c r="B276" s="10"/>
      <c r="C276" s="10"/>
      <c r="D276" s="10"/>
      <c r="E276" s="10"/>
      <c r="F276" s="10"/>
      <c r="G276" s="10"/>
      <c r="H276" s="10"/>
    </row>
    <row r="277" spans="2:8" ht="15">
      <c r="B277" s="10"/>
      <c r="C277" s="10"/>
      <c r="D277" s="10"/>
      <c r="E277" s="10"/>
      <c r="F277" s="10"/>
      <c r="G277" s="10"/>
      <c r="H277" s="10"/>
    </row>
    <row r="278" spans="2:8" ht="15">
      <c r="B278" s="10"/>
      <c r="C278" s="10"/>
      <c r="D278" s="10"/>
      <c r="E278" s="10"/>
      <c r="F278" s="10"/>
      <c r="G278" s="10"/>
      <c r="H278" s="10"/>
    </row>
    <row r="279" spans="2:8" ht="15">
      <c r="B279" s="10"/>
      <c r="C279" s="10"/>
      <c r="D279" s="10"/>
      <c r="E279" s="10"/>
      <c r="F279" s="10"/>
      <c r="G279" s="10"/>
      <c r="H279" s="10"/>
    </row>
    <row r="280" spans="2:8" ht="15">
      <c r="B280" s="10"/>
      <c r="C280" s="10"/>
      <c r="D280" s="10"/>
      <c r="E280" s="10"/>
      <c r="F280" s="10"/>
      <c r="G280" s="10"/>
      <c r="H280" s="10"/>
    </row>
    <row r="281" spans="2:8" ht="15">
      <c r="B281" s="10"/>
      <c r="C281" s="10"/>
      <c r="D281" s="10"/>
      <c r="E281" s="10"/>
      <c r="F281" s="10"/>
      <c r="G281" s="10"/>
      <c r="H281" s="10"/>
    </row>
    <row r="282" spans="2:8" ht="15">
      <c r="B282" s="10"/>
      <c r="C282" s="10"/>
      <c r="D282" s="10"/>
      <c r="E282" s="10"/>
      <c r="F282" s="10"/>
      <c r="G282" s="10"/>
      <c r="H282" s="10"/>
    </row>
    <row r="283" spans="2:8" ht="15">
      <c r="B283" s="10"/>
      <c r="C283" s="10"/>
      <c r="D283" s="10"/>
      <c r="E283" s="10"/>
      <c r="F283" s="10"/>
      <c r="G283" s="10"/>
      <c r="H283" s="10"/>
    </row>
    <row r="284" spans="2:8" ht="15">
      <c r="B284" s="10"/>
      <c r="C284" s="10"/>
      <c r="D284" s="10"/>
      <c r="E284" s="10"/>
      <c r="F284" s="10"/>
      <c r="G284" s="10"/>
      <c r="H284" s="10"/>
    </row>
    <row r="285" spans="2:8" ht="15">
      <c r="B285" s="10"/>
      <c r="C285" s="10"/>
      <c r="D285" s="10"/>
      <c r="E285" s="10"/>
      <c r="F285" s="10"/>
      <c r="G285" s="10"/>
      <c r="H285" s="10"/>
    </row>
    <row r="286" spans="2:8" ht="15">
      <c r="B286" s="10"/>
      <c r="C286" s="10"/>
      <c r="D286" s="10"/>
      <c r="E286" s="10"/>
      <c r="F286" s="10"/>
      <c r="G286" s="10"/>
      <c r="H286" s="10"/>
    </row>
    <row r="287" spans="2:8" ht="15">
      <c r="B287" s="10"/>
      <c r="C287" s="10"/>
      <c r="D287" s="10"/>
      <c r="E287" s="10"/>
      <c r="F287" s="10"/>
      <c r="G287" s="10"/>
      <c r="H287" s="10"/>
    </row>
    <row r="288" spans="2:8" ht="15">
      <c r="B288" s="10"/>
      <c r="C288" s="10"/>
      <c r="D288" s="10"/>
      <c r="E288" s="10"/>
      <c r="F288" s="10"/>
      <c r="G288" s="10"/>
      <c r="H288" s="10"/>
    </row>
    <row r="289" spans="2:8" ht="15">
      <c r="B289" s="10"/>
      <c r="C289" s="10"/>
      <c r="D289" s="10"/>
      <c r="E289" s="10"/>
      <c r="F289" s="10"/>
      <c r="G289" s="10"/>
      <c r="H289" s="10"/>
    </row>
    <row r="290" spans="2:8" ht="15">
      <c r="B290" s="10"/>
      <c r="C290" s="10"/>
      <c r="D290" s="10"/>
      <c r="E290" s="10"/>
      <c r="F290" s="10"/>
      <c r="G290" s="10"/>
      <c r="H290" s="10"/>
    </row>
    <row r="291" spans="2:8" ht="15">
      <c r="B291" s="10"/>
      <c r="C291" s="10"/>
      <c r="D291" s="10"/>
      <c r="E291" s="10"/>
      <c r="F291" s="10"/>
      <c r="G291" s="10"/>
      <c r="H291" s="10"/>
    </row>
    <row r="292" spans="2:8" ht="15">
      <c r="B292" s="10"/>
      <c r="C292" s="10"/>
      <c r="D292" s="10"/>
      <c r="E292" s="10"/>
      <c r="F292" s="10"/>
      <c r="G292" s="10"/>
      <c r="H292" s="10"/>
    </row>
    <row r="293" spans="2:8" ht="15">
      <c r="B293" s="10"/>
      <c r="C293" s="10"/>
      <c r="D293" s="10"/>
      <c r="E293" s="10"/>
      <c r="F293" s="10"/>
      <c r="G293" s="10"/>
      <c r="H293" s="10"/>
    </row>
    <row r="294" spans="2:8" ht="15">
      <c r="B294" s="10"/>
      <c r="C294" s="10"/>
      <c r="D294" s="10"/>
      <c r="E294" s="10"/>
      <c r="F294" s="10"/>
      <c r="G294" s="10"/>
      <c r="H294" s="10"/>
    </row>
    <row r="295" spans="2:8" ht="15">
      <c r="B295" s="10"/>
      <c r="C295" s="10"/>
      <c r="D295" s="10"/>
      <c r="E295" s="10"/>
      <c r="F295" s="10"/>
      <c r="G295" s="10"/>
      <c r="H295" s="10"/>
    </row>
    <row r="296" spans="2:8" ht="15">
      <c r="B296" s="10"/>
      <c r="C296" s="10"/>
      <c r="D296" s="10"/>
      <c r="E296" s="10"/>
      <c r="F296" s="10"/>
      <c r="G296" s="10"/>
      <c r="H296" s="10"/>
    </row>
    <row r="297" spans="2:8" ht="15">
      <c r="B297" s="10"/>
      <c r="C297" s="10"/>
      <c r="D297" s="10"/>
      <c r="E297" s="10"/>
      <c r="F297" s="10"/>
      <c r="G297" s="10"/>
      <c r="H297" s="10"/>
    </row>
    <row r="298" spans="2:8" ht="15">
      <c r="B298" s="10"/>
      <c r="C298" s="10"/>
      <c r="D298" s="10"/>
      <c r="E298" s="10"/>
      <c r="F298" s="10"/>
      <c r="G298" s="10"/>
      <c r="H298" s="10"/>
    </row>
    <row r="299" spans="2:8" ht="15">
      <c r="B299" s="10"/>
      <c r="C299" s="10"/>
      <c r="D299" s="10"/>
      <c r="E299" s="10"/>
      <c r="F299" s="10"/>
      <c r="G299" s="10"/>
      <c r="H299" s="10"/>
    </row>
    <row r="300" spans="2:8" ht="15">
      <c r="B300" s="10"/>
      <c r="C300" s="10"/>
      <c r="D300" s="10"/>
      <c r="E300" s="10"/>
      <c r="F300" s="10"/>
      <c r="G300" s="10"/>
      <c r="H300" s="10"/>
    </row>
    <row r="301" spans="2:8" ht="15">
      <c r="B301" s="10"/>
      <c r="C301" s="10"/>
      <c r="D301" s="10"/>
      <c r="E301" s="10"/>
      <c r="F301" s="10"/>
      <c r="G301" s="10"/>
      <c r="H301" s="10"/>
    </row>
    <row r="302" spans="2:8" ht="15">
      <c r="B302" s="10"/>
      <c r="C302" s="10"/>
      <c r="D302" s="10"/>
      <c r="E302" s="10"/>
      <c r="F302" s="10"/>
      <c r="G302" s="10"/>
      <c r="H302" s="10"/>
    </row>
    <row r="303" spans="2:8" ht="15">
      <c r="B303" s="10"/>
      <c r="C303" s="10"/>
      <c r="D303" s="10"/>
      <c r="E303" s="10"/>
      <c r="F303" s="10"/>
      <c r="G303" s="10"/>
      <c r="H303" s="10"/>
    </row>
    <row r="304" spans="2:8" ht="15">
      <c r="B304" s="10"/>
      <c r="C304" s="10"/>
      <c r="D304" s="10"/>
      <c r="E304" s="10"/>
      <c r="F304" s="10"/>
      <c r="G304" s="10"/>
      <c r="H304" s="10"/>
    </row>
    <row r="305" spans="2:8" ht="15">
      <c r="B305" s="10"/>
      <c r="C305" s="10"/>
      <c r="D305" s="10"/>
      <c r="E305" s="10"/>
      <c r="F305" s="10"/>
      <c r="G305" s="10"/>
      <c r="H305" s="10"/>
    </row>
    <row r="306" spans="2:8" ht="15">
      <c r="B306" s="10"/>
      <c r="C306" s="10"/>
      <c r="D306" s="10"/>
      <c r="E306" s="10"/>
      <c r="F306" s="10"/>
      <c r="G306" s="10"/>
      <c r="H306" s="10"/>
    </row>
    <row r="307" spans="2:8" ht="15">
      <c r="B307" s="10"/>
      <c r="C307" s="10"/>
      <c r="D307" s="10"/>
      <c r="E307" s="10"/>
      <c r="F307" s="10"/>
      <c r="G307" s="10"/>
      <c r="H307" s="10"/>
    </row>
    <row r="308" spans="2:8" ht="15">
      <c r="B308" s="10"/>
      <c r="C308" s="10"/>
      <c r="D308" s="10"/>
      <c r="E308" s="10"/>
      <c r="F308" s="10"/>
      <c r="G308" s="10"/>
      <c r="H308" s="10"/>
    </row>
    <row r="309" spans="2:8" ht="15">
      <c r="B309" s="10"/>
      <c r="C309" s="10"/>
      <c r="D309" s="10"/>
      <c r="E309" s="10"/>
      <c r="F309" s="10"/>
      <c r="G309" s="10"/>
      <c r="H309" s="10"/>
    </row>
    <row r="310" spans="2:8" ht="15">
      <c r="B310" s="10"/>
      <c r="C310" s="10"/>
      <c r="D310" s="10"/>
      <c r="E310" s="10"/>
      <c r="F310" s="10"/>
      <c r="G310" s="10"/>
      <c r="H310" s="10"/>
    </row>
    <row r="311" spans="2:8" ht="15">
      <c r="B311" s="10"/>
      <c r="C311" s="10"/>
      <c r="D311" s="10"/>
      <c r="E311" s="10"/>
      <c r="F311" s="10"/>
      <c r="G311" s="10"/>
      <c r="H311" s="10"/>
    </row>
    <row r="312" spans="2:8" ht="15">
      <c r="B312" s="10"/>
      <c r="C312" s="10"/>
      <c r="D312" s="10"/>
      <c r="E312" s="10"/>
      <c r="F312" s="10"/>
      <c r="G312" s="10"/>
      <c r="H312" s="10"/>
    </row>
    <row r="313" spans="2:8" ht="15">
      <c r="B313" s="10"/>
      <c r="C313" s="10"/>
      <c r="D313" s="10"/>
      <c r="E313" s="10"/>
      <c r="F313" s="10"/>
      <c r="G313" s="10"/>
      <c r="H313" s="10"/>
    </row>
    <row r="314" spans="2:8" ht="15">
      <c r="B314" s="10"/>
      <c r="C314" s="10"/>
      <c r="D314" s="10"/>
      <c r="E314" s="10"/>
      <c r="F314" s="10"/>
      <c r="G314" s="10"/>
      <c r="H314" s="10"/>
    </row>
    <row r="315" spans="2:8" ht="15">
      <c r="B315" s="10"/>
      <c r="C315" s="10"/>
      <c r="D315" s="10"/>
      <c r="E315" s="10"/>
      <c r="F315" s="10"/>
      <c r="G315" s="10"/>
      <c r="H315" s="10"/>
    </row>
    <row r="316" spans="2:8" ht="15">
      <c r="B316" s="10"/>
      <c r="C316" s="10"/>
      <c r="D316" s="10"/>
      <c r="E316" s="10"/>
      <c r="F316" s="10"/>
      <c r="G316" s="10"/>
      <c r="H316" s="10"/>
    </row>
    <row r="317" spans="2:8" ht="15">
      <c r="B317" s="10"/>
      <c r="C317" s="10"/>
      <c r="D317" s="10"/>
      <c r="E317" s="10"/>
      <c r="F317" s="10"/>
      <c r="G317" s="10"/>
      <c r="H317" s="10"/>
    </row>
    <row r="318" spans="2:8" ht="15">
      <c r="B318" s="10"/>
      <c r="C318" s="10"/>
      <c r="D318" s="10"/>
      <c r="E318" s="10"/>
      <c r="F318" s="10"/>
      <c r="G318" s="10"/>
      <c r="H318" s="10"/>
    </row>
    <row r="319" spans="2:8" ht="15">
      <c r="B319" s="10"/>
      <c r="C319" s="10"/>
      <c r="D319" s="10"/>
      <c r="E319" s="10"/>
      <c r="F319" s="10"/>
      <c r="G319" s="10"/>
      <c r="H319" s="10"/>
    </row>
    <row r="320" spans="2:8" ht="15">
      <c r="B320" s="10"/>
      <c r="C320" s="10"/>
      <c r="D320" s="10"/>
      <c r="E320" s="10"/>
      <c r="F320" s="10"/>
      <c r="G320" s="10"/>
      <c r="H320" s="10"/>
    </row>
    <row r="321" spans="2:8" ht="15">
      <c r="B321" s="10"/>
      <c r="C321" s="10"/>
      <c r="D321" s="10"/>
      <c r="E321" s="10"/>
      <c r="F321" s="10"/>
      <c r="G321" s="10"/>
      <c r="H321" s="10"/>
    </row>
    <row r="322" spans="2:8" ht="15">
      <c r="B322" s="10"/>
      <c r="C322" s="10"/>
      <c r="D322" s="10"/>
      <c r="E322" s="10"/>
      <c r="F322" s="10"/>
      <c r="G322" s="10"/>
      <c r="H322" s="10"/>
    </row>
    <row r="323" spans="2:8" ht="15">
      <c r="B323" s="10"/>
      <c r="C323" s="10"/>
      <c r="D323" s="10"/>
      <c r="E323" s="10"/>
      <c r="F323" s="10"/>
      <c r="G323" s="10"/>
      <c r="H323" s="10"/>
    </row>
    <row r="324" spans="2:8" ht="15">
      <c r="B324" s="10"/>
      <c r="C324" s="10"/>
      <c r="D324" s="10"/>
      <c r="E324" s="10"/>
      <c r="F324" s="10"/>
      <c r="G324" s="10"/>
      <c r="H324" s="10"/>
    </row>
    <row r="325" spans="2:8" ht="15">
      <c r="B325" s="10"/>
      <c r="C325" s="10"/>
      <c r="D325" s="10"/>
      <c r="E325" s="10"/>
      <c r="F325" s="10"/>
      <c r="G325" s="10"/>
      <c r="H325" s="10"/>
    </row>
    <row r="326" spans="2:8" ht="15">
      <c r="B326" s="10"/>
      <c r="C326" s="10"/>
      <c r="D326" s="10"/>
      <c r="E326" s="10"/>
      <c r="F326" s="10"/>
      <c r="G326" s="10"/>
      <c r="H326" s="10"/>
    </row>
    <row r="327" spans="2:8" ht="15">
      <c r="B327" s="10"/>
      <c r="C327" s="10"/>
      <c r="D327" s="10"/>
      <c r="E327" s="10"/>
      <c r="F327" s="10"/>
      <c r="G327" s="10"/>
      <c r="H327" s="10"/>
    </row>
    <row r="328" spans="2:8" ht="15">
      <c r="B328" s="10"/>
      <c r="C328" s="10"/>
      <c r="D328" s="10"/>
      <c r="E328" s="10"/>
      <c r="F328" s="10"/>
      <c r="G328" s="10"/>
      <c r="H328" s="10"/>
    </row>
    <row r="329" spans="2:8" ht="15">
      <c r="B329" s="10"/>
      <c r="C329" s="10"/>
      <c r="D329" s="10"/>
      <c r="E329" s="10"/>
      <c r="F329" s="10"/>
      <c r="G329" s="10"/>
      <c r="H329" s="10"/>
    </row>
    <row r="330" spans="2:8" ht="15">
      <c r="B330" s="10"/>
      <c r="C330" s="10"/>
      <c r="D330" s="10"/>
      <c r="E330" s="10"/>
      <c r="F330" s="10"/>
      <c r="G330" s="10"/>
      <c r="H330" s="10"/>
    </row>
    <row r="331" spans="2:8" ht="15">
      <c r="B331" s="10"/>
      <c r="C331" s="10"/>
      <c r="D331" s="10"/>
      <c r="E331" s="10"/>
      <c r="F331" s="10"/>
      <c r="G331" s="10"/>
      <c r="H331" s="10"/>
    </row>
    <row r="332" spans="2:8" ht="15">
      <c r="B332" s="10"/>
      <c r="C332" s="10"/>
      <c r="D332" s="10"/>
      <c r="E332" s="10"/>
      <c r="F332" s="10"/>
      <c r="G332" s="10"/>
      <c r="H332" s="10"/>
    </row>
    <row r="333" spans="2:8" ht="15">
      <c r="B333" s="10"/>
      <c r="C333" s="10"/>
      <c r="D333" s="10"/>
      <c r="E333" s="10"/>
      <c r="F333" s="10"/>
      <c r="G333" s="10"/>
      <c r="H333" s="10"/>
    </row>
    <row r="334" spans="2:8" ht="15">
      <c r="B334" s="10"/>
      <c r="C334" s="10"/>
      <c r="D334" s="10"/>
      <c r="E334" s="10"/>
      <c r="F334" s="10"/>
      <c r="G334" s="10"/>
      <c r="H334" s="10"/>
    </row>
    <row r="335" spans="2:8" ht="15">
      <c r="B335" s="10"/>
      <c r="C335" s="10"/>
      <c r="D335" s="10"/>
      <c r="E335" s="10"/>
      <c r="F335" s="10"/>
      <c r="G335" s="10"/>
      <c r="H335" s="10"/>
    </row>
    <row r="336" spans="2:8" ht="15">
      <c r="B336" s="10"/>
      <c r="C336" s="10"/>
      <c r="D336" s="10"/>
      <c r="E336" s="10"/>
      <c r="F336" s="10"/>
      <c r="G336" s="10"/>
      <c r="H336" s="10"/>
    </row>
    <row r="337" spans="2:8" ht="15">
      <c r="B337" s="10"/>
      <c r="C337" s="10"/>
      <c r="D337" s="10"/>
      <c r="E337" s="10"/>
      <c r="F337" s="10"/>
      <c r="G337" s="10"/>
      <c r="H337" s="10"/>
    </row>
    <row r="338" spans="2:8" ht="15">
      <c r="B338" s="10"/>
      <c r="C338" s="10"/>
      <c r="D338" s="10"/>
      <c r="E338" s="10"/>
      <c r="F338" s="10"/>
      <c r="G338" s="10"/>
      <c r="H338" s="10"/>
    </row>
    <row r="339" spans="2:8" ht="15">
      <c r="B339" s="10"/>
      <c r="C339" s="10"/>
      <c r="D339" s="10"/>
      <c r="E339" s="10"/>
      <c r="F339" s="10"/>
      <c r="G339" s="10"/>
      <c r="H339" s="10"/>
    </row>
    <row r="340" spans="2:8" ht="15">
      <c r="B340" s="10"/>
      <c r="C340" s="10"/>
      <c r="D340" s="10"/>
      <c r="E340" s="10"/>
      <c r="F340" s="10"/>
      <c r="G340" s="10"/>
      <c r="H340" s="10"/>
    </row>
    <row r="341" spans="2:8" ht="15">
      <c r="B341" s="10"/>
      <c r="C341" s="10"/>
      <c r="D341" s="10"/>
      <c r="E341" s="10"/>
      <c r="F341" s="10"/>
      <c r="G341" s="10"/>
      <c r="H341" s="10"/>
    </row>
    <row r="342" spans="2:8" ht="15">
      <c r="B342" s="10"/>
      <c r="C342" s="10"/>
      <c r="D342" s="10"/>
      <c r="E342" s="10"/>
      <c r="F342" s="10"/>
      <c r="G342" s="10"/>
      <c r="H342" s="10"/>
    </row>
    <row r="343" spans="2:8" ht="15">
      <c r="B343" s="10"/>
      <c r="C343" s="10"/>
      <c r="D343" s="10"/>
      <c r="E343" s="10"/>
      <c r="F343" s="10"/>
      <c r="G343" s="10"/>
      <c r="H343" s="10"/>
    </row>
    <row r="344" spans="2:8" ht="15">
      <c r="B344" s="10"/>
      <c r="C344" s="10"/>
      <c r="D344" s="10"/>
      <c r="E344" s="10"/>
      <c r="F344" s="10"/>
      <c r="G344" s="10"/>
      <c r="H344" s="10"/>
    </row>
    <row r="345" spans="2:8" ht="15">
      <c r="B345" s="10"/>
      <c r="C345" s="10"/>
      <c r="D345" s="10"/>
      <c r="E345" s="10"/>
      <c r="F345" s="10"/>
      <c r="G345" s="10"/>
      <c r="H345" s="10"/>
    </row>
    <row r="346" spans="2:8" ht="15">
      <c r="B346" s="10"/>
      <c r="C346" s="10"/>
      <c r="D346" s="10"/>
      <c r="E346" s="10"/>
      <c r="F346" s="10"/>
      <c r="G346" s="10"/>
      <c r="H346" s="10"/>
    </row>
    <row r="347" spans="2:8" ht="15">
      <c r="B347" s="10"/>
      <c r="C347" s="10"/>
      <c r="D347" s="10"/>
      <c r="E347" s="10"/>
      <c r="F347" s="10"/>
      <c r="G347" s="10"/>
      <c r="H347" s="10"/>
    </row>
    <row r="348" spans="2:8" ht="15">
      <c r="B348" s="10"/>
      <c r="C348" s="10"/>
      <c r="D348" s="10"/>
      <c r="E348" s="10"/>
      <c r="F348" s="10"/>
      <c r="G348" s="10"/>
      <c r="H348" s="10"/>
    </row>
    <row r="349" spans="2:8" ht="15">
      <c r="B349" s="10"/>
      <c r="C349" s="10"/>
      <c r="D349" s="10"/>
      <c r="E349" s="10"/>
      <c r="F349" s="10"/>
      <c r="G349" s="10"/>
      <c r="H349" s="10"/>
    </row>
    <row r="350" spans="2:8" ht="15">
      <c r="B350" s="10"/>
      <c r="C350" s="10"/>
      <c r="D350" s="10"/>
      <c r="E350" s="10"/>
      <c r="F350" s="10"/>
      <c r="G350" s="10"/>
      <c r="H350" s="10"/>
    </row>
    <row r="351" spans="2:8" ht="15">
      <c r="B351" s="10"/>
      <c r="C351" s="10"/>
      <c r="D351" s="10"/>
      <c r="E351" s="10"/>
      <c r="F351" s="10"/>
      <c r="G351" s="10"/>
      <c r="H351" s="10"/>
    </row>
    <row r="352" spans="2:8" ht="15">
      <c r="B352" s="10"/>
      <c r="C352" s="10"/>
      <c r="D352" s="10"/>
      <c r="E352" s="10"/>
      <c r="F352" s="10"/>
      <c r="G352" s="10"/>
      <c r="H352" s="10"/>
    </row>
    <row r="353" spans="2:8" ht="15">
      <c r="B353" s="10"/>
      <c r="C353" s="10"/>
      <c r="D353" s="10"/>
      <c r="E353" s="10"/>
      <c r="F353" s="10"/>
      <c r="G353" s="10"/>
      <c r="H353" s="10"/>
    </row>
    <row r="354" spans="2:8" ht="15">
      <c r="B354" s="10"/>
      <c r="C354" s="10"/>
      <c r="D354" s="10"/>
      <c r="E354" s="10"/>
      <c r="F354" s="10"/>
      <c r="G354" s="10"/>
      <c r="H354" s="10"/>
    </row>
    <row r="355" spans="2:8" ht="15">
      <c r="B355" s="10"/>
      <c r="C355" s="10"/>
      <c r="D355" s="10"/>
      <c r="E355" s="10"/>
      <c r="F355" s="10"/>
      <c r="G355" s="10"/>
      <c r="H355" s="10"/>
    </row>
    <row r="356" spans="2:8" ht="15">
      <c r="B356" s="10"/>
      <c r="C356" s="10"/>
      <c r="D356" s="10"/>
      <c r="E356" s="10"/>
      <c r="F356" s="10"/>
      <c r="G356" s="10"/>
      <c r="H356" s="10"/>
    </row>
    <row r="357" spans="2:8" ht="15">
      <c r="B357" s="10"/>
      <c r="C357" s="10"/>
      <c r="D357" s="10"/>
      <c r="E357" s="10"/>
      <c r="F357" s="10"/>
      <c r="G357" s="10"/>
      <c r="H357" s="10"/>
    </row>
    <row r="358" spans="2:8" ht="15">
      <c r="B358" s="10"/>
      <c r="C358" s="10"/>
      <c r="D358" s="10"/>
      <c r="E358" s="10"/>
      <c r="F358" s="10"/>
      <c r="G358" s="10"/>
      <c r="H358" s="10"/>
    </row>
    <row r="359" spans="2:8" ht="15">
      <c r="B359" s="10"/>
      <c r="C359" s="10"/>
      <c r="D359" s="10"/>
      <c r="E359" s="10"/>
      <c r="F359" s="10"/>
      <c r="G359" s="10"/>
      <c r="H359" s="10"/>
    </row>
    <row r="360" spans="2:8" ht="15">
      <c r="B360" s="10"/>
      <c r="C360" s="10"/>
      <c r="D360" s="10"/>
      <c r="E360" s="10"/>
      <c r="F360" s="10"/>
      <c r="G360" s="10"/>
      <c r="H360" s="10"/>
    </row>
    <row r="361" spans="2:8" ht="15">
      <c r="B361" s="10"/>
      <c r="C361" s="10"/>
      <c r="D361" s="10"/>
      <c r="E361" s="10"/>
      <c r="F361" s="10"/>
      <c r="G361" s="10"/>
      <c r="H361" s="10"/>
    </row>
    <row r="362" spans="2:8" ht="15">
      <c r="B362" s="10"/>
      <c r="C362" s="10"/>
      <c r="D362" s="10"/>
      <c r="E362" s="10"/>
      <c r="F362" s="10"/>
      <c r="G362" s="10"/>
      <c r="H362" s="10"/>
    </row>
    <row r="363" spans="2:8" ht="15">
      <c r="B363" s="10"/>
      <c r="C363" s="10"/>
      <c r="D363" s="10"/>
      <c r="E363" s="10"/>
      <c r="F363" s="10"/>
      <c r="G363" s="10"/>
      <c r="H363" s="10"/>
    </row>
    <row r="364" spans="2:8" ht="15">
      <c r="B364" s="10"/>
      <c r="C364" s="10"/>
      <c r="D364" s="10"/>
      <c r="E364" s="10"/>
      <c r="F364" s="10"/>
      <c r="G364" s="10"/>
      <c r="H364" s="10"/>
    </row>
    <row r="365" spans="2:8" ht="15">
      <c r="B365" s="10"/>
      <c r="C365" s="10"/>
      <c r="D365" s="10"/>
      <c r="E365" s="10"/>
      <c r="F365" s="10"/>
      <c r="G365" s="10"/>
      <c r="H365" s="10"/>
    </row>
    <row r="366" spans="2:8" ht="15">
      <c r="B366" s="10"/>
      <c r="C366" s="10"/>
      <c r="D366" s="10"/>
      <c r="E366" s="10"/>
      <c r="F366" s="10"/>
      <c r="G366" s="10"/>
      <c r="H366" s="10"/>
    </row>
    <row r="367" spans="2:8" ht="15">
      <c r="B367" s="10"/>
      <c r="C367" s="10"/>
      <c r="D367" s="10"/>
      <c r="E367" s="10"/>
      <c r="F367" s="10"/>
      <c r="G367" s="10"/>
      <c r="H367" s="10"/>
    </row>
    <row r="368" spans="2:8" ht="15">
      <c r="B368" s="10"/>
      <c r="C368" s="10"/>
      <c r="D368" s="10"/>
      <c r="E368" s="10"/>
      <c r="F368" s="10"/>
      <c r="G368" s="10"/>
      <c r="H368" s="10"/>
    </row>
    <row r="369" spans="2:8" ht="15">
      <c r="B369" s="10"/>
      <c r="C369" s="10"/>
      <c r="D369" s="10"/>
      <c r="E369" s="10"/>
      <c r="F369" s="10"/>
      <c r="G369" s="10"/>
      <c r="H369" s="10"/>
    </row>
    <row r="370" spans="2:8" ht="15">
      <c r="B370" s="10"/>
      <c r="C370" s="10"/>
      <c r="D370" s="10"/>
      <c r="E370" s="10"/>
      <c r="F370" s="10"/>
      <c r="G370" s="10"/>
      <c r="H370" s="10"/>
    </row>
    <row r="371" spans="2:8" ht="15">
      <c r="B371" s="10"/>
      <c r="C371" s="10"/>
      <c r="D371" s="10"/>
      <c r="E371" s="10"/>
      <c r="F371" s="10"/>
      <c r="G371" s="10"/>
      <c r="H371" s="10"/>
    </row>
    <row r="372" spans="2:8" ht="15">
      <c r="B372" s="10"/>
      <c r="C372" s="10"/>
      <c r="D372" s="10"/>
      <c r="E372" s="10"/>
      <c r="F372" s="10"/>
      <c r="G372" s="10"/>
      <c r="H372" s="10"/>
    </row>
    <row r="373" spans="2:8" ht="15">
      <c r="B373" s="10"/>
      <c r="C373" s="10"/>
      <c r="D373" s="10"/>
      <c r="E373" s="10"/>
      <c r="F373" s="10"/>
      <c r="G373" s="10"/>
      <c r="H373" s="10"/>
    </row>
    <row r="374" spans="2:8" ht="15">
      <c r="B374" s="10"/>
      <c r="C374" s="10"/>
      <c r="D374" s="10"/>
      <c r="E374" s="10"/>
      <c r="F374" s="10"/>
      <c r="G374" s="10"/>
      <c r="H374" s="10"/>
    </row>
    <row r="375" spans="2:8" ht="15">
      <c r="B375" s="10"/>
      <c r="C375" s="10"/>
      <c r="D375" s="10"/>
      <c r="E375" s="10"/>
      <c r="F375" s="10"/>
      <c r="G375" s="10"/>
      <c r="H375" s="10"/>
    </row>
    <row r="376" spans="2:8" ht="15">
      <c r="B376" s="10"/>
      <c r="C376" s="10"/>
      <c r="D376" s="10"/>
      <c r="E376" s="10"/>
      <c r="F376" s="10"/>
      <c r="G376" s="10"/>
      <c r="H376" s="10"/>
    </row>
    <row r="377" spans="2:8" ht="15">
      <c r="B377" s="10"/>
      <c r="C377" s="10"/>
      <c r="D377" s="10"/>
      <c r="E377" s="10"/>
      <c r="F377" s="10"/>
      <c r="G377" s="10"/>
      <c r="H377" s="10"/>
    </row>
    <row r="378" spans="2:8" ht="15">
      <c r="B378" s="10"/>
      <c r="C378" s="10"/>
      <c r="D378" s="10"/>
      <c r="E378" s="10"/>
      <c r="F378" s="10"/>
      <c r="G378" s="10"/>
      <c r="H378" s="10"/>
    </row>
    <row r="379" spans="2:8" ht="15">
      <c r="B379" s="10"/>
      <c r="C379" s="10"/>
      <c r="D379" s="10"/>
      <c r="E379" s="10"/>
      <c r="F379" s="10"/>
      <c r="G379" s="10"/>
      <c r="H379" s="10"/>
    </row>
    <row r="380" spans="2:8" ht="15">
      <c r="B380" s="10"/>
      <c r="C380" s="10"/>
      <c r="D380" s="10"/>
      <c r="E380" s="10"/>
      <c r="F380" s="10"/>
      <c r="G380" s="10"/>
      <c r="H380" s="10"/>
    </row>
    <row r="381" spans="2:8" ht="15">
      <c r="B381" s="10"/>
      <c r="C381" s="10"/>
      <c r="D381" s="10"/>
      <c r="E381" s="10"/>
      <c r="F381" s="10"/>
      <c r="G381" s="10"/>
      <c r="H381" s="10"/>
    </row>
    <row r="382" spans="2:8" ht="15">
      <c r="B382" s="10"/>
      <c r="C382" s="10"/>
      <c r="D382" s="10"/>
      <c r="E382" s="10"/>
      <c r="F382" s="10"/>
      <c r="G382" s="10"/>
      <c r="H382" s="10"/>
    </row>
    <row r="383" spans="2:8" ht="15">
      <c r="B383" s="10"/>
      <c r="C383" s="10"/>
      <c r="D383" s="10"/>
      <c r="E383" s="10"/>
      <c r="F383" s="10"/>
      <c r="G383" s="10"/>
      <c r="H383" s="10"/>
    </row>
    <row r="384" spans="2:8" ht="15">
      <c r="B384" s="10"/>
      <c r="C384" s="10"/>
      <c r="D384" s="10"/>
      <c r="E384" s="10"/>
      <c r="F384" s="10"/>
      <c r="G384" s="10"/>
      <c r="H384" s="10"/>
    </row>
    <row r="385" spans="2:8" ht="15">
      <c r="B385" s="10"/>
      <c r="C385" s="10"/>
      <c r="D385" s="10"/>
      <c r="E385" s="10"/>
      <c r="F385" s="10"/>
      <c r="G385" s="10"/>
      <c r="H385" s="10"/>
    </row>
    <row r="386" spans="2:8" ht="15">
      <c r="B386" s="10"/>
      <c r="C386" s="10"/>
      <c r="D386" s="10"/>
      <c r="E386" s="10"/>
      <c r="F386" s="10"/>
      <c r="G386" s="10"/>
      <c r="H386" s="10"/>
    </row>
    <row r="387" spans="2:8" ht="15">
      <c r="B387" s="10"/>
      <c r="C387" s="10"/>
      <c r="D387" s="10"/>
      <c r="E387" s="10"/>
      <c r="F387" s="10"/>
      <c r="G387" s="10"/>
      <c r="H387" s="10"/>
    </row>
    <row r="388" spans="2:8" ht="15">
      <c r="B388" s="10"/>
      <c r="C388" s="10"/>
      <c r="D388" s="10"/>
      <c r="E388" s="10"/>
      <c r="F388" s="10"/>
      <c r="G388" s="10"/>
      <c r="H388" s="10"/>
    </row>
    <row r="389" spans="2:8" ht="15">
      <c r="B389" s="10"/>
      <c r="C389" s="10"/>
      <c r="D389" s="10"/>
      <c r="E389" s="10"/>
      <c r="F389" s="10"/>
      <c r="G389" s="10"/>
      <c r="H389" s="10"/>
    </row>
    <row r="390" spans="2:8" ht="15">
      <c r="B390" s="10"/>
      <c r="C390" s="10"/>
      <c r="D390" s="10"/>
      <c r="E390" s="10"/>
      <c r="F390" s="10"/>
      <c r="G390" s="10"/>
      <c r="H390" s="10"/>
    </row>
    <row r="391" spans="2:8" ht="15">
      <c r="B391" s="10"/>
      <c r="C391" s="10"/>
      <c r="D391" s="10"/>
      <c r="E391" s="10"/>
      <c r="F391" s="10"/>
      <c r="G391" s="10"/>
      <c r="H391" s="10"/>
    </row>
    <row r="392" spans="2:8" ht="15">
      <c r="B392" s="10"/>
      <c r="C392" s="10"/>
      <c r="D392" s="10"/>
      <c r="E392" s="10"/>
      <c r="F392" s="10"/>
      <c r="G392" s="10"/>
      <c r="H392" s="10"/>
    </row>
    <row r="393" spans="2:8" ht="15">
      <c r="B393" s="10"/>
      <c r="C393" s="10"/>
      <c r="D393" s="10"/>
      <c r="E393" s="10"/>
      <c r="F393" s="10"/>
      <c r="G393" s="10"/>
      <c r="H393" s="10"/>
    </row>
    <row r="394" spans="2:8" ht="15">
      <c r="B394" s="10"/>
      <c r="C394" s="10"/>
      <c r="D394" s="10"/>
      <c r="E394" s="10"/>
      <c r="F394" s="10"/>
      <c r="G394" s="10"/>
      <c r="H394" s="10"/>
    </row>
    <row r="395" spans="2:8" ht="15">
      <c r="B395" s="10"/>
      <c r="C395" s="10"/>
      <c r="D395" s="10"/>
      <c r="E395" s="10"/>
      <c r="F395" s="10"/>
      <c r="G395" s="10"/>
      <c r="H395" s="10"/>
    </row>
    <row r="396" spans="2:8" ht="15">
      <c r="B396" s="10"/>
      <c r="C396" s="10"/>
      <c r="D396" s="10"/>
      <c r="E396" s="10"/>
      <c r="F396" s="10"/>
      <c r="G396" s="10"/>
      <c r="H396" s="10"/>
    </row>
    <row r="397" spans="2:8" ht="15">
      <c r="B397" s="10"/>
      <c r="C397" s="10"/>
      <c r="D397" s="10"/>
      <c r="E397" s="10"/>
      <c r="F397" s="10"/>
      <c r="G397" s="10"/>
      <c r="H397" s="10"/>
    </row>
    <row r="398" spans="2:8" ht="15">
      <c r="B398" s="10"/>
      <c r="C398" s="10"/>
      <c r="D398" s="10"/>
      <c r="E398" s="10"/>
      <c r="F398" s="10"/>
      <c r="G398" s="10"/>
      <c r="H398" s="10"/>
    </row>
    <row r="399" spans="2:8" ht="15">
      <c r="B399" s="10"/>
      <c r="C399" s="10"/>
      <c r="D399" s="10"/>
      <c r="E399" s="10"/>
      <c r="F399" s="10"/>
      <c r="G399" s="10"/>
      <c r="H399" s="10"/>
    </row>
    <row r="400" spans="2:8" ht="15">
      <c r="B400" s="10"/>
      <c r="C400" s="10"/>
      <c r="D400" s="10"/>
      <c r="E400" s="10"/>
      <c r="F400" s="10"/>
      <c r="G400" s="10"/>
      <c r="H400" s="10"/>
    </row>
    <row r="401" spans="2:8" ht="15">
      <c r="B401" s="10"/>
      <c r="C401" s="10"/>
      <c r="D401" s="10"/>
      <c r="E401" s="10"/>
      <c r="F401" s="10"/>
      <c r="G401" s="10"/>
      <c r="H401" s="10"/>
    </row>
    <row r="402" spans="2:8" ht="15">
      <c r="B402" s="10"/>
      <c r="C402" s="10"/>
      <c r="D402" s="10"/>
      <c r="E402" s="10"/>
      <c r="F402" s="10"/>
      <c r="G402" s="10"/>
      <c r="H402" s="10"/>
    </row>
    <row r="403" spans="2:8" ht="15">
      <c r="B403" s="10"/>
      <c r="C403" s="10"/>
      <c r="D403" s="10"/>
      <c r="E403" s="10"/>
      <c r="F403" s="10"/>
      <c r="G403" s="10"/>
      <c r="H403" s="10"/>
    </row>
    <row r="404" spans="2:8" ht="15">
      <c r="B404" s="10"/>
      <c r="C404" s="10"/>
      <c r="D404" s="10"/>
      <c r="E404" s="10"/>
      <c r="F404" s="10"/>
      <c r="G404" s="10"/>
      <c r="H404" s="10"/>
    </row>
    <row r="405" spans="2:8" ht="15">
      <c r="B405" s="10"/>
      <c r="C405" s="10"/>
      <c r="D405" s="10"/>
      <c r="E405" s="10"/>
      <c r="F405" s="10"/>
      <c r="G405" s="10"/>
      <c r="H405" s="10"/>
    </row>
    <row r="406" spans="2:8" ht="15">
      <c r="B406" s="10"/>
      <c r="C406" s="10"/>
      <c r="D406" s="10"/>
      <c r="E406" s="10"/>
      <c r="F406" s="10"/>
      <c r="G406" s="10"/>
      <c r="H406" s="10"/>
    </row>
    <row r="407" spans="2:8" ht="15">
      <c r="B407" s="10"/>
      <c r="C407" s="10"/>
      <c r="D407" s="10"/>
      <c r="E407" s="10"/>
      <c r="F407" s="10"/>
      <c r="G407" s="10"/>
      <c r="H407" s="10"/>
    </row>
    <row r="408" spans="2:8" ht="15">
      <c r="B408" s="10"/>
      <c r="C408" s="10"/>
      <c r="D408" s="10"/>
      <c r="E408" s="10"/>
      <c r="F408" s="10"/>
      <c r="G408" s="10"/>
      <c r="H408" s="10"/>
    </row>
    <row r="409" spans="2:8" ht="15">
      <c r="B409" s="10"/>
      <c r="C409" s="10"/>
      <c r="D409" s="10"/>
      <c r="E409" s="10"/>
      <c r="F409" s="10"/>
      <c r="G409" s="10"/>
      <c r="H409" s="10"/>
    </row>
    <row r="410" spans="2:8" ht="15">
      <c r="B410" s="10"/>
      <c r="C410" s="10"/>
      <c r="D410" s="10"/>
      <c r="E410" s="10"/>
      <c r="F410" s="10"/>
      <c r="G410" s="10"/>
      <c r="H410" s="10"/>
    </row>
    <row r="411" spans="2:8" ht="15">
      <c r="B411" s="10"/>
      <c r="C411" s="10"/>
      <c r="D411" s="10"/>
      <c r="E411" s="10"/>
      <c r="F411" s="10"/>
      <c r="G411" s="10"/>
      <c r="H411" s="10"/>
    </row>
    <row r="412" spans="2:8" ht="15">
      <c r="B412" s="10"/>
      <c r="C412" s="10"/>
      <c r="D412" s="10"/>
      <c r="E412" s="10"/>
      <c r="F412" s="10"/>
      <c r="G412" s="10"/>
      <c r="H412" s="10"/>
    </row>
    <row r="413" spans="2:8" ht="15">
      <c r="B413" s="10"/>
      <c r="C413" s="10"/>
      <c r="D413" s="10"/>
      <c r="E413" s="10"/>
      <c r="F413" s="10"/>
      <c r="G413" s="10"/>
      <c r="H413" s="10"/>
    </row>
    <row r="414" spans="2:8" ht="15">
      <c r="B414" s="10"/>
      <c r="C414" s="10"/>
      <c r="D414" s="10"/>
      <c r="E414" s="10"/>
      <c r="F414" s="10"/>
      <c r="G414" s="10"/>
      <c r="H414" s="10"/>
    </row>
    <row r="415" spans="2:8" ht="15">
      <c r="B415" s="10"/>
      <c r="C415" s="10"/>
      <c r="D415" s="10"/>
      <c r="E415" s="10"/>
      <c r="F415" s="10"/>
      <c r="G415" s="10"/>
      <c r="H415" s="10"/>
    </row>
    <row r="416" spans="2:8" ht="15">
      <c r="B416" s="10"/>
      <c r="C416" s="10"/>
      <c r="D416" s="10"/>
      <c r="E416" s="10"/>
      <c r="F416" s="10"/>
      <c r="G416" s="10"/>
      <c r="H416" s="10"/>
    </row>
    <row r="417" spans="2:8" ht="15">
      <c r="B417" s="10"/>
      <c r="C417" s="10"/>
      <c r="D417" s="10"/>
      <c r="E417" s="10"/>
      <c r="F417" s="10"/>
      <c r="G417" s="10"/>
      <c r="H417" s="10"/>
    </row>
    <row r="418" spans="2:8" ht="15">
      <c r="B418" s="10"/>
      <c r="C418" s="10"/>
      <c r="D418" s="10"/>
      <c r="E418" s="10"/>
      <c r="F418" s="10"/>
      <c r="G418" s="10"/>
      <c r="H418" s="10"/>
    </row>
    <row r="419" spans="2:8" ht="15">
      <c r="B419" s="10"/>
      <c r="C419" s="10"/>
      <c r="D419" s="10"/>
      <c r="E419" s="10"/>
      <c r="F419" s="10"/>
      <c r="G419" s="10"/>
      <c r="H419" s="10"/>
    </row>
    <row r="420" spans="2:8" ht="15">
      <c r="B420" s="10"/>
      <c r="C420" s="10"/>
      <c r="D420" s="10"/>
      <c r="E420" s="10"/>
      <c r="F420" s="10"/>
      <c r="G420" s="10"/>
      <c r="H420" s="10"/>
    </row>
    <row r="421" spans="2:8" ht="15">
      <c r="B421" s="10"/>
      <c r="C421" s="10"/>
      <c r="D421" s="10"/>
      <c r="E421" s="10"/>
      <c r="F421" s="10"/>
      <c r="G421" s="10"/>
      <c r="H421" s="10"/>
    </row>
    <row r="422" spans="2:8" ht="15">
      <c r="B422" s="10"/>
      <c r="C422" s="10"/>
      <c r="D422" s="10"/>
      <c r="E422" s="10"/>
      <c r="F422" s="10"/>
      <c r="G422" s="10"/>
      <c r="H422" s="10"/>
    </row>
    <row r="423" spans="2:8" ht="15">
      <c r="B423" s="10"/>
      <c r="C423" s="10"/>
      <c r="D423" s="10"/>
      <c r="E423" s="10"/>
      <c r="F423" s="10"/>
      <c r="G423" s="10"/>
      <c r="H423" s="10"/>
    </row>
    <row r="424" spans="2:8" ht="15">
      <c r="B424" s="10"/>
      <c r="C424" s="10"/>
      <c r="D424" s="10"/>
      <c r="E424" s="10"/>
      <c r="F424" s="10"/>
      <c r="G424" s="10"/>
      <c r="H424" s="10"/>
    </row>
    <row r="425" spans="2:8" ht="15">
      <c r="B425" s="10"/>
      <c r="C425" s="10"/>
      <c r="D425" s="10"/>
      <c r="E425" s="10"/>
      <c r="F425" s="10"/>
      <c r="G425" s="10"/>
      <c r="H425" s="10"/>
    </row>
    <row r="426" spans="2:8" ht="15">
      <c r="B426" s="10"/>
      <c r="C426" s="10"/>
      <c r="D426" s="10"/>
      <c r="E426" s="10"/>
      <c r="F426" s="10"/>
      <c r="G426" s="10"/>
      <c r="H426" s="10"/>
    </row>
    <row r="427" spans="2:8" ht="15">
      <c r="B427" s="10"/>
      <c r="C427" s="10"/>
      <c r="D427" s="10"/>
      <c r="E427" s="10"/>
      <c r="F427" s="10"/>
      <c r="G427" s="10"/>
      <c r="H427" s="10"/>
    </row>
    <row r="428" spans="2:8">
      <c r="B428" s="10"/>
      <c r="C428" s="10"/>
      <c r="D428" s="10"/>
      <c r="E428" s="10"/>
      <c r="F428" s="10"/>
      <c r="G428" s="10"/>
      <c r="H428" s="1"/>
    </row>
    <row r="429" spans="2:8">
      <c r="B429" s="1"/>
      <c r="C429" s="1"/>
      <c r="D429" s="1"/>
      <c r="E429" s="1"/>
      <c r="F429" s="1"/>
      <c r="G429" s="1"/>
      <c r="H429" s="1"/>
    </row>
    <row r="430" spans="2:8">
      <c r="B430" s="1"/>
      <c r="C430" s="1"/>
      <c r="D430" s="1"/>
      <c r="E430" s="1"/>
      <c r="F430" s="1"/>
      <c r="G430" s="1"/>
      <c r="H430" s="1"/>
    </row>
    <row r="431" spans="2:8">
      <c r="B431" s="1"/>
      <c r="C431" s="1"/>
      <c r="D431" s="1"/>
      <c r="E431" s="1"/>
      <c r="F431" s="1"/>
      <c r="G431" s="1"/>
      <c r="H431" s="1"/>
    </row>
    <row r="432" spans="2:8">
      <c r="B432" s="1"/>
      <c r="C432" s="1"/>
      <c r="D432" s="1"/>
      <c r="E432" s="1"/>
      <c r="F432" s="1"/>
      <c r="G432" s="1"/>
      <c r="H432" s="1"/>
    </row>
    <row r="433" spans="2:8">
      <c r="B433" s="1"/>
      <c r="C433" s="1"/>
      <c r="D433" s="1"/>
      <c r="E433" s="1"/>
      <c r="F433" s="1"/>
      <c r="G433" s="1"/>
      <c r="H433" s="1"/>
    </row>
    <row r="434" spans="2:8">
      <c r="B434" s="1"/>
      <c r="C434" s="1"/>
      <c r="D434" s="1"/>
      <c r="E434" s="1"/>
      <c r="F434" s="1"/>
      <c r="G434" s="1"/>
      <c r="H434" s="1"/>
    </row>
    <row r="435" spans="2:8">
      <c r="B435" s="1"/>
      <c r="C435" s="1"/>
      <c r="D435" s="1"/>
      <c r="E435" s="1"/>
      <c r="F435" s="1"/>
      <c r="G435" s="1"/>
      <c r="H435" s="1"/>
    </row>
    <row r="436" spans="2:8">
      <c r="B436" s="1"/>
      <c r="C436" s="1"/>
      <c r="D436" s="1"/>
      <c r="E436" s="1"/>
      <c r="F436" s="1"/>
      <c r="G436" s="1"/>
      <c r="H436" s="1"/>
    </row>
    <row r="437" spans="2:8">
      <c r="B437" s="1"/>
      <c r="C437" s="1"/>
      <c r="D437" s="1"/>
      <c r="E437" s="1"/>
      <c r="F437" s="1"/>
      <c r="G437" s="1"/>
      <c r="H437" s="1"/>
    </row>
    <row r="438" spans="2:8">
      <c r="B438" s="1"/>
      <c r="C438" s="1"/>
      <c r="D438" s="1"/>
      <c r="E438" s="1"/>
      <c r="F438" s="1"/>
      <c r="G438" s="1"/>
      <c r="H438" s="1"/>
    </row>
    <row r="439" spans="2:8">
      <c r="B439" s="1"/>
      <c r="C439" s="1"/>
      <c r="D439" s="1"/>
      <c r="E439" s="1"/>
      <c r="F439" s="1"/>
      <c r="G439" s="1"/>
      <c r="H439" s="1"/>
    </row>
    <row r="440" spans="2:8">
      <c r="B440" s="1"/>
      <c r="C440" s="1"/>
      <c r="D440" s="1"/>
      <c r="E440" s="1"/>
      <c r="F440" s="1"/>
      <c r="G440" s="1"/>
      <c r="H440" s="1"/>
    </row>
    <row r="441" spans="2:8">
      <c r="B441" s="1"/>
      <c r="C441" s="1"/>
      <c r="D441" s="1"/>
      <c r="E441" s="1"/>
      <c r="F441" s="1"/>
      <c r="G441" s="1"/>
      <c r="H441" s="1"/>
    </row>
    <row r="442" spans="2:8">
      <c r="B442" s="1"/>
      <c r="C442" s="1"/>
      <c r="D442" s="1"/>
      <c r="E442" s="1"/>
      <c r="F442" s="1"/>
      <c r="G442" s="1"/>
      <c r="H442" s="1"/>
    </row>
    <row r="443" spans="2:8">
      <c r="B443" s="1"/>
      <c r="C443" s="1"/>
      <c r="D443" s="1"/>
      <c r="E443" s="1"/>
      <c r="F443" s="1"/>
      <c r="G443" s="1"/>
      <c r="H443" s="1"/>
    </row>
    <row r="444" spans="2:8">
      <c r="B444" s="1"/>
      <c r="C444" s="1"/>
      <c r="D444" s="1"/>
      <c r="E444" s="1"/>
      <c r="F444" s="1"/>
      <c r="G444" s="1"/>
      <c r="H444" s="1"/>
    </row>
    <row r="445" spans="2:8">
      <c r="B445" s="1"/>
      <c r="C445" s="1"/>
      <c r="D445" s="1"/>
      <c r="E445" s="1"/>
      <c r="F445" s="1"/>
      <c r="G445" s="1"/>
      <c r="H445" s="1"/>
    </row>
    <row r="446" spans="2:8">
      <c r="B446" s="1"/>
      <c r="C446" s="1"/>
      <c r="D446" s="1"/>
      <c r="E446" s="1"/>
      <c r="F446" s="1"/>
      <c r="G446" s="1"/>
      <c r="H446" s="1"/>
    </row>
    <row r="447" spans="2:8">
      <c r="B447" s="1"/>
      <c r="C447" s="1"/>
      <c r="D447" s="1"/>
      <c r="E447" s="1"/>
      <c r="F447" s="1"/>
      <c r="G447" s="1"/>
      <c r="H447" s="1"/>
    </row>
    <row r="448" spans="2:8">
      <c r="B448" s="1"/>
      <c r="C448" s="1"/>
      <c r="D448" s="1"/>
      <c r="E448" s="1"/>
      <c r="F448" s="1"/>
      <c r="G448" s="1"/>
      <c r="H448" s="1"/>
    </row>
    <row r="449" spans="2:8">
      <c r="B449" s="1"/>
      <c r="C449" s="1"/>
      <c r="D449" s="1"/>
      <c r="E449" s="1"/>
      <c r="F449" s="1"/>
      <c r="G449" s="1"/>
      <c r="H449" s="1"/>
    </row>
    <row r="450" spans="2:8">
      <c r="B450" s="1"/>
      <c r="C450" s="1"/>
      <c r="D450" s="1"/>
      <c r="E450" s="1"/>
      <c r="F450" s="1"/>
      <c r="G450" s="1"/>
      <c r="H450" s="1"/>
    </row>
    <row r="451" spans="2:8">
      <c r="B451" s="1"/>
      <c r="C451" s="1"/>
      <c r="D451" s="1"/>
      <c r="E451" s="1"/>
      <c r="F451" s="1"/>
      <c r="G451" s="1"/>
      <c r="H451" s="1"/>
    </row>
    <row r="452" spans="2:8">
      <c r="B452" s="1"/>
      <c r="C452" s="1"/>
      <c r="D452" s="1"/>
      <c r="E452" s="1"/>
      <c r="F452" s="1"/>
      <c r="G452" s="1"/>
      <c r="H452" s="1"/>
    </row>
    <row r="453" spans="2:8">
      <c r="B453" s="1"/>
      <c r="C453" s="1"/>
      <c r="D453" s="1"/>
      <c r="E453" s="1"/>
      <c r="F453" s="1"/>
      <c r="G453" s="1"/>
      <c r="H453" s="1"/>
    </row>
    <row r="454" spans="2:8">
      <c r="B454" s="1"/>
      <c r="C454" s="1"/>
      <c r="D454" s="1"/>
      <c r="E454" s="1"/>
      <c r="F454" s="1"/>
      <c r="G454" s="1"/>
      <c r="H454" s="1"/>
    </row>
    <row r="455" spans="2:8">
      <c r="B455" s="1"/>
      <c r="C455" s="1"/>
      <c r="D455" s="1"/>
      <c r="E455" s="1"/>
      <c r="F455" s="1"/>
      <c r="G455" s="1"/>
      <c r="H455" s="1"/>
    </row>
    <row r="456" spans="2:8">
      <c r="B456" s="1"/>
      <c r="C456" s="1"/>
      <c r="D456" s="1"/>
      <c r="E456" s="1"/>
      <c r="F456" s="1"/>
      <c r="G456" s="1"/>
      <c r="H456" s="1"/>
    </row>
    <row r="457" spans="2:8">
      <c r="B457" s="1"/>
      <c r="C457" s="1"/>
      <c r="D457" s="1"/>
      <c r="E457" s="1"/>
      <c r="F457" s="1"/>
      <c r="G457" s="1"/>
      <c r="H457" s="1"/>
    </row>
    <row r="458" spans="2:8">
      <c r="B458" s="1"/>
      <c r="C458" s="1"/>
      <c r="D458" s="1"/>
      <c r="E458" s="1"/>
      <c r="F458" s="1"/>
      <c r="G458" s="1"/>
      <c r="H458" s="1"/>
    </row>
    <row r="459" spans="2:8">
      <c r="B459" s="1"/>
      <c r="C459" s="1"/>
      <c r="D459" s="1"/>
      <c r="E459" s="1"/>
      <c r="F459" s="1"/>
      <c r="G459" s="1"/>
      <c r="H459" s="1"/>
    </row>
    <row r="460" spans="2:8">
      <c r="B460" s="1"/>
      <c r="C460" s="1"/>
      <c r="D460" s="1"/>
      <c r="E460" s="1"/>
      <c r="F460" s="1"/>
      <c r="G460" s="1"/>
      <c r="H460" s="1"/>
    </row>
    <row r="461" spans="2:8">
      <c r="B461" s="1"/>
      <c r="C461" s="1"/>
      <c r="D461" s="1"/>
      <c r="E461" s="1"/>
      <c r="F461" s="1"/>
      <c r="G461" s="1"/>
      <c r="H461" s="1"/>
    </row>
    <row r="462" spans="2:8">
      <c r="B462" s="1"/>
      <c r="C462" s="1"/>
      <c r="D462" s="1"/>
      <c r="E462" s="1"/>
      <c r="F462" s="1"/>
      <c r="G462" s="1"/>
      <c r="H462" s="1"/>
    </row>
    <row r="463" spans="2:8">
      <c r="B463" s="1"/>
      <c r="C463" s="1"/>
      <c r="D463" s="1"/>
      <c r="E463" s="1"/>
      <c r="F463" s="1"/>
      <c r="G463" s="1"/>
      <c r="H463" s="1"/>
    </row>
    <row r="464" spans="2:8">
      <c r="B464" s="1"/>
      <c r="C464" s="1"/>
      <c r="D464" s="1"/>
      <c r="E464" s="1"/>
      <c r="F464" s="1"/>
      <c r="G464" s="1"/>
      <c r="H464" s="1"/>
    </row>
    <row r="465" spans="2:8">
      <c r="B465" s="1"/>
      <c r="C465" s="1"/>
      <c r="D465" s="1"/>
      <c r="E465" s="1"/>
      <c r="F465" s="1"/>
      <c r="G465" s="1"/>
      <c r="H465" s="1"/>
    </row>
    <row r="466" spans="2:8">
      <c r="B466" s="1"/>
      <c r="C466" s="1"/>
      <c r="D466" s="1"/>
      <c r="E466" s="1"/>
      <c r="F466" s="1"/>
      <c r="G466" s="1"/>
      <c r="H466" s="1"/>
    </row>
    <row r="467" spans="2:8">
      <c r="B467" s="1"/>
      <c r="C467" s="1"/>
      <c r="D467" s="1"/>
      <c r="E467" s="1"/>
      <c r="F467" s="1"/>
      <c r="G467" s="1"/>
      <c r="H467" s="1"/>
    </row>
    <row r="468" spans="2:8">
      <c r="B468" s="1"/>
      <c r="C468" s="1"/>
      <c r="D468" s="1"/>
      <c r="E468" s="1"/>
      <c r="F468" s="1"/>
      <c r="G468" s="1"/>
      <c r="H468" s="1"/>
    </row>
    <row r="469" spans="2:8">
      <c r="B469" s="1"/>
      <c r="C469" s="1"/>
      <c r="D469" s="1"/>
      <c r="E469" s="1"/>
      <c r="F469" s="1"/>
      <c r="G469" s="1"/>
      <c r="H469" s="1"/>
    </row>
    <row r="470" spans="2:8">
      <c r="B470" s="1"/>
      <c r="C470" s="1"/>
      <c r="D470" s="1"/>
      <c r="E470" s="1"/>
      <c r="F470" s="1"/>
      <c r="G470" s="1"/>
      <c r="H470" s="1"/>
    </row>
    <row r="471" spans="2:8">
      <c r="B471" s="1"/>
      <c r="C471" s="1"/>
      <c r="D471" s="1"/>
      <c r="E471" s="1"/>
      <c r="F471" s="1"/>
      <c r="G471" s="1"/>
      <c r="H471" s="1"/>
    </row>
    <row r="472" spans="2:8">
      <c r="B472" s="1"/>
      <c r="C472" s="1"/>
      <c r="D472" s="1"/>
      <c r="E472" s="1"/>
      <c r="F472" s="1"/>
      <c r="G472" s="1"/>
      <c r="H472" s="1"/>
    </row>
    <row r="473" spans="2:8">
      <c r="B473" s="1"/>
      <c r="C473" s="1"/>
      <c r="D473" s="1"/>
      <c r="E473" s="1"/>
      <c r="F473" s="1"/>
      <c r="G473" s="1"/>
      <c r="H473" s="1"/>
    </row>
    <row r="474" spans="2:8">
      <c r="B474" s="1"/>
      <c r="C474" s="1"/>
      <c r="D474" s="1"/>
      <c r="E474" s="1"/>
      <c r="F474" s="1"/>
      <c r="G474" s="1"/>
      <c r="H474" s="1"/>
    </row>
    <row r="475" spans="2:8">
      <c r="B475" s="1"/>
      <c r="C475" s="1"/>
      <c r="D475" s="1"/>
      <c r="E475" s="1"/>
      <c r="F475" s="1"/>
      <c r="G475" s="1"/>
      <c r="H475" s="1"/>
    </row>
    <row r="476" spans="2:8">
      <c r="B476" s="1"/>
      <c r="C476" s="1"/>
      <c r="D476" s="1"/>
      <c r="E476" s="1"/>
      <c r="F476" s="1"/>
      <c r="G476" s="1"/>
      <c r="H476" s="1"/>
    </row>
    <row r="477" spans="2:8">
      <c r="B477" s="1"/>
      <c r="C477" s="1"/>
      <c r="D477" s="1"/>
      <c r="E477" s="1"/>
      <c r="F477" s="1"/>
      <c r="G477" s="1"/>
      <c r="H477" s="1"/>
    </row>
    <row r="478" spans="2:8">
      <c r="B478" s="1"/>
      <c r="C478" s="1"/>
      <c r="D478" s="1"/>
      <c r="E478" s="1"/>
      <c r="F478" s="1"/>
      <c r="G478" s="1"/>
      <c r="H478" s="1"/>
    </row>
    <row r="479" spans="2:8">
      <c r="B479" s="1"/>
      <c r="C479" s="1"/>
      <c r="D479" s="1"/>
      <c r="E479" s="1"/>
      <c r="F479" s="1"/>
      <c r="G479" s="1"/>
      <c r="H479" s="1"/>
    </row>
    <row r="480" spans="2:8">
      <c r="B480" s="1"/>
      <c r="C480" s="1"/>
      <c r="D480" s="1"/>
      <c r="E480" s="1"/>
      <c r="F480" s="1"/>
      <c r="G480" s="1"/>
      <c r="H480" s="1"/>
    </row>
    <row r="481" spans="2:8">
      <c r="B481" s="1"/>
      <c r="C481" s="1"/>
      <c r="D481" s="1"/>
      <c r="E481" s="1"/>
      <c r="F481" s="1"/>
      <c r="G481" s="1"/>
      <c r="H481" s="1"/>
    </row>
    <row r="482" spans="2:8">
      <c r="B482" s="1"/>
      <c r="C482" s="1"/>
      <c r="D482" s="1"/>
      <c r="E482" s="1"/>
      <c r="F482" s="1"/>
      <c r="G482" s="1"/>
      <c r="H482" s="1"/>
    </row>
    <row r="483" spans="2:8">
      <c r="B483" s="1"/>
      <c r="C483" s="1"/>
      <c r="D483" s="1"/>
      <c r="E483" s="1"/>
      <c r="F483" s="1"/>
      <c r="G483" s="1"/>
      <c r="H483" s="1"/>
    </row>
    <row r="484" spans="2:8">
      <c r="B484" s="1"/>
      <c r="C484" s="1"/>
      <c r="D484" s="1"/>
      <c r="E484" s="1"/>
      <c r="F484" s="1"/>
      <c r="G484" s="1"/>
      <c r="H484" s="1"/>
    </row>
    <row r="485" spans="2:8">
      <c r="B485" s="1"/>
      <c r="C485" s="1"/>
      <c r="D485" s="1"/>
      <c r="E485" s="1"/>
      <c r="F485" s="1"/>
      <c r="G485" s="1"/>
      <c r="H485" s="1"/>
    </row>
    <row r="486" spans="2:8">
      <c r="B486" s="1"/>
      <c r="C486" s="1"/>
      <c r="D486" s="1"/>
      <c r="E486" s="1"/>
      <c r="F486" s="1"/>
      <c r="G486" s="1"/>
      <c r="H486" s="1"/>
    </row>
    <row r="487" spans="2:8">
      <c r="B487" s="1"/>
      <c r="C487" s="1"/>
      <c r="D487" s="1"/>
      <c r="E487" s="1"/>
      <c r="F487" s="1"/>
      <c r="G487" s="1"/>
      <c r="H487" s="1"/>
    </row>
    <row r="488" spans="2:8">
      <c r="B488" s="1"/>
      <c r="C488" s="1"/>
      <c r="D488" s="1"/>
      <c r="E488" s="1"/>
      <c r="F488" s="1"/>
      <c r="G488" s="1"/>
      <c r="H488" s="1"/>
    </row>
    <row r="489" spans="2:8">
      <c r="B489" s="1"/>
      <c r="C489" s="1"/>
      <c r="D489" s="1"/>
      <c r="E489" s="1"/>
      <c r="F489" s="1"/>
      <c r="G489" s="1"/>
      <c r="H489" s="1"/>
    </row>
    <row r="490" spans="2:8">
      <c r="B490" s="1"/>
      <c r="C490" s="1"/>
      <c r="D490" s="1"/>
      <c r="E490" s="1"/>
      <c r="F490" s="1"/>
      <c r="G490" s="1"/>
      <c r="H490" s="1"/>
    </row>
    <row r="491" spans="2:8">
      <c r="B491" s="1"/>
      <c r="C491" s="1"/>
      <c r="D491" s="1"/>
      <c r="E491" s="1"/>
      <c r="F491" s="1"/>
      <c r="G491" s="1"/>
      <c r="H491" s="1"/>
    </row>
    <row r="492" spans="2:8">
      <c r="B492" s="1"/>
      <c r="C492" s="1"/>
      <c r="D492" s="1"/>
      <c r="E492" s="1"/>
      <c r="F492" s="1"/>
      <c r="G492" s="1"/>
      <c r="H492" s="1"/>
    </row>
    <row r="493" spans="2:8">
      <c r="B493" s="1"/>
      <c r="C493" s="1"/>
      <c r="D493" s="1"/>
      <c r="E493" s="1"/>
      <c r="F493" s="1"/>
      <c r="G493" s="1"/>
      <c r="H493" s="1"/>
    </row>
    <row r="494" spans="2:8">
      <c r="B494" s="1"/>
      <c r="C494" s="1"/>
      <c r="D494" s="1"/>
      <c r="E494" s="1"/>
      <c r="F494" s="1"/>
      <c r="G494" s="1"/>
      <c r="H494" s="1"/>
    </row>
    <row r="495" spans="2:8">
      <c r="B495" s="1"/>
      <c r="C495" s="1"/>
      <c r="D495" s="1"/>
      <c r="E495" s="1"/>
      <c r="F495" s="1"/>
      <c r="G495" s="1"/>
      <c r="H495" s="1"/>
    </row>
    <row r="496" spans="2:8">
      <c r="B496" s="1"/>
      <c r="C496" s="1"/>
      <c r="D496" s="1"/>
      <c r="E496" s="1"/>
      <c r="F496" s="1"/>
      <c r="G496" s="1"/>
      <c r="H496" s="1"/>
    </row>
    <row r="497" spans="2:8">
      <c r="B497" s="1"/>
      <c r="C497" s="1"/>
      <c r="D497" s="1"/>
      <c r="E497" s="1"/>
      <c r="F497" s="1"/>
      <c r="G497" s="1"/>
      <c r="H497" s="1"/>
    </row>
    <row r="498" spans="2:8">
      <c r="B498" s="1"/>
      <c r="C498" s="1"/>
      <c r="D498" s="1"/>
      <c r="E498" s="1"/>
      <c r="F498" s="1"/>
      <c r="G498" s="1"/>
      <c r="H498" s="1"/>
    </row>
    <row r="499" spans="2:8">
      <c r="B499" s="1"/>
      <c r="C499" s="1"/>
      <c r="D499" s="1"/>
      <c r="E499" s="1"/>
      <c r="F499" s="1"/>
      <c r="G499" s="1"/>
      <c r="H499" s="1"/>
    </row>
    <row r="500" spans="2:8">
      <c r="B500" s="1"/>
      <c r="C500" s="1"/>
      <c r="D500" s="1"/>
      <c r="E500" s="1"/>
      <c r="F500" s="1"/>
      <c r="G500" s="1"/>
      <c r="H500" s="1"/>
    </row>
    <row r="501" spans="2:8">
      <c r="B501" s="1"/>
      <c r="C501" s="1"/>
      <c r="D501" s="1"/>
      <c r="E501" s="1"/>
      <c r="F501" s="1"/>
      <c r="G501" s="1"/>
      <c r="H501" s="1"/>
    </row>
    <row r="502" spans="2:8">
      <c r="B502" s="1"/>
      <c r="C502" s="1"/>
      <c r="D502" s="1"/>
      <c r="E502" s="1"/>
      <c r="F502" s="1"/>
      <c r="G502" s="1"/>
      <c r="H502" s="1"/>
    </row>
    <row r="503" spans="2:8">
      <c r="B503" s="1"/>
      <c r="C503" s="1"/>
      <c r="D503" s="1"/>
      <c r="E503" s="1"/>
      <c r="F503" s="1"/>
      <c r="G503" s="1"/>
      <c r="H503" s="1"/>
    </row>
    <row r="504" spans="2:8">
      <c r="B504" s="1"/>
      <c r="C504" s="1"/>
      <c r="D504" s="1"/>
      <c r="E504" s="1"/>
      <c r="F504" s="1"/>
      <c r="G504" s="1"/>
      <c r="H504" s="1"/>
    </row>
    <row r="505" spans="2:8">
      <c r="B505" s="1"/>
      <c r="C505" s="1"/>
      <c r="D505" s="1"/>
      <c r="E505" s="1"/>
      <c r="F505" s="1"/>
      <c r="G505" s="1"/>
      <c r="H505" s="1"/>
    </row>
    <row r="506" spans="2:8">
      <c r="B506" s="1"/>
      <c r="C506" s="1"/>
      <c r="D506" s="1"/>
      <c r="E506" s="1"/>
      <c r="F506" s="1"/>
      <c r="G506" s="1"/>
      <c r="H506" s="1"/>
    </row>
    <row r="507" spans="2:8">
      <c r="B507" s="1"/>
      <c r="C507" s="1"/>
      <c r="D507" s="1"/>
      <c r="E507" s="1"/>
      <c r="F507" s="1"/>
      <c r="G507" s="1"/>
      <c r="H507" s="1"/>
    </row>
    <row r="508" spans="2:8">
      <c r="B508" s="1"/>
      <c r="C508" s="1"/>
      <c r="D508" s="1"/>
      <c r="E508" s="1"/>
      <c r="F508" s="1"/>
      <c r="G508" s="1"/>
      <c r="H508" s="1"/>
    </row>
    <row r="509" spans="2:8">
      <c r="B509" s="1"/>
      <c r="C509" s="1"/>
      <c r="D509" s="1"/>
      <c r="E509" s="1"/>
      <c r="F509" s="1"/>
      <c r="G509" s="1"/>
      <c r="H509" s="1"/>
    </row>
    <row r="510" spans="2:8">
      <c r="B510" s="1"/>
      <c r="C510" s="1"/>
      <c r="D510" s="1"/>
      <c r="E510" s="1"/>
      <c r="F510" s="1"/>
      <c r="G510" s="1"/>
      <c r="H510" s="1"/>
    </row>
    <row r="511" spans="2:8">
      <c r="B511" s="1"/>
      <c r="C511" s="1"/>
      <c r="D511" s="1"/>
      <c r="E511" s="1"/>
      <c r="F511" s="1"/>
      <c r="G511" s="1"/>
      <c r="H511" s="1"/>
    </row>
    <row r="512" spans="2:8">
      <c r="B512" s="1"/>
      <c r="C512" s="1"/>
      <c r="D512" s="1"/>
      <c r="E512" s="1"/>
      <c r="F512" s="1"/>
      <c r="G512" s="1"/>
      <c r="H512" s="1"/>
    </row>
    <row r="513" spans="2:8">
      <c r="B513" s="1"/>
      <c r="C513" s="1"/>
      <c r="D513" s="1"/>
      <c r="E513" s="1"/>
      <c r="F513" s="1"/>
      <c r="G513" s="1"/>
      <c r="H513" s="1"/>
    </row>
    <row r="514" spans="2:8">
      <c r="B514" s="1"/>
      <c r="C514" s="1"/>
      <c r="D514" s="1"/>
      <c r="E514" s="1"/>
      <c r="F514" s="1"/>
      <c r="G514" s="1"/>
      <c r="H514" s="1"/>
    </row>
    <row r="515" spans="2:8">
      <c r="B515" s="1"/>
      <c r="C515" s="1"/>
      <c r="D515" s="1"/>
      <c r="E515" s="1"/>
      <c r="F515" s="1"/>
      <c r="G515" s="1"/>
      <c r="H515" s="1"/>
    </row>
    <row r="516" spans="2:8">
      <c r="B516" s="1"/>
      <c r="C516" s="1"/>
      <c r="D516" s="1"/>
      <c r="E516" s="1"/>
      <c r="F516" s="1"/>
      <c r="G516" s="1"/>
      <c r="H516" s="1"/>
    </row>
    <row r="517" spans="2:8">
      <c r="B517" s="1"/>
      <c r="C517" s="1"/>
      <c r="D517" s="1"/>
      <c r="E517" s="1"/>
      <c r="F517" s="1"/>
      <c r="G517" s="1"/>
      <c r="H517" s="1"/>
    </row>
    <row r="518" spans="2:8">
      <c r="B518" s="1"/>
      <c r="C518" s="1"/>
      <c r="D518" s="1"/>
      <c r="E518" s="1"/>
      <c r="F518" s="1"/>
      <c r="G518" s="1"/>
      <c r="H518" s="1"/>
    </row>
    <row r="519" spans="2:8">
      <c r="B519" s="1"/>
      <c r="C519" s="1"/>
      <c r="D519" s="1"/>
      <c r="E519" s="1"/>
      <c r="F519" s="1"/>
      <c r="G519" s="1"/>
      <c r="H519" s="1"/>
    </row>
    <row r="520" spans="2:8">
      <c r="B520" s="1"/>
      <c r="C520" s="1"/>
      <c r="D520" s="1"/>
      <c r="E520" s="1"/>
      <c r="F520" s="1"/>
      <c r="G520" s="1"/>
      <c r="H520" s="1"/>
    </row>
    <row r="521" spans="2:8">
      <c r="B521" s="1"/>
      <c r="C521" s="1"/>
      <c r="D521" s="1"/>
      <c r="E521" s="1"/>
      <c r="F521" s="1"/>
      <c r="G521" s="1"/>
      <c r="H521" s="1"/>
    </row>
    <row r="522" spans="2:8">
      <c r="B522" s="1"/>
      <c r="C522" s="1"/>
      <c r="D522" s="1"/>
      <c r="E522" s="1"/>
      <c r="F522" s="1"/>
      <c r="G522" s="1"/>
      <c r="H522" s="1"/>
    </row>
    <row r="523" spans="2:8">
      <c r="B523" s="1"/>
      <c r="C523" s="1"/>
      <c r="D523" s="1"/>
      <c r="E523" s="1"/>
      <c r="F523" s="1"/>
      <c r="G523" s="1"/>
      <c r="H523" s="1"/>
    </row>
    <row r="524" spans="2:8">
      <c r="B524" s="1"/>
      <c r="C524" s="1"/>
      <c r="D524" s="1"/>
      <c r="E524" s="1"/>
      <c r="F524" s="1"/>
      <c r="G524" s="1"/>
      <c r="H524" s="1"/>
    </row>
    <row r="525" spans="2:8">
      <c r="B525" s="1"/>
      <c r="C525" s="1"/>
      <c r="D525" s="1"/>
      <c r="E525" s="1"/>
      <c r="F525" s="1"/>
      <c r="G525" s="1"/>
      <c r="H525" s="1"/>
    </row>
    <row r="526" spans="2:8">
      <c r="B526" s="1"/>
      <c r="C526" s="1"/>
      <c r="D526" s="1"/>
      <c r="E526" s="1"/>
      <c r="F526" s="1"/>
      <c r="G526" s="1"/>
      <c r="H526" s="1"/>
    </row>
    <row r="527" spans="2:8">
      <c r="B527" s="1"/>
      <c r="C527" s="1"/>
      <c r="D527" s="1"/>
      <c r="E527" s="1"/>
      <c r="F527" s="1"/>
      <c r="G527" s="1"/>
      <c r="H527" s="1"/>
    </row>
    <row r="528" spans="2:8">
      <c r="B528" s="1"/>
      <c r="C528" s="1"/>
      <c r="D528" s="1"/>
      <c r="E528" s="1"/>
      <c r="F528" s="1"/>
      <c r="G528" s="1"/>
      <c r="H528" s="1"/>
    </row>
    <row r="529" spans="2:8">
      <c r="B529" s="1"/>
      <c r="C529" s="1"/>
      <c r="D529" s="1"/>
      <c r="E529" s="1"/>
      <c r="F529" s="1"/>
      <c r="G529" s="1"/>
      <c r="H529" s="1"/>
    </row>
    <row r="530" spans="2:8">
      <c r="B530" s="1"/>
      <c r="C530" s="1"/>
      <c r="D530" s="1"/>
      <c r="E530" s="1"/>
      <c r="F530" s="1"/>
      <c r="G530" s="1"/>
      <c r="H530" s="1"/>
    </row>
    <row r="531" spans="2:8">
      <c r="B531" s="1"/>
      <c r="C531" s="1"/>
      <c r="D531" s="1"/>
      <c r="E531" s="1"/>
      <c r="F531" s="1"/>
      <c r="G531" s="1"/>
      <c r="H531" s="1"/>
    </row>
    <row r="532" spans="2:8">
      <c r="B532" s="1"/>
      <c r="C532" s="1"/>
      <c r="D532" s="1"/>
      <c r="E532" s="1"/>
      <c r="F532" s="1"/>
      <c r="G532" s="1"/>
      <c r="H532" s="1"/>
    </row>
    <row r="533" spans="2:8">
      <c r="B533" s="1"/>
      <c r="C533" s="1"/>
      <c r="D533" s="1"/>
      <c r="E533" s="1"/>
      <c r="F533" s="1"/>
      <c r="G533" s="1"/>
      <c r="H533" s="1"/>
    </row>
    <row r="534" spans="2:8">
      <c r="B534" s="1"/>
      <c r="C534" s="1"/>
      <c r="D534" s="1"/>
      <c r="E534" s="1"/>
      <c r="F534" s="1"/>
      <c r="G534" s="1"/>
      <c r="H534" s="1"/>
    </row>
    <row r="535" spans="2:8">
      <c r="B535" s="1"/>
      <c r="C535" s="1"/>
      <c r="D535" s="1"/>
      <c r="E535" s="1"/>
      <c r="F535" s="1"/>
      <c r="G535" s="1"/>
      <c r="H535" s="1"/>
    </row>
    <row r="536" spans="2:8">
      <c r="B536" s="1"/>
      <c r="C536" s="1"/>
      <c r="D536" s="1"/>
      <c r="E536" s="1"/>
      <c r="F536" s="1"/>
      <c r="G536" s="1"/>
      <c r="H536" s="1"/>
    </row>
    <row r="537" spans="2:8">
      <c r="B537" s="1"/>
      <c r="C537" s="1"/>
      <c r="D537" s="1"/>
      <c r="E537" s="1"/>
      <c r="F537" s="1"/>
      <c r="G537" s="1"/>
      <c r="H537" s="1"/>
    </row>
    <row r="538" spans="2:8">
      <c r="B538" s="1"/>
      <c r="C538" s="1"/>
      <c r="D538" s="1"/>
      <c r="E538" s="1"/>
      <c r="F538" s="1"/>
      <c r="G538" s="1"/>
      <c r="H538" s="1"/>
    </row>
    <row r="539" spans="2:8">
      <c r="B539" s="1"/>
      <c r="C539" s="1"/>
      <c r="D539" s="1"/>
      <c r="E539" s="1"/>
      <c r="F539" s="1"/>
      <c r="G539" s="1"/>
      <c r="H539" s="1"/>
    </row>
    <row r="540" spans="2:8">
      <c r="B540" s="1"/>
      <c r="C540" s="1"/>
      <c r="D540" s="1"/>
      <c r="E540" s="1"/>
      <c r="F540" s="1"/>
      <c r="G540" s="1"/>
      <c r="H540" s="1"/>
    </row>
    <row r="541" spans="2:8">
      <c r="B541" s="1"/>
      <c r="C541" s="1"/>
      <c r="D541" s="1"/>
      <c r="E541" s="1"/>
      <c r="F541" s="1"/>
      <c r="G541" s="1"/>
      <c r="H541" s="1"/>
    </row>
    <row r="542" spans="2:8">
      <c r="B542" s="1"/>
      <c r="C542" s="1"/>
      <c r="D542" s="1"/>
      <c r="E542" s="1"/>
      <c r="F542" s="1"/>
      <c r="G542" s="1"/>
      <c r="H542" s="1"/>
    </row>
    <row r="543" spans="2:8">
      <c r="B543" s="1"/>
      <c r="C543" s="1"/>
      <c r="D543" s="1"/>
      <c r="E543" s="1"/>
      <c r="F543" s="1"/>
      <c r="G543" s="1"/>
      <c r="H543" s="1"/>
    </row>
    <row r="544" spans="2:8">
      <c r="B544" s="1"/>
      <c r="C544" s="1"/>
      <c r="D544" s="1"/>
      <c r="E544" s="1"/>
      <c r="F544" s="1"/>
      <c r="G544" s="1"/>
      <c r="H544" s="1"/>
    </row>
    <row r="545" spans="2:8">
      <c r="B545" s="1"/>
      <c r="C545" s="1"/>
      <c r="D545" s="1"/>
      <c r="E545" s="1"/>
      <c r="F545" s="1"/>
      <c r="G545" s="1"/>
      <c r="H545" s="1"/>
    </row>
    <row r="546" spans="2:8">
      <c r="B546" s="1"/>
      <c r="C546" s="1"/>
      <c r="D546" s="1"/>
      <c r="E546" s="1"/>
      <c r="F546" s="1"/>
      <c r="G546" s="1"/>
      <c r="H546" s="1"/>
    </row>
    <row r="547" spans="2:8">
      <c r="B547" s="1"/>
      <c r="C547" s="1"/>
      <c r="D547" s="1"/>
      <c r="E547" s="1"/>
      <c r="F547" s="1"/>
      <c r="G547" s="1"/>
      <c r="H547" s="1"/>
    </row>
    <row r="548" spans="2:8">
      <c r="B548" s="1"/>
      <c r="C548" s="1"/>
      <c r="D548" s="1"/>
      <c r="E548" s="1"/>
      <c r="F548" s="1"/>
      <c r="G548" s="1"/>
      <c r="H548" s="1"/>
    </row>
    <row r="549" spans="2:8">
      <c r="B549" s="1"/>
      <c r="C549" s="1"/>
      <c r="D549" s="1"/>
      <c r="E549" s="1"/>
      <c r="F549" s="1"/>
      <c r="G549" s="1"/>
      <c r="H549" s="1"/>
    </row>
    <row r="550" spans="2:8">
      <c r="B550" s="1"/>
      <c r="C550" s="1"/>
      <c r="D550" s="1"/>
      <c r="E550" s="1"/>
      <c r="F550" s="1"/>
      <c r="G550" s="1"/>
      <c r="H550" s="1"/>
    </row>
    <row r="551" spans="2:8">
      <c r="B551" s="1"/>
      <c r="C551" s="1"/>
      <c r="D551" s="1"/>
      <c r="E551" s="1"/>
      <c r="F551" s="1"/>
      <c r="G551" s="1"/>
      <c r="H551" s="1"/>
    </row>
    <row r="552" spans="2:8">
      <c r="B552" s="1"/>
      <c r="C552" s="1"/>
      <c r="D552" s="1"/>
      <c r="E552" s="1"/>
      <c r="F552" s="1"/>
      <c r="G552" s="1"/>
      <c r="H552" s="1"/>
    </row>
    <row r="553" spans="2:8">
      <c r="B553" s="1"/>
      <c r="C553" s="1"/>
      <c r="D553" s="1"/>
      <c r="E553" s="1"/>
      <c r="F553" s="1"/>
      <c r="G553" s="1"/>
      <c r="H553" s="1"/>
    </row>
    <row r="554" spans="2:8">
      <c r="B554" s="1"/>
      <c r="C554" s="1"/>
      <c r="D554" s="1"/>
      <c r="E554" s="1"/>
      <c r="F554" s="1"/>
      <c r="G554" s="1"/>
      <c r="H554" s="1"/>
    </row>
    <row r="555" spans="2:8">
      <c r="B555" s="1"/>
      <c r="C555" s="1"/>
      <c r="D555" s="1"/>
      <c r="E555" s="1"/>
      <c r="F555" s="1"/>
      <c r="G555" s="1"/>
      <c r="H555" s="1"/>
    </row>
    <row r="556" spans="2:8">
      <c r="B556" s="1"/>
      <c r="C556" s="1"/>
      <c r="D556" s="1"/>
      <c r="E556" s="1"/>
      <c r="F556" s="1"/>
      <c r="G556" s="1"/>
      <c r="H556" s="1"/>
    </row>
    <row r="557" spans="2:8">
      <c r="B557" s="1"/>
      <c r="C557" s="1"/>
      <c r="D557" s="1"/>
      <c r="E557" s="1"/>
      <c r="F557" s="1"/>
      <c r="G557" s="1"/>
      <c r="H557" s="1"/>
    </row>
    <row r="558" spans="2:8">
      <c r="B558" s="1"/>
      <c r="C558" s="1"/>
      <c r="D558" s="1"/>
      <c r="E558" s="1"/>
      <c r="F558" s="1"/>
      <c r="G558" s="1"/>
      <c r="H558" s="1"/>
    </row>
    <row r="559" spans="2:8">
      <c r="B559" s="1"/>
      <c r="C559" s="1"/>
      <c r="D559" s="1"/>
      <c r="E559" s="1"/>
      <c r="F559" s="1"/>
      <c r="G559" s="1"/>
      <c r="H559" s="1"/>
    </row>
    <row r="560" spans="2:8">
      <c r="B560" s="1"/>
      <c r="C560" s="1"/>
      <c r="D560" s="1"/>
      <c r="E560" s="1"/>
      <c r="F560" s="1"/>
      <c r="G560" s="1"/>
      <c r="H560" s="1"/>
    </row>
    <row r="561" spans="2:8">
      <c r="B561" s="1"/>
      <c r="C561" s="1"/>
      <c r="D561" s="1"/>
      <c r="E561" s="1"/>
      <c r="F561" s="1"/>
      <c r="G561" s="1"/>
      <c r="H561" s="1"/>
    </row>
    <row r="562" spans="2:8">
      <c r="B562" s="1"/>
      <c r="C562" s="1"/>
      <c r="D562" s="1"/>
      <c r="E562" s="1"/>
      <c r="F562" s="1"/>
      <c r="G562" s="1"/>
      <c r="H562" s="1"/>
    </row>
    <row r="563" spans="2:8">
      <c r="B563" s="1"/>
      <c r="C563" s="1"/>
      <c r="D563" s="1"/>
      <c r="E563" s="1"/>
      <c r="F563" s="1"/>
      <c r="G563" s="1"/>
      <c r="H563" s="1"/>
    </row>
    <row r="564" spans="2:8">
      <c r="B564" s="1"/>
      <c r="C564" s="1"/>
      <c r="D564" s="1"/>
      <c r="E564" s="1"/>
      <c r="F564" s="1"/>
      <c r="G564" s="1"/>
      <c r="H564" s="1"/>
    </row>
    <row r="565" spans="2:8">
      <c r="B565" s="1"/>
      <c r="C565" s="1"/>
      <c r="D565" s="1"/>
      <c r="E565" s="1"/>
      <c r="F565" s="1"/>
      <c r="G565" s="1"/>
      <c r="H565" s="1"/>
    </row>
    <row r="566" spans="2:8">
      <c r="B566" s="1"/>
      <c r="C566" s="1"/>
      <c r="D566" s="1"/>
      <c r="E566" s="1"/>
      <c r="F566" s="1"/>
      <c r="G566" s="1"/>
      <c r="H566" s="1"/>
    </row>
    <row r="567" spans="2:8">
      <c r="B567" s="1"/>
      <c r="C567" s="1"/>
      <c r="D567" s="1"/>
      <c r="E567" s="1"/>
      <c r="F567" s="1"/>
      <c r="G567" s="1"/>
      <c r="H567" s="1"/>
    </row>
    <row r="568" spans="2:8">
      <c r="B568" s="1"/>
      <c r="C568" s="1"/>
      <c r="D568" s="1"/>
      <c r="E568" s="1"/>
      <c r="F568" s="1"/>
      <c r="G568" s="1"/>
      <c r="H568" s="1"/>
    </row>
    <row r="569" spans="2:8">
      <c r="B569" s="1"/>
      <c r="C569" s="1"/>
      <c r="D569" s="1"/>
      <c r="E569" s="1"/>
      <c r="F569" s="1"/>
      <c r="G569" s="1"/>
      <c r="H569" s="1"/>
    </row>
    <row r="570" spans="2:8">
      <c r="B570" s="1"/>
      <c r="C570" s="1"/>
      <c r="D570" s="1"/>
      <c r="E570" s="1"/>
      <c r="F570" s="1"/>
      <c r="G570" s="1"/>
      <c r="H570" s="1"/>
    </row>
    <row r="571" spans="2:8">
      <c r="B571" s="1"/>
      <c r="C571" s="1"/>
      <c r="D571" s="1"/>
      <c r="E571" s="1"/>
      <c r="F571" s="1"/>
      <c r="G571" s="1"/>
      <c r="H571" s="1"/>
    </row>
    <row r="572" spans="2:8">
      <c r="B572" s="1"/>
      <c r="C572" s="1"/>
      <c r="D572" s="1"/>
      <c r="E572" s="1"/>
      <c r="F572" s="1"/>
      <c r="G572" s="1"/>
      <c r="H572" s="1"/>
    </row>
    <row r="573" spans="2:8">
      <c r="B573" s="1"/>
      <c r="C573" s="1"/>
      <c r="D573" s="1"/>
      <c r="E573" s="1"/>
      <c r="F573" s="1"/>
      <c r="G573" s="1"/>
      <c r="H573" s="1"/>
    </row>
    <row r="574" spans="2:8">
      <c r="B574" s="1"/>
      <c r="C574" s="1"/>
      <c r="D574" s="1"/>
      <c r="E574" s="1"/>
      <c r="F574" s="1"/>
      <c r="G574" s="1"/>
      <c r="H574" s="1"/>
    </row>
    <row r="575" spans="2:8">
      <c r="B575" s="1"/>
      <c r="C575" s="1"/>
      <c r="D575" s="1"/>
      <c r="E575" s="1"/>
      <c r="F575" s="1"/>
      <c r="G575" s="1"/>
      <c r="H575" s="1"/>
    </row>
    <row r="576" spans="2:8">
      <c r="B576" s="1"/>
      <c r="C576" s="1"/>
      <c r="D576" s="1"/>
      <c r="E576" s="1"/>
      <c r="F576" s="1"/>
      <c r="G576" s="1"/>
      <c r="H576" s="1"/>
    </row>
    <row r="577" spans="2:8">
      <c r="B577" s="1"/>
      <c r="C577" s="1"/>
      <c r="D577" s="1"/>
      <c r="E577" s="1"/>
      <c r="F577" s="1"/>
      <c r="G577" s="1"/>
      <c r="H577" s="1"/>
    </row>
    <row r="578" spans="2:8">
      <c r="B578" s="1"/>
      <c r="C578" s="1"/>
      <c r="D578" s="1"/>
      <c r="E578" s="1"/>
      <c r="F578" s="1"/>
      <c r="G578" s="1"/>
      <c r="H578" s="1"/>
    </row>
    <row r="579" spans="2:8">
      <c r="B579" s="1"/>
      <c r="C579" s="1"/>
      <c r="D579" s="1"/>
      <c r="E579" s="1"/>
      <c r="F579" s="1"/>
      <c r="G579" s="1"/>
      <c r="H579" s="1"/>
    </row>
    <row r="580" spans="2:8">
      <c r="B580" s="1"/>
      <c r="C580" s="1"/>
      <c r="D580" s="1"/>
      <c r="E580" s="1"/>
      <c r="F580" s="1"/>
      <c r="G580" s="1"/>
      <c r="H580" s="1"/>
    </row>
    <row r="581" spans="2:8">
      <c r="B581" s="1"/>
      <c r="C581" s="1"/>
      <c r="D581" s="1"/>
      <c r="E581" s="1"/>
      <c r="F581" s="1"/>
      <c r="G581" s="1"/>
      <c r="H581" s="1"/>
    </row>
    <row r="582" spans="2:8">
      <c r="B582" s="1"/>
      <c r="C582" s="1"/>
      <c r="D582" s="1"/>
      <c r="E582" s="1"/>
      <c r="F582" s="1"/>
      <c r="G582" s="1"/>
      <c r="H582" s="1"/>
    </row>
    <row r="583" spans="2:8">
      <c r="B583" s="1"/>
      <c r="C583" s="1"/>
      <c r="D583" s="1"/>
      <c r="E583" s="1"/>
      <c r="F583" s="1"/>
      <c r="G583" s="1"/>
      <c r="H583" s="1"/>
    </row>
    <row r="584" spans="2:8">
      <c r="B584" s="1"/>
      <c r="C584" s="1"/>
      <c r="D584" s="1"/>
      <c r="E584" s="1"/>
      <c r="F584" s="1"/>
      <c r="G584" s="1"/>
      <c r="H584" s="1"/>
    </row>
    <row r="585" spans="2:8">
      <c r="B585" s="1"/>
      <c r="C585" s="1"/>
      <c r="D585" s="1"/>
      <c r="E585" s="1"/>
      <c r="F585" s="1"/>
      <c r="G585" s="1"/>
      <c r="H585" s="1"/>
    </row>
    <row r="586" spans="2:8">
      <c r="B586" s="1"/>
      <c r="C586" s="1"/>
      <c r="D586" s="1"/>
      <c r="E586" s="1"/>
      <c r="F586" s="1"/>
      <c r="G586" s="1"/>
      <c r="H586" s="1"/>
    </row>
    <row r="587" spans="2:8">
      <c r="B587" s="1"/>
      <c r="C587" s="1"/>
      <c r="D587" s="1"/>
      <c r="E587" s="1"/>
      <c r="F587" s="1"/>
      <c r="G587" s="1"/>
      <c r="H587" s="1"/>
    </row>
    <row r="588" spans="2:8">
      <c r="B588" s="1"/>
      <c r="C588" s="1"/>
      <c r="D588" s="1"/>
      <c r="E588" s="1"/>
      <c r="F588" s="1"/>
      <c r="G588" s="1"/>
      <c r="H588" s="1"/>
    </row>
    <row r="589" spans="2:8">
      <c r="B589" s="1"/>
      <c r="C589" s="1"/>
      <c r="D589" s="1"/>
      <c r="E589" s="1"/>
      <c r="F589" s="1"/>
      <c r="G589" s="1"/>
      <c r="H589" s="1"/>
    </row>
    <row r="590" spans="2:8">
      <c r="B590" s="1"/>
      <c r="C590" s="1"/>
      <c r="D590" s="1"/>
      <c r="E590" s="1"/>
      <c r="F590" s="1"/>
      <c r="G590" s="1"/>
      <c r="H590" s="1"/>
    </row>
    <row r="591" spans="2:8">
      <c r="B591" s="1"/>
      <c r="C591" s="1"/>
      <c r="D591" s="1"/>
      <c r="E591" s="1"/>
      <c r="F591" s="1"/>
      <c r="G591" s="1"/>
      <c r="H591" s="1"/>
    </row>
    <row r="592" spans="2:8">
      <c r="B592" s="1"/>
      <c r="C592" s="1"/>
      <c r="D592" s="1"/>
      <c r="E592" s="1"/>
      <c r="F592" s="1"/>
      <c r="G592" s="1"/>
      <c r="H592" s="1"/>
    </row>
    <row r="593" spans="2:8">
      <c r="B593" s="1"/>
      <c r="C593" s="1"/>
      <c r="D593" s="1"/>
      <c r="E593" s="1"/>
      <c r="F593" s="1"/>
      <c r="G593" s="1"/>
      <c r="H593" s="1"/>
    </row>
    <row r="594" spans="2:8">
      <c r="B594" s="1"/>
      <c r="C594" s="1"/>
      <c r="D594" s="1"/>
      <c r="E594" s="1"/>
      <c r="F594" s="1"/>
      <c r="G594" s="1"/>
      <c r="H594" s="1"/>
    </row>
    <row r="595" spans="2:8">
      <c r="B595" s="1"/>
      <c r="C595" s="1"/>
      <c r="D595" s="1"/>
      <c r="E595" s="1"/>
      <c r="F595" s="1"/>
      <c r="G595" s="1"/>
      <c r="H595" s="1"/>
    </row>
    <row r="596" spans="2:8">
      <c r="B596" s="1"/>
      <c r="C596" s="1"/>
      <c r="D596" s="1"/>
      <c r="E596" s="1"/>
      <c r="F596" s="1"/>
      <c r="G596" s="1"/>
      <c r="H596" s="1"/>
    </row>
    <row r="597" spans="2:8">
      <c r="B597" s="1"/>
      <c r="C597" s="1"/>
      <c r="D597" s="1"/>
      <c r="E597" s="1"/>
      <c r="F597" s="1"/>
      <c r="G597" s="1"/>
      <c r="H597" s="1"/>
    </row>
    <row r="598" spans="2:8">
      <c r="B598" s="1"/>
      <c r="C598" s="1"/>
      <c r="D598" s="1"/>
      <c r="E598" s="1"/>
      <c r="F598" s="1"/>
      <c r="G598" s="1"/>
      <c r="H598" s="1"/>
    </row>
    <row r="599" spans="2:8">
      <c r="B599" s="1"/>
      <c r="C599" s="1"/>
      <c r="D599" s="1"/>
      <c r="E599" s="1"/>
      <c r="F599" s="1"/>
      <c r="G599" s="1"/>
      <c r="H599" s="1"/>
    </row>
    <row r="600" spans="2:8">
      <c r="B600" s="1"/>
      <c r="C600" s="1"/>
      <c r="D600" s="1"/>
      <c r="E600" s="1"/>
      <c r="F600" s="1"/>
      <c r="G600" s="1"/>
      <c r="H600" s="1"/>
    </row>
    <row r="601" spans="2:8">
      <c r="B601" s="1"/>
      <c r="C601" s="1"/>
      <c r="D601" s="1"/>
      <c r="E601" s="1"/>
      <c r="F601" s="1"/>
      <c r="G601" s="1"/>
      <c r="H601" s="1"/>
    </row>
    <row r="602" spans="2:8">
      <c r="B602" s="1"/>
      <c r="C602" s="1"/>
      <c r="D602" s="1"/>
      <c r="E602" s="1"/>
      <c r="F602" s="1"/>
      <c r="G602" s="1"/>
      <c r="H602" s="1"/>
    </row>
    <row r="603" spans="2:8">
      <c r="B603" s="1"/>
      <c r="C603" s="1"/>
      <c r="D603" s="1"/>
      <c r="E603" s="1"/>
      <c r="F603" s="1"/>
      <c r="G603" s="1"/>
      <c r="H603" s="1"/>
    </row>
    <row r="604" spans="2:8">
      <c r="B604" s="1"/>
      <c r="C604" s="1"/>
      <c r="D604" s="1"/>
      <c r="E604" s="1"/>
      <c r="F604" s="1"/>
      <c r="G604" s="1"/>
      <c r="H604" s="1"/>
    </row>
    <row r="605" spans="2:8">
      <c r="B605" s="1"/>
      <c r="C605" s="1"/>
      <c r="D605" s="1"/>
      <c r="E605" s="1"/>
      <c r="F605" s="1"/>
      <c r="G605" s="1"/>
      <c r="H605" s="1"/>
    </row>
    <row r="606" spans="2:8">
      <c r="B606" s="1"/>
      <c r="C606" s="1"/>
      <c r="D606" s="1"/>
      <c r="E606" s="1"/>
      <c r="F606" s="1"/>
      <c r="G606" s="1"/>
      <c r="H606" s="1"/>
    </row>
    <row r="607" spans="2:8">
      <c r="B607" s="1"/>
      <c r="C607" s="1"/>
      <c r="D607" s="1"/>
      <c r="E607" s="1"/>
      <c r="F607" s="1"/>
      <c r="G607" s="1"/>
      <c r="H607" s="1"/>
    </row>
    <row r="608" spans="2:8">
      <c r="B608" s="1"/>
      <c r="C608" s="1"/>
      <c r="D608" s="1"/>
      <c r="E608" s="1"/>
      <c r="F608" s="1"/>
      <c r="G608" s="1"/>
      <c r="H608" s="1"/>
    </row>
    <row r="609" spans="2:8">
      <c r="B609" s="1"/>
      <c r="C609" s="1"/>
      <c r="D609" s="1"/>
      <c r="E609" s="1"/>
      <c r="F609" s="1"/>
      <c r="G609" s="1"/>
      <c r="H609" s="1"/>
    </row>
    <row r="610" spans="2:8">
      <c r="B610" s="1"/>
      <c r="C610" s="1"/>
      <c r="D610" s="1"/>
      <c r="E610" s="1"/>
      <c r="F610" s="1"/>
      <c r="G610" s="1"/>
      <c r="H610" s="1"/>
    </row>
    <row r="611" spans="2:8">
      <c r="B611" s="1"/>
      <c r="C611" s="1"/>
      <c r="D611" s="1"/>
      <c r="E611" s="1"/>
      <c r="F611" s="1"/>
      <c r="G611" s="1"/>
      <c r="H611" s="1"/>
    </row>
    <row r="612" spans="2:8">
      <c r="B612" s="1"/>
      <c r="C612" s="1"/>
      <c r="D612" s="1"/>
      <c r="E612" s="1"/>
      <c r="F612" s="1"/>
      <c r="G612" s="1"/>
      <c r="H612" s="1"/>
    </row>
    <row r="613" spans="2:8">
      <c r="B613" s="1"/>
      <c r="C613" s="1"/>
      <c r="D613" s="1"/>
      <c r="E613" s="1"/>
      <c r="F613" s="1"/>
      <c r="G613" s="1"/>
      <c r="H613" s="1"/>
    </row>
    <row r="614" spans="2:8">
      <c r="B614" s="1"/>
      <c r="C614" s="1"/>
      <c r="D614" s="1"/>
      <c r="E614" s="1"/>
      <c r="F614" s="1"/>
      <c r="G614" s="1"/>
      <c r="H614" s="1"/>
    </row>
    <row r="615" spans="2:8">
      <c r="B615" s="1"/>
      <c r="C615" s="1"/>
      <c r="D615" s="1"/>
      <c r="E615" s="1"/>
      <c r="F615" s="1"/>
      <c r="G615" s="1"/>
      <c r="H615" s="1"/>
    </row>
    <row r="616" spans="2:8">
      <c r="B616" s="1"/>
      <c r="C616" s="1"/>
      <c r="D616" s="1"/>
      <c r="E616" s="1"/>
      <c r="F616" s="1"/>
      <c r="G616" s="1"/>
      <c r="H616" s="1"/>
    </row>
    <row r="617" spans="2:8">
      <c r="B617" s="1"/>
      <c r="C617" s="1"/>
      <c r="D617" s="1"/>
      <c r="E617" s="1"/>
      <c r="F617" s="1"/>
      <c r="G617" s="1"/>
      <c r="H617" s="1"/>
    </row>
    <row r="618" spans="2:8">
      <c r="B618" s="1"/>
      <c r="C618" s="1"/>
      <c r="D618" s="1"/>
      <c r="E618" s="1"/>
      <c r="F618" s="1"/>
      <c r="G618" s="1"/>
      <c r="H618" s="1"/>
    </row>
    <row r="619" spans="2:8">
      <c r="B619" s="1"/>
      <c r="C619" s="1"/>
      <c r="D619" s="1"/>
      <c r="E619" s="1"/>
      <c r="F619" s="1"/>
      <c r="G619" s="1"/>
      <c r="H619" s="1"/>
    </row>
    <row r="620" spans="2:8">
      <c r="B620" s="1"/>
      <c r="C620" s="1"/>
      <c r="D620" s="1"/>
      <c r="E620" s="1"/>
      <c r="F620" s="1"/>
      <c r="G620" s="1"/>
      <c r="H620" s="1"/>
    </row>
    <row r="621" spans="2:8">
      <c r="B621" s="1"/>
      <c r="C621" s="1"/>
      <c r="D621" s="1"/>
      <c r="E621" s="1"/>
      <c r="F621" s="1"/>
      <c r="G621" s="1"/>
      <c r="H621" s="1"/>
    </row>
    <row r="622" spans="2:8">
      <c r="B622" s="1"/>
      <c r="C622" s="1"/>
      <c r="D622" s="1"/>
      <c r="E622" s="1"/>
      <c r="F622" s="1"/>
      <c r="G622" s="1"/>
      <c r="H622" s="1"/>
    </row>
    <row r="623" spans="2:8">
      <c r="B623" s="1"/>
      <c r="C623" s="1"/>
      <c r="D623" s="1"/>
      <c r="E623" s="1"/>
      <c r="F623" s="1"/>
      <c r="G623" s="1"/>
      <c r="H623" s="1"/>
    </row>
    <row r="624" spans="2:8">
      <c r="B624" s="1"/>
      <c r="C624" s="1"/>
      <c r="D624" s="1"/>
      <c r="E624" s="1"/>
      <c r="F624" s="1"/>
      <c r="G624" s="1"/>
      <c r="H624" s="1"/>
    </row>
    <row r="625" spans="2:8">
      <c r="B625" s="1"/>
      <c r="C625" s="1"/>
      <c r="D625" s="1"/>
      <c r="E625" s="1"/>
      <c r="F625" s="1"/>
      <c r="G625" s="1"/>
      <c r="H625" s="1"/>
    </row>
    <row r="626" spans="2:8">
      <c r="B626" s="1"/>
      <c r="C626" s="1"/>
      <c r="D626" s="1"/>
      <c r="E626" s="1"/>
      <c r="F626" s="1"/>
      <c r="G626" s="1"/>
      <c r="H626" s="1"/>
    </row>
    <row r="627" spans="2:8">
      <c r="B627" s="1"/>
      <c r="C627" s="1"/>
      <c r="D627" s="1"/>
      <c r="E627" s="1"/>
      <c r="F627" s="1"/>
      <c r="G627" s="1"/>
      <c r="H627" s="1"/>
    </row>
    <row r="628" spans="2:8">
      <c r="B628" s="1"/>
      <c r="C628" s="1"/>
      <c r="D628" s="1"/>
      <c r="E628" s="1"/>
      <c r="F628" s="1"/>
      <c r="G628" s="1"/>
      <c r="H628" s="1"/>
    </row>
    <row r="629" spans="2:8">
      <c r="B629" s="1"/>
      <c r="C629" s="1"/>
      <c r="D629" s="1"/>
      <c r="E629" s="1"/>
      <c r="F629" s="1"/>
      <c r="G629" s="1"/>
      <c r="H629" s="1"/>
    </row>
    <row r="630" spans="2:8">
      <c r="B630" s="1"/>
      <c r="C630" s="1"/>
      <c r="D630" s="1"/>
      <c r="E630" s="1"/>
      <c r="F630" s="1"/>
      <c r="G630" s="1"/>
      <c r="H630" s="1"/>
    </row>
    <row r="631" spans="2:8">
      <c r="B631" s="1"/>
      <c r="C631" s="1"/>
      <c r="D631" s="1"/>
      <c r="E631" s="1"/>
      <c r="F631" s="1"/>
      <c r="G631" s="1"/>
      <c r="H631" s="1"/>
    </row>
    <row r="632" spans="2:8">
      <c r="B632" s="1"/>
      <c r="C632" s="1"/>
      <c r="D632" s="1"/>
      <c r="E632" s="1"/>
      <c r="F632" s="1"/>
      <c r="G632" s="1"/>
      <c r="H632" s="1"/>
    </row>
    <row r="633" spans="2:8">
      <c r="B633" s="1"/>
      <c r="C633" s="1"/>
      <c r="D633" s="1"/>
      <c r="E633" s="1"/>
      <c r="F633" s="1"/>
      <c r="G633" s="1"/>
      <c r="H633" s="1"/>
    </row>
    <row r="634" spans="2:8">
      <c r="B634" s="1"/>
      <c r="C634" s="1"/>
      <c r="D634" s="1"/>
      <c r="E634" s="1"/>
      <c r="F634" s="1"/>
      <c r="G634" s="1"/>
      <c r="H634" s="1"/>
    </row>
    <row r="635" spans="2:8">
      <c r="B635" s="1"/>
      <c r="C635" s="1"/>
      <c r="D635" s="1"/>
      <c r="E635" s="1"/>
      <c r="F635" s="1"/>
      <c r="G635" s="1"/>
      <c r="H635" s="1"/>
    </row>
    <row r="636" spans="2:8">
      <c r="B636" s="1"/>
      <c r="C636" s="1"/>
      <c r="D636" s="1"/>
      <c r="E636" s="1"/>
      <c r="F636" s="1"/>
      <c r="G636" s="1"/>
      <c r="H636" s="1"/>
    </row>
    <row r="637" spans="2:8">
      <c r="B637" s="1"/>
      <c r="C637" s="1"/>
      <c r="D637" s="1"/>
      <c r="E637" s="1"/>
      <c r="F637" s="1"/>
      <c r="G637" s="1"/>
      <c r="H637" s="1"/>
    </row>
    <row r="638" spans="2:8">
      <c r="B638" s="1"/>
      <c r="C638" s="1"/>
      <c r="D638" s="1"/>
      <c r="E638" s="1"/>
      <c r="F638" s="1"/>
      <c r="G638" s="1"/>
      <c r="H638" s="1"/>
    </row>
    <row r="639" spans="2:8">
      <c r="B639" s="1"/>
      <c r="C639" s="1"/>
      <c r="D639" s="1"/>
      <c r="E639" s="1"/>
      <c r="F639" s="1"/>
      <c r="G639" s="1"/>
      <c r="H639" s="1"/>
    </row>
    <row r="640" spans="2:8">
      <c r="B640" s="1"/>
      <c r="C640" s="1"/>
      <c r="D640" s="1"/>
      <c r="E640" s="1"/>
      <c r="F640" s="1"/>
      <c r="G640" s="1"/>
      <c r="H640" s="1"/>
    </row>
    <row r="641" spans="2:8">
      <c r="B641" s="1"/>
      <c r="C641" s="1"/>
      <c r="D641" s="1"/>
      <c r="E641" s="1"/>
      <c r="F641" s="1"/>
      <c r="G641" s="1"/>
      <c r="H641" s="1"/>
    </row>
    <row r="642" spans="2:8">
      <c r="B642" s="1"/>
      <c r="C642" s="1"/>
      <c r="D642" s="1"/>
      <c r="E642" s="1"/>
      <c r="F642" s="1"/>
      <c r="G642" s="1"/>
      <c r="H642" s="1"/>
    </row>
    <row r="643" spans="2:8">
      <c r="B643" s="1"/>
      <c r="C643" s="1"/>
      <c r="D643" s="1"/>
      <c r="E643" s="1"/>
      <c r="F643" s="1"/>
      <c r="G643" s="1"/>
      <c r="H643" s="1"/>
    </row>
    <row r="644" spans="2:8">
      <c r="B644" s="1"/>
      <c r="C644" s="1"/>
      <c r="D644" s="1"/>
      <c r="E644" s="1"/>
      <c r="F644" s="1"/>
      <c r="G644" s="1"/>
      <c r="H644" s="1"/>
    </row>
    <row r="645" spans="2:8">
      <c r="B645" s="1"/>
      <c r="C645" s="1"/>
      <c r="D645" s="1"/>
      <c r="E645" s="1"/>
      <c r="F645" s="1"/>
      <c r="G645" s="1"/>
      <c r="H645" s="1"/>
    </row>
    <row r="646" spans="2:8">
      <c r="B646" s="1"/>
      <c r="C646" s="1"/>
      <c r="D646" s="1"/>
      <c r="E646" s="1"/>
      <c r="F646" s="1"/>
      <c r="G646" s="1"/>
      <c r="H646" s="1"/>
    </row>
    <row r="647" spans="2:8">
      <c r="B647" s="1"/>
      <c r="C647" s="1"/>
      <c r="D647" s="1"/>
      <c r="E647" s="1"/>
      <c r="F647" s="1"/>
      <c r="G647" s="1"/>
      <c r="H647" s="1"/>
    </row>
    <row r="648" spans="2:8">
      <c r="B648" s="1"/>
      <c r="C648" s="1"/>
      <c r="D648" s="1"/>
      <c r="E648" s="1"/>
      <c r="F648" s="1"/>
      <c r="G648" s="1"/>
      <c r="H648" s="1"/>
    </row>
    <row r="649" spans="2:8">
      <c r="B649" s="1"/>
      <c r="C649" s="1"/>
      <c r="D649" s="1"/>
      <c r="E649" s="1"/>
      <c r="F649" s="1"/>
      <c r="G649" s="1"/>
      <c r="H649" s="1"/>
    </row>
    <row r="650" spans="2:8">
      <c r="B650" s="1"/>
      <c r="C650" s="1"/>
      <c r="D650" s="1"/>
      <c r="E650" s="1"/>
      <c r="F650" s="1"/>
      <c r="G650" s="1"/>
      <c r="H650" s="1"/>
    </row>
    <row r="651" spans="2:8">
      <c r="B651" s="1"/>
      <c r="C651" s="1"/>
      <c r="D651" s="1"/>
      <c r="E651" s="1"/>
      <c r="F651" s="1"/>
      <c r="G651" s="1"/>
      <c r="H651" s="1"/>
    </row>
    <row r="652" spans="2:8">
      <c r="B652" s="1"/>
      <c r="C652" s="1"/>
      <c r="D652" s="1"/>
      <c r="E652" s="1"/>
      <c r="F652" s="1"/>
      <c r="G652" s="1"/>
      <c r="H652" s="1"/>
    </row>
    <row r="653" spans="2:8">
      <c r="B653" s="1"/>
      <c r="C653" s="1"/>
      <c r="D653" s="1"/>
      <c r="E653" s="1"/>
      <c r="F653" s="1"/>
      <c r="G653" s="1"/>
      <c r="H653" s="1"/>
    </row>
    <row r="654" spans="2:8">
      <c r="B654" s="1"/>
      <c r="C654" s="1"/>
      <c r="D654" s="1"/>
      <c r="E654" s="1"/>
      <c r="F654" s="1"/>
      <c r="G654" s="1"/>
      <c r="H654" s="1"/>
    </row>
    <row r="655" spans="2:8">
      <c r="B655" s="1"/>
      <c r="C655" s="1"/>
      <c r="D655" s="1"/>
      <c r="E655" s="1"/>
      <c r="F655" s="1"/>
      <c r="G655" s="1"/>
      <c r="H655" s="1"/>
    </row>
    <row r="656" spans="2:8">
      <c r="B656" s="1"/>
      <c r="C656" s="1"/>
      <c r="D656" s="1"/>
      <c r="E656" s="1"/>
      <c r="F656" s="1"/>
      <c r="G656" s="1"/>
      <c r="H656" s="1"/>
    </row>
    <row r="657" spans="2:8">
      <c r="B657" s="1"/>
      <c r="C657" s="1"/>
      <c r="D657" s="1"/>
      <c r="E657" s="1"/>
      <c r="F657" s="1"/>
      <c r="G657" s="1"/>
      <c r="H657" s="1"/>
    </row>
    <row r="658" spans="2:8">
      <c r="B658" s="1"/>
      <c r="C658" s="1"/>
      <c r="D658" s="1"/>
      <c r="E658" s="1"/>
      <c r="F658" s="1"/>
      <c r="G658" s="1"/>
      <c r="H658" s="1"/>
    </row>
    <row r="659" spans="2:8">
      <c r="B659" s="1"/>
      <c r="C659" s="1"/>
      <c r="D659" s="1"/>
      <c r="E659" s="1"/>
      <c r="F659" s="1"/>
      <c r="G659" s="1"/>
      <c r="H659" s="1"/>
    </row>
    <row r="660" spans="2:8">
      <c r="B660" s="1"/>
      <c r="C660" s="1"/>
      <c r="D660" s="1"/>
      <c r="E660" s="1"/>
      <c r="F660" s="1"/>
      <c r="G660" s="1"/>
      <c r="H660" s="1"/>
    </row>
    <row r="661" spans="2:8">
      <c r="B661" s="1"/>
      <c r="C661" s="1"/>
      <c r="D661" s="1"/>
      <c r="E661" s="1"/>
      <c r="F661" s="1"/>
      <c r="G661" s="1"/>
      <c r="H661" s="1"/>
    </row>
    <row r="662" spans="2:8">
      <c r="B662" s="1"/>
      <c r="C662" s="1"/>
      <c r="D662" s="1"/>
      <c r="E662" s="1"/>
      <c r="F662" s="1"/>
      <c r="G662" s="1"/>
      <c r="H662" s="1"/>
    </row>
    <row r="663" spans="2:8">
      <c r="B663" s="1"/>
      <c r="C663" s="1"/>
      <c r="D663" s="1"/>
      <c r="E663" s="1"/>
      <c r="F663" s="1"/>
      <c r="G663" s="1"/>
      <c r="H663" s="1"/>
    </row>
    <row r="664" spans="2:8">
      <c r="B664" s="1"/>
      <c r="C664" s="1"/>
      <c r="D664" s="1"/>
      <c r="E664" s="1"/>
      <c r="F664" s="1"/>
      <c r="G664" s="1"/>
      <c r="H664" s="1"/>
    </row>
    <row r="665" spans="2:8">
      <c r="B665" s="1"/>
      <c r="C665" s="1"/>
      <c r="D665" s="1"/>
      <c r="E665" s="1"/>
      <c r="F665" s="1"/>
      <c r="G665" s="1"/>
      <c r="H665" s="1"/>
    </row>
    <row r="666" spans="2:8">
      <c r="B666" s="1"/>
      <c r="C666" s="1"/>
      <c r="D666" s="1"/>
      <c r="E666" s="1"/>
      <c r="F666" s="1"/>
      <c r="G666" s="1"/>
      <c r="H666" s="1"/>
    </row>
    <row r="667" spans="2:8">
      <c r="B667" s="1"/>
      <c r="C667" s="1"/>
      <c r="D667" s="1"/>
      <c r="E667" s="1"/>
      <c r="F667" s="1"/>
      <c r="G667" s="1"/>
      <c r="H667" s="1"/>
    </row>
    <row r="668" spans="2:8">
      <c r="B668" s="1"/>
      <c r="C668" s="1"/>
      <c r="D668" s="1"/>
      <c r="E668" s="1"/>
      <c r="F668" s="1"/>
      <c r="G668" s="1"/>
      <c r="H668" s="1"/>
    </row>
    <row r="669" spans="2:8">
      <c r="B669" s="1"/>
      <c r="C669" s="1"/>
      <c r="D669" s="1"/>
      <c r="E669" s="1"/>
      <c r="F669" s="1"/>
      <c r="G669" s="1"/>
      <c r="H669" s="1"/>
    </row>
    <row r="670" spans="2:8">
      <c r="B670" s="1"/>
      <c r="C670" s="1"/>
      <c r="D670" s="1"/>
      <c r="E670" s="1"/>
      <c r="F670" s="1"/>
      <c r="G670" s="1"/>
      <c r="H670" s="1"/>
    </row>
    <row r="671" spans="2:8">
      <c r="B671" s="1"/>
      <c r="C671" s="1"/>
      <c r="D671" s="1"/>
      <c r="E671" s="1"/>
      <c r="F671" s="1"/>
      <c r="G671" s="1"/>
      <c r="H671" s="1"/>
    </row>
    <row r="672" spans="2:8">
      <c r="B672" s="1"/>
      <c r="C672" s="1"/>
      <c r="D672" s="1"/>
      <c r="E672" s="1"/>
      <c r="F672" s="1"/>
      <c r="G672" s="1"/>
      <c r="H672" s="1"/>
    </row>
    <row r="673" spans="2:8">
      <c r="B673" s="1"/>
      <c r="C673" s="1"/>
      <c r="D673" s="1"/>
      <c r="E673" s="1"/>
      <c r="F673" s="1"/>
      <c r="G673" s="1"/>
      <c r="H673" s="1"/>
    </row>
    <row r="674" spans="2:8">
      <c r="B674" s="1"/>
      <c r="C674" s="1"/>
      <c r="D674" s="1"/>
      <c r="E674" s="1"/>
      <c r="F674" s="1"/>
      <c r="G674" s="1"/>
      <c r="H674" s="1"/>
    </row>
    <row r="675" spans="2:8">
      <c r="B675" s="1"/>
      <c r="C675" s="1"/>
      <c r="D675" s="1"/>
      <c r="E675" s="1"/>
      <c r="F675" s="1"/>
      <c r="G675" s="1"/>
      <c r="H675" s="1"/>
    </row>
    <row r="676" spans="2:8">
      <c r="B676" s="1"/>
      <c r="C676" s="1"/>
      <c r="D676" s="1"/>
      <c r="E676" s="1"/>
      <c r="F676" s="1"/>
      <c r="G676" s="1"/>
      <c r="H676" s="1"/>
    </row>
    <row r="677" spans="2:8">
      <c r="B677" s="1"/>
      <c r="C677" s="1"/>
      <c r="D677" s="1"/>
      <c r="E677" s="1"/>
      <c r="F677" s="1"/>
      <c r="G677" s="1"/>
      <c r="H677" s="1"/>
    </row>
    <row r="678" spans="2:8">
      <c r="B678" s="1"/>
      <c r="C678" s="1"/>
      <c r="D678" s="1"/>
      <c r="E678" s="1"/>
      <c r="F678" s="1"/>
      <c r="G678" s="1"/>
      <c r="H678" s="1"/>
    </row>
    <row r="679" spans="2:8">
      <c r="B679" s="1"/>
      <c r="C679" s="1"/>
      <c r="D679" s="1"/>
      <c r="E679" s="1"/>
      <c r="F679" s="1"/>
      <c r="G679" s="1"/>
      <c r="H679" s="1"/>
    </row>
    <row r="680" spans="2:8">
      <c r="B680" s="1"/>
      <c r="C680" s="1"/>
      <c r="D680" s="1"/>
      <c r="E680" s="1"/>
      <c r="F680" s="1"/>
      <c r="G680" s="1"/>
      <c r="H680" s="1"/>
    </row>
    <row r="681" spans="2:8">
      <c r="B681" s="1"/>
      <c r="C681" s="1"/>
      <c r="D681" s="1"/>
      <c r="E681" s="1"/>
      <c r="F681" s="1"/>
      <c r="G681" s="1"/>
      <c r="H681" s="1"/>
    </row>
    <row r="682" spans="2:8">
      <c r="B682" s="1"/>
      <c r="C682" s="1"/>
      <c r="D682" s="1"/>
      <c r="E682" s="1"/>
      <c r="F682" s="1"/>
      <c r="G682" s="1"/>
      <c r="H682" s="1"/>
    </row>
    <row r="683" spans="2:8">
      <c r="B683" s="1"/>
      <c r="C683" s="1"/>
      <c r="D683" s="1"/>
      <c r="E683" s="1"/>
      <c r="F683" s="1"/>
      <c r="G683" s="1"/>
      <c r="H683" s="1"/>
    </row>
    <row r="684" spans="2:8">
      <c r="B684" s="1"/>
      <c r="C684" s="1"/>
      <c r="D684" s="1"/>
      <c r="E684" s="1"/>
      <c r="F684" s="1"/>
      <c r="G684" s="1"/>
      <c r="H684" s="1"/>
    </row>
    <row r="685" spans="2:8">
      <c r="B685" s="1"/>
      <c r="C685" s="1"/>
      <c r="D685" s="1"/>
      <c r="E685" s="1"/>
      <c r="F685" s="1"/>
      <c r="G685" s="1"/>
      <c r="H685" s="1"/>
    </row>
    <row r="686" spans="2:8">
      <c r="B686" s="1"/>
      <c r="C686" s="1"/>
      <c r="D686" s="1"/>
      <c r="E686" s="1"/>
      <c r="F686" s="1"/>
      <c r="G686" s="1"/>
      <c r="H686" s="1"/>
    </row>
    <row r="687" spans="2:8">
      <c r="B687" s="1"/>
      <c r="C687" s="1"/>
      <c r="D687" s="1"/>
      <c r="E687" s="1"/>
      <c r="F687" s="1"/>
      <c r="G687" s="1"/>
      <c r="H687" s="1"/>
    </row>
    <row r="688" spans="2:8">
      <c r="B688" s="1"/>
      <c r="C688" s="1"/>
      <c r="D688" s="1"/>
      <c r="E688" s="1"/>
      <c r="F688" s="1"/>
      <c r="G688" s="1"/>
      <c r="H688" s="1"/>
    </row>
    <row r="689" spans="2:8">
      <c r="B689" s="1"/>
      <c r="C689" s="1"/>
      <c r="D689" s="1"/>
      <c r="E689" s="1"/>
      <c r="F689" s="1"/>
      <c r="G689" s="1"/>
      <c r="H689" s="1"/>
    </row>
    <row r="690" spans="2:8">
      <c r="B690" s="1"/>
      <c r="C690" s="1"/>
      <c r="D690" s="1"/>
      <c r="E690" s="1"/>
      <c r="F690" s="1"/>
      <c r="G690" s="1"/>
      <c r="H690" s="1"/>
    </row>
    <row r="691" spans="2:8">
      <c r="B691" s="1"/>
      <c r="C691" s="1"/>
      <c r="D691" s="1"/>
      <c r="E691" s="1"/>
      <c r="F691" s="1"/>
      <c r="G691" s="1"/>
      <c r="H691" s="1"/>
    </row>
    <row r="692" spans="2:8">
      <c r="B692" s="1"/>
      <c r="C692" s="1"/>
      <c r="D692" s="1"/>
      <c r="E692" s="1"/>
      <c r="F692" s="1"/>
      <c r="G692" s="1"/>
      <c r="H692" s="1"/>
    </row>
    <row r="693" spans="2:8">
      <c r="B693" s="1"/>
      <c r="C693" s="1"/>
      <c r="D693" s="1"/>
      <c r="E693" s="1"/>
      <c r="F693" s="1"/>
      <c r="G693" s="1"/>
      <c r="H693" s="1"/>
    </row>
    <row r="694" spans="2:8">
      <c r="B694" s="1"/>
      <c r="C694" s="1"/>
      <c r="D694" s="1"/>
      <c r="E694" s="1"/>
      <c r="F694" s="1"/>
      <c r="G694" s="1"/>
      <c r="H694" s="1"/>
    </row>
    <row r="695" spans="2:8">
      <c r="B695" s="1"/>
      <c r="C695" s="1"/>
      <c r="D695" s="1"/>
      <c r="E695" s="1"/>
      <c r="F695" s="1"/>
      <c r="G695" s="1"/>
      <c r="H695" s="1"/>
    </row>
    <row r="696" spans="2:8">
      <c r="B696" s="1"/>
      <c r="C696" s="1"/>
      <c r="D696" s="1"/>
      <c r="E696" s="1"/>
      <c r="F696" s="1"/>
      <c r="G696" s="1"/>
      <c r="H696" s="1"/>
    </row>
    <row r="697" spans="2:8">
      <c r="B697" s="1"/>
      <c r="C697" s="1"/>
      <c r="D697" s="1"/>
      <c r="E697" s="1"/>
      <c r="F697" s="1"/>
      <c r="G697" s="1"/>
      <c r="H697" s="1"/>
    </row>
    <row r="698" spans="2:8">
      <c r="B698" s="1"/>
      <c r="C698" s="1"/>
      <c r="D698" s="1"/>
      <c r="E698" s="1"/>
      <c r="F698" s="1"/>
      <c r="G698" s="1"/>
      <c r="H698" s="1"/>
    </row>
    <row r="699" spans="2:8">
      <c r="B699" s="1"/>
      <c r="C699" s="1"/>
      <c r="D699" s="1"/>
      <c r="E699" s="1"/>
      <c r="F699" s="1"/>
      <c r="G699" s="1"/>
      <c r="H699" s="1"/>
    </row>
    <row r="700" spans="2:8">
      <c r="B700" s="1"/>
      <c r="C700" s="1"/>
      <c r="D700" s="1"/>
      <c r="E700" s="1"/>
      <c r="F700" s="1"/>
      <c r="G700" s="1"/>
      <c r="H700" s="1"/>
    </row>
    <row r="701" spans="2:8">
      <c r="B701" s="1"/>
      <c r="C701" s="1"/>
      <c r="D701" s="1"/>
      <c r="E701" s="1"/>
      <c r="F701" s="1"/>
      <c r="G701" s="1"/>
      <c r="H701" s="1"/>
    </row>
    <row r="702" spans="2:8">
      <c r="B702" s="1"/>
      <c r="C702" s="1"/>
      <c r="D702" s="1"/>
      <c r="E702" s="1"/>
      <c r="F702" s="1"/>
      <c r="G702" s="1"/>
      <c r="H702" s="1"/>
    </row>
    <row r="703" spans="2:8">
      <c r="B703" s="1"/>
      <c r="C703" s="1"/>
      <c r="D703" s="1"/>
      <c r="E703" s="1"/>
      <c r="F703" s="1"/>
      <c r="G703" s="1"/>
      <c r="H703" s="1"/>
    </row>
    <row r="704" spans="2:8">
      <c r="B704" s="1"/>
      <c r="C704" s="1"/>
      <c r="D704" s="1"/>
      <c r="E704" s="1"/>
      <c r="F704" s="1"/>
      <c r="G704" s="1"/>
      <c r="H704" s="1"/>
    </row>
    <row r="705" spans="2:8">
      <c r="B705" s="1"/>
      <c r="C705" s="1"/>
      <c r="D705" s="1"/>
      <c r="E705" s="1"/>
      <c r="F705" s="1"/>
      <c r="G705" s="1"/>
      <c r="H705" s="1"/>
    </row>
    <row r="706" spans="2:8">
      <c r="B706" s="1"/>
      <c r="C706" s="1"/>
      <c r="D706" s="1"/>
      <c r="E706" s="1"/>
      <c r="F706" s="1"/>
      <c r="G706" s="1"/>
      <c r="H706" s="1"/>
    </row>
    <row r="707" spans="2:8">
      <c r="B707" s="1"/>
      <c r="C707" s="1"/>
      <c r="D707" s="1"/>
      <c r="E707" s="1"/>
      <c r="F707" s="1"/>
      <c r="G707" s="1"/>
      <c r="H707" s="1"/>
    </row>
    <row r="708" spans="2:8">
      <c r="B708" s="1"/>
      <c r="C708" s="1"/>
      <c r="D708" s="1"/>
      <c r="E708" s="1"/>
      <c r="F708" s="1"/>
      <c r="G708" s="1"/>
      <c r="H708" s="1"/>
    </row>
    <row r="709" spans="2:8">
      <c r="B709" s="1"/>
      <c r="C709" s="1"/>
      <c r="D709" s="1"/>
      <c r="E709" s="1"/>
      <c r="F709" s="1"/>
      <c r="G709" s="1"/>
      <c r="H709" s="1"/>
    </row>
    <row r="710" spans="2:8">
      <c r="B710" s="1"/>
      <c r="C710" s="1"/>
      <c r="D710" s="1"/>
      <c r="E710" s="1"/>
      <c r="F710" s="1"/>
      <c r="G710" s="1"/>
      <c r="H710" s="1"/>
    </row>
    <row r="711" spans="2:8">
      <c r="B711" s="1"/>
      <c r="C711" s="1"/>
      <c r="D711" s="1"/>
      <c r="E711" s="1"/>
      <c r="F711" s="1"/>
      <c r="G711" s="1"/>
      <c r="H711" s="1"/>
    </row>
    <row r="712" spans="2:8">
      <c r="B712" s="1"/>
      <c r="C712" s="1"/>
      <c r="D712" s="1"/>
      <c r="E712" s="1"/>
      <c r="F712" s="1"/>
      <c r="G712" s="1"/>
      <c r="H712" s="1"/>
    </row>
    <row r="713" spans="2:8">
      <c r="B713" s="1"/>
      <c r="C713" s="1"/>
      <c r="D713" s="1"/>
      <c r="E713" s="1"/>
      <c r="F713" s="1"/>
      <c r="G713" s="1"/>
      <c r="H713" s="1"/>
    </row>
    <row r="714" spans="2:8">
      <c r="B714" s="1"/>
      <c r="C714" s="1"/>
      <c r="D714" s="1"/>
      <c r="E714" s="1"/>
      <c r="F714" s="1"/>
      <c r="G714" s="1"/>
      <c r="H714" s="1"/>
    </row>
    <row r="715" spans="2:8">
      <c r="B715" s="1"/>
      <c r="C715" s="1"/>
      <c r="D715" s="1"/>
      <c r="E715" s="1"/>
      <c r="F715" s="1"/>
      <c r="G715" s="1"/>
      <c r="H715" s="1"/>
    </row>
    <row r="716" spans="2:8">
      <c r="B716" s="1"/>
      <c r="C716" s="1"/>
      <c r="D716" s="1"/>
      <c r="E716" s="1"/>
      <c r="F716" s="1"/>
      <c r="G716" s="1"/>
      <c r="H716" s="1"/>
    </row>
    <row r="717" spans="2:8">
      <c r="B717" s="1"/>
      <c r="C717" s="1"/>
      <c r="D717" s="1"/>
      <c r="E717" s="1"/>
      <c r="F717" s="1"/>
      <c r="G717" s="1"/>
      <c r="H717" s="1"/>
    </row>
    <row r="718" spans="2:8">
      <c r="B718" s="1"/>
      <c r="C718" s="1"/>
      <c r="D718" s="1"/>
      <c r="E718" s="1"/>
      <c r="F718" s="1"/>
      <c r="G718" s="1"/>
      <c r="H718" s="1"/>
    </row>
    <row r="719" spans="2:8">
      <c r="B719" s="1"/>
      <c r="C719" s="1"/>
      <c r="D719" s="1"/>
      <c r="E719" s="1"/>
      <c r="F719" s="1"/>
      <c r="G719" s="1"/>
      <c r="H719" s="1"/>
    </row>
    <row r="720" spans="2:8">
      <c r="B720" s="1"/>
      <c r="C720" s="1"/>
      <c r="D720" s="1"/>
      <c r="E720" s="1"/>
      <c r="F720" s="1"/>
      <c r="G720" s="1"/>
      <c r="H720" s="1"/>
    </row>
    <row r="721" spans="2:8">
      <c r="B721" s="1"/>
      <c r="C721" s="1"/>
      <c r="D721" s="1"/>
      <c r="E721" s="1"/>
      <c r="F721" s="1"/>
      <c r="G721" s="1"/>
      <c r="H721" s="1"/>
    </row>
    <row r="722" spans="2:8">
      <c r="B722" s="1"/>
      <c r="C722" s="1"/>
      <c r="D722" s="1"/>
      <c r="E722" s="1"/>
      <c r="F722" s="1"/>
      <c r="G722" s="1"/>
      <c r="H722" s="1"/>
    </row>
    <row r="723" spans="2:8">
      <c r="B723" s="1"/>
      <c r="C723" s="1"/>
      <c r="D723" s="1"/>
      <c r="E723" s="1"/>
      <c r="F723" s="1"/>
      <c r="G723" s="1"/>
      <c r="H723" s="1"/>
    </row>
    <row r="724" spans="2:8">
      <c r="B724" s="1"/>
      <c r="C724" s="1"/>
      <c r="D724" s="1"/>
      <c r="E724" s="1"/>
      <c r="F724" s="1"/>
      <c r="G724" s="1"/>
      <c r="H724" s="1"/>
    </row>
    <row r="725" spans="2:8">
      <c r="B725" s="1"/>
      <c r="C725" s="1"/>
      <c r="D725" s="1"/>
      <c r="E725" s="1"/>
      <c r="F725" s="1"/>
      <c r="G725" s="1"/>
      <c r="H725" s="1"/>
    </row>
    <row r="726" spans="2:8">
      <c r="B726" s="1"/>
      <c r="C726" s="1"/>
      <c r="D726" s="1"/>
      <c r="E726" s="1"/>
      <c r="F726" s="1"/>
      <c r="G726" s="1"/>
      <c r="H726" s="1"/>
    </row>
    <row r="727" spans="2:8">
      <c r="B727" s="1"/>
      <c r="C727" s="1"/>
      <c r="D727" s="1"/>
      <c r="E727" s="1"/>
      <c r="F727" s="1"/>
      <c r="G727" s="1"/>
      <c r="H727" s="1"/>
    </row>
    <row r="728" spans="2:8">
      <c r="B728" s="1"/>
      <c r="C728" s="1"/>
      <c r="D728" s="1"/>
      <c r="E728" s="1"/>
      <c r="F728" s="1"/>
      <c r="G728" s="1"/>
      <c r="H728" s="1"/>
    </row>
    <row r="729" spans="2:8">
      <c r="B729" s="1"/>
      <c r="C729" s="1"/>
      <c r="D729" s="1"/>
      <c r="E729" s="1"/>
      <c r="F729" s="1"/>
      <c r="G729" s="1"/>
      <c r="H729" s="1"/>
    </row>
    <row r="730" spans="2:8">
      <c r="B730" s="1"/>
      <c r="C730" s="1"/>
      <c r="D730" s="1"/>
      <c r="E730" s="1"/>
      <c r="F730" s="1"/>
      <c r="G730" s="1"/>
      <c r="H730" s="1"/>
    </row>
    <row r="731" spans="2:8">
      <c r="B731" s="1"/>
      <c r="C731" s="1"/>
      <c r="D731" s="1"/>
      <c r="E731" s="1"/>
      <c r="F731" s="1"/>
      <c r="G731" s="1"/>
      <c r="H731" s="1"/>
    </row>
    <row r="732" spans="2:8">
      <c r="B732" s="1"/>
      <c r="C732" s="1"/>
      <c r="D732" s="1"/>
      <c r="E732" s="1"/>
      <c r="F732" s="1"/>
      <c r="G732" s="1"/>
      <c r="H732" s="1"/>
    </row>
    <row r="733" spans="2:8">
      <c r="B733" s="1"/>
      <c r="C733" s="1"/>
      <c r="D733" s="1"/>
      <c r="E733" s="1"/>
      <c r="F733" s="1"/>
      <c r="G733" s="1"/>
      <c r="H733" s="1"/>
    </row>
    <row r="734" spans="2:8">
      <c r="B734" s="1"/>
      <c r="C734" s="1"/>
      <c r="D734" s="1"/>
      <c r="E734" s="1"/>
      <c r="F734" s="1"/>
      <c r="G734" s="1"/>
      <c r="H734" s="1"/>
    </row>
    <row r="735" spans="2:8">
      <c r="B735" s="1"/>
      <c r="C735" s="1"/>
      <c r="D735" s="1"/>
      <c r="E735" s="1"/>
      <c r="F735" s="1"/>
      <c r="G735" s="1"/>
      <c r="H735" s="1"/>
    </row>
    <row r="736" spans="2:8">
      <c r="B736" s="1"/>
      <c r="C736" s="1"/>
      <c r="D736" s="1"/>
      <c r="E736" s="1"/>
      <c r="F736" s="1"/>
      <c r="G736" s="1"/>
      <c r="H736" s="1"/>
    </row>
    <row r="737" spans="2:8">
      <c r="B737" s="1"/>
      <c r="C737" s="1"/>
      <c r="D737" s="1"/>
      <c r="E737" s="1"/>
      <c r="F737" s="1"/>
      <c r="G737" s="1"/>
      <c r="H737" s="1"/>
    </row>
    <row r="738" spans="2:8">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377"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76" priority="9" stopIfTrue="1">
      <formula>$A$16=0</formula>
    </cfRule>
  </conditionalFormatting>
  <conditionalFormatting sqref="B29:C29">
    <cfRule type="expression" dxfId="375" priority="24">
      <formula>LEFT($C$29,3)="Let"</formula>
    </cfRule>
  </conditionalFormatting>
  <conditionalFormatting sqref="B33:C33 B36:G52">
    <cfRule type="expression" dxfId="374" priority="19">
      <formula>$A$33="nvt"</formula>
    </cfRule>
  </conditionalFormatting>
  <conditionalFormatting sqref="B55:C55 B58:G74">
    <cfRule type="expression" dxfId="373" priority="20">
      <formula>$A$55="nvt"</formula>
    </cfRule>
  </conditionalFormatting>
  <conditionalFormatting sqref="B94:C94 B97:E108">
    <cfRule type="expression" dxfId="372" priority="17">
      <formula>$A$94="nvt"</formula>
    </cfRule>
  </conditionalFormatting>
  <conditionalFormatting sqref="B111:C111 B114:E125">
    <cfRule type="expression" dxfId="371" priority="5">
      <formula>$A$111="nvt"</formula>
    </cfRule>
  </conditionalFormatting>
  <conditionalFormatting sqref="B128:C128">
    <cfRule type="expression" dxfId="370" priority="16">
      <formula>$A$128="nvt"</formula>
    </cfRule>
  </conditionalFormatting>
  <conditionalFormatting sqref="B144:C144">
    <cfRule type="expression" dxfId="369" priority="15">
      <formula>$A$144="nvt"</formula>
    </cfRule>
  </conditionalFormatting>
  <conditionalFormatting sqref="B168:C168">
    <cfRule type="expression" dxfId="368" priority="14">
      <formula>$A$168="nvt"</formula>
    </cfRule>
  </conditionalFormatting>
  <conditionalFormatting sqref="B17:D26">
    <cfRule type="expression" dxfId="367" priority="22">
      <formula>$A17=0</formula>
    </cfRule>
  </conditionalFormatting>
  <conditionalFormatting sqref="B77:D77 B80:C91">
    <cfRule type="expression" dxfId="366" priority="18">
      <formula>$A$77="nvt"</formula>
    </cfRule>
  </conditionalFormatting>
  <conditionalFormatting sqref="B206:D206 B209:C220">
    <cfRule type="expression" dxfId="365" priority="12">
      <formula>$A$206="nvt"</formula>
    </cfRule>
  </conditionalFormatting>
  <conditionalFormatting sqref="B186:F203 B183:C183">
    <cfRule type="expression" dxfId="364" priority="13">
      <formula>$A$183="nvt"</formula>
    </cfRule>
  </conditionalFormatting>
  <conditionalFormatting sqref="B131:I141">
    <cfRule type="expression" dxfId="363" priority="10">
      <formula>$A$128="nvt"</formula>
    </cfRule>
  </conditionalFormatting>
  <conditionalFormatting sqref="B147:I165">
    <cfRule type="expression" dxfId="362" priority="8">
      <formula>$A$144="nvt"</formula>
    </cfRule>
  </conditionalFormatting>
  <conditionalFormatting sqref="B171:I180">
    <cfRule type="expression" dxfId="361" priority="23">
      <formula>$A$168="nvt"</formula>
    </cfRule>
  </conditionalFormatting>
  <conditionalFormatting sqref="C240">
    <cfRule type="cellIs" dxfId="360" priority="21" operator="notEqual">
      <formula>"JA"</formula>
    </cfRule>
  </conditionalFormatting>
  <conditionalFormatting sqref="D236">
    <cfRule type="expression" dxfId="359" priority="11">
      <formula>C240&lt;&gt;"JA"</formula>
    </cfRule>
  </conditionalFormatting>
  <conditionalFormatting sqref="G186:G203">
    <cfRule type="expression" dxfId="358" priority="4">
      <formula>$A$183="nvt"</formula>
    </cfRule>
  </conditionalFormatting>
  <conditionalFormatting sqref="H186:I202">
    <cfRule type="expression" dxfId="357" priority="2">
      <formula>$A$144="nvt"</formula>
    </cfRule>
  </conditionalFormatting>
  <conditionalFormatting sqref="H203:I203">
    <cfRule type="expression" dxfId="356" priority="3">
      <formula>$A$183="nvt"</formula>
    </cfRule>
  </conditionalFormatting>
  <conditionalFormatting sqref="I186:J202">
    <cfRule type="expression" dxfId="355" priority="1" stopIfTrue="1">
      <formula>$A$16=0</formula>
    </cfRule>
  </conditionalFormatting>
  <dataValidations count="4">
    <dataValidation type="list" allowBlank="1" showInputMessage="1" showErrorMessage="1" sqref="C167" xr:uid="{CA9CE855-87B4-4231-8F3B-60062C16F5F4}">
      <formula1>#REF!</formula1>
    </dataValidation>
    <dataValidation type="list" allowBlank="1" showInputMessage="1" showErrorMessage="1" sqref="C7" xr:uid="{40320503-3DBF-476F-909C-E7E115116F5B}">
      <formula1>K_Omvang</formula1>
    </dataValidation>
    <dataValidation type="list" allowBlank="1" showInputMessage="1" showErrorMessage="1" sqref="C6" xr:uid="{6ACFE62D-CEC3-48C8-8F68-D418F496A0CA}">
      <formula1>K_Type</formula1>
    </dataValidation>
    <dataValidation type="list" allowBlank="1" showInputMessage="1" showErrorMessage="1" sqref="B187:B202 B37:B51 B148:B164 B132:B140 B59:B73 B172:B179 B98:B107 B115:B124" xr:uid="{74AAA762-799C-4577-A4AC-70064C08C33A}">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c2029dec-8b0d-4d68-80c4-6be424f3e982" ContentTypeId="0x0101009E8CEED16802CC4F8ED1342A0056B68501" PreviousValue="false" LastSyncTimeStamp="2016-11-14T12:38:45.107Z"/>
</file>

<file path=customXml/item3.xml><?xml version="1.0" encoding="utf-8"?>
<ct:contentTypeSchema xmlns:ct="http://schemas.microsoft.com/office/2006/metadata/contentType" xmlns:ma="http://schemas.microsoft.com/office/2006/metadata/properties/metaAttributes" ct:_="" ma:_="" ma:contentTypeName="Subsidiedocument" ma:contentTypeID="0x0101009E8CEED16802CC4F8ED1342A0056B68501001044DCEE1DA295459EA36F8EA1A67F24" ma:contentTypeVersion="0" ma:contentTypeDescription="" ma:contentTypeScope="" ma:versionID="eeeaac77b433a11a091a5d29312002bc">
  <xsd:schema xmlns:xsd="http://www.w3.org/2001/XMLSchema" xmlns:xs="http://www.w3.org/2001/XMLSchema" xmlns:p="http://schemas.microsoft.com/office/2006/metadata/properties" xmlns:ns2="53488529-b61a-446c-bc3c-940c1e2fbf47" targetNamespace="http://schemas.microsoft.com/office/2006/metadata/properties" ma:root="true" ma:fieldsID="fd5a15e655ed25f7c9b71f2b8c48ecc3" ns2:_="">
    <xsd:import namespace="53488529-b61a-446c-bc3c-940c1e2fbf47"/>
    <xsd:element name="properties">
      <xsd:complexType>
        <xsd:sequence>
          <xsd:element name="documentManagement">
            <xsd:complexType>
              <xsd:all>
                <xsd:element ref="ns2:TaxCatchAll" minOccurs="0"/>
                <xsd:element ref="ns2:TaxCatchAllLabel" minOccurs="0"/>
                <xsd:element ref="ns2:jdeaeee2a27a4227857fe6174fcbfe79" minOccurs="0"/>
                <xsd:element ref="ns2:j53259277a43494f82918618caf93461" minOccurs="0"/>
                <xsd:element ref="ns2:j9b3dc42da334a629bf168d90113e40a" minOccurs="0"/>
                <xsd:element ref="ns2:k0689abb9d694bdeabb80b21188484d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488529-b61a-446c-bc3c-940c1e2fbf4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7a727c27-d40e-4e14-bf34-e5092ca84208}" ma:internalName="TaxCatchAll" ma:showField="CatchAllData"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7a727c27-d40e-4e14-bf34-e5092ca84208}" ma:internalName="TaxCatchAllLabel" ma:readOnly="true" ma:showField="CatchAllDataLabel"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jdeaeee2a27a4227857fe6174fcbfe79" ma:index="10" nillable="true" ma:taxonomy="true" ma:internalName="jdeaeee2a27a4227857fe6174fcbfe79" ma:taxonomyFieldName="Organisatie" ma:displayName="Onderdeel" ma:default="" ma:fieldId="{3deaeee2-a27a-4227-857f-e6174fcbfe79}" ma:sspId="c2029dec-8b0d-4d68-80c4-6be424f3e982" ma:termSetId="806b8c66-6cc3-438a-93f3-9fca5b08b348" ma:anchorId="4a409150-8793-4839-83e4-0f0e867afbad" ma:open="false" ma:isKeyword="false">
      <xsd:complexType>
        <xsd:sequence>
          <xsd:element ref="pc:Terms" minOccurs="0" maxOccurs="1"/>
        </xsd:sequence>
      </xsd:complexType>
    </xsd:element>
    <xsd:element name="j53259277a43494f82918618caf93461" ma:index="12" nillable="true" ma:taxonomy="true" ma:internalName="j53259277a43494f82918618caf93461" ma:taxonomyFieldName="Documenttype" ma:displayName="Documenttype" ma:default="" ma:fieldId="{35325927-7a43-494f-8291-8618caf93461}" ma:sspId="c2029dec-8b0d-4d68-80c4-6be424f3e982" ma:termSetId="bc34b189-e780-4b5a-b058-2a4c4e6fedd2" ma:anchorId="525bb721-7e3f-4326-bab9-66b61a94adcc" ma:open="false" ma:isKeyword="false">
      <xsd:complexType>
        <xsd:sequence>
          <xsd:element ref="pc:Terms" minOccurs="0" maxOccurs="1"/>
        </xsd:sequence>
      </xsd:complexType>
    </xsd:element>
    <xsd:element name="j9b3dc42da334a629bf168d90113e40a" ma:index="14" nillable="true" ma:taxonomy="true" ma:internalName="j9b3dc42da334a629bf168d90113e40a" ma:taxonomyFieldName="Subsidieregeling" ma:displayName="Subsidieregeling" ma:default="" ma:fieldId="{39b3dc42-da33-4a62-9bf1-68d90113e40a}" ma:taxonomyMulti="true" ma:sspId="c2029dec-8b0d-4d68-80c4-6be424f3e982" ma:termSetId="ba68c7eb-e3ec-4122-99c1-9480183fa4a1" ma:anchorId="8f06a0c4-2752-48b7-8eb5-6a318e1eab26" ma:open="false" ma:isKeyword="false">
      <xsd:complexType>
        <xsd:sequence>
          <xsd:element ref="pc:Terms" minOccurs="0" maxOccurs="1"/>
        </xsd:sequence>
      </xsd:complexType>
    </xsd:element>
    <xsd:element name="k0689abb9d694bdeabb80b21188484db" ma:index="16" nillable="true" ma:taxonomy="true" ma:internalName="k0689abb9d694bdeabb80b21188484db" ma:taxonomyFieldName="Regelingtype" ma:displayName="Regelingtype" ma:default="" ma:fieldId="{40689abb-9d69-4bde-abb8-0b21188484db}" ma:sspId="c2029dec-8b0d-4d68-80c4-6be424f3e982" ma:termSetId="ba68c7eb-e3ec-4122-99c1-9480183fa4a1" ma:anchorId="2c5b4347-29a6-487d-be0f-28a46399f45a"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A8A31B-BA94-48D7-AF18-C9019B77A133}"/>
</file>

<file path=customXml/itemProps2.xml><?xml version="1.0" encoding="utf-8"?>
<ds:datastoreItem xmlns:ds="http://schemas.openxmlformats.org/officeDocument/2006/customXml" ds:itemID="{5DB7CC82-36B6-4612-846B-F5CE47E322AE}"/>
</file>

<file path=customXml/itemProps3.xml><?xml version="1.0" encoding="utf-8"?>
<ds:datastoreItem xmlns:ds="http://schemas.openxmlformats.org/officeDocument/2006/customXml" ds:itemID="{38439ADA-4519-4EFA-8AC1-1BD665ACD34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Martijn Panjer</dc:creator>
  <cp:keywords/>
  <dc:description/>
  <cp:lastModifiedBy>Peter van der Laag | SNN</cp:lastModifiedBy>
  <cp:revision/>
  <dcterms:created xsi:type="dcterms:W3CDTF">2022-02-11T09:50:58Z</dcterms:created>
  <dcterms:modified xsi:type="dcterms:W3CDTF">2023-12-07T09:53:06Z</dcterms:modified>
  <cp:category/>
  <cp:contentStatus/>
</cp:coreProperties>
</file>