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swvnn.sharepoint.com/sites/subsidies/Productieve investering GLB/2. Formats/Aanvraag/Fryslân/"/>
    </mc:Choice>
  </mc:AlternateContent>
  <xr:revisionPtr revIDLastSave="47" documentId="8_{B77302F7-FD41-49E9-8D10-3280338091D2}" xr6:coauthVersionLast="47" xr6:coauthVersionMax="47" xr10:uidLastSave="{39E0C0C9-6BED-4665-AEFD-568DAEB5C258}"/>
  <bookViews>
    <workbookView xWindow="28680" yWindow="-120" windowWidth="29040" windowHeight="15840" xr2:uid="{02F85C9B-9C1A-42C6-9EBB-5719573801E9}"/>
  </bookViews>
  <sheets>
    <sheet name="Beoogde investering(en)" sheetId="3" r:id="rId1"/>
    <sheet name="Voorbeeld beoogde investering" sheetId="4" r:id="rId2"/>
    <sheet name="Investeringslijs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3" l="1"/>
  <c r="B42" i="3"/>
  <c r="B43" i="3"/>
  <c r="B44" i="3"/>
  <c r="B45" i="3"/>
  <c r="B46" i="3"/>
  <c r="B47" i="3"/>
  <c r="B34" i="3"/>
  <c r="B35" i="3"/>
  <c r="B36" i="3"/>
  <c r="B37" i="3"/>
  <c r="B38" i="3"/>
  <c r="B24" i="3"/>
  <c r="B25" i="3"/>
  <c r="B26" i="3"/>
  <c r="B27" i="3"/>
  <c r="B28" i="3"/>
  <c r="B29" i="3"/>
  <c r="B15" i="3"/>
  <c r="B16" i="3"/>
  <c r="B17" i="3"/>
  <c r="B18" i="3"/>
  <c r="B19" i="3"/>
  <c r="B20" i="3"/>
  <c r="B6" i="3"/>
  <c r="B7" i="3"/>
  <c r="B8" i="3"/>
  <c r="B9" i="3"/>
  <c r="B10" i="3"/>
  <c r="B11" i="3"/>
  <c r="D42" i="3"/>
  <c r="D43" i="3"/>
  <c r="D44" i="3"/>
  <c r="D45" i="3"/>
  <c r="D46" i="3"/>
  <c r="D47" i="3"/>
  <c r="D33" i="3"/>
  <c r="D34" i="3"/>
  <c r="D35" i="3"/>
  <c r="D36" i="3"/>
  <c r="D37" i="3"/>
  <c r="D38" i="3"/>
  <c r="D24" i="3"/>
  <c r="D25" i="3"/>
  <c r="D26" i="3"/>
  <c r="D27" i="3"/>
  <c r="D28" i="3"/>
  <c r="D29" i="3"/>
  <c r="D15" i="3"/>
  <c r="D16" i="3"/>
  <c r="D17" i="3"/>
  <c r="D18" i="3"/>
  <c r="D19" i="3"/>
  <c r="D20" i="3"/>
  <c r="D6" i="3"/>
  <c r="D7" i="3"/>
  <c r="D8" i="3"/>
  <c r="D9" i="3"/>
  <c r="D10" i="3"/>
  <c r="D11" i="3"/>
  <c r="D12" i="4"/>
  <c r="D14" i="4" s="1"/>
  <c r="D11" i="4"/>
  <c r="E11" i="4" a="1"/>
  <c r="E11" i="4" s="1"/>
  <c r="E49" i="3"/>
  <c r="D50" i="3" l="1"/>
  <c r="D52" i="3" s="1"/>
  <c r="D4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<sst xmlns="http://schemas.openxmlformats.org/spreadsheetml/2006/main" count="158" uniqueCount="88">
  <si>
    <t>Investeringslijst productieve investeringen landbouw Fryslân</t>
  </si>
  <si>
    <t>Hieronder geeft u aan in welke categorie (of categorieën) u gaat investeren. U kunt alleen investeren in investeringen die subsidiabel zijn volgens de investeringslijst. Deze lijst vindt u in het derde tabblad in dit document. Lees daarom ook goed de investeringslijst door. De investeringslijst staat ook als bijlage 1 in de regeling. Bij de beoordeling van de aanvraag zullen wij de door u opgegeven investeringen toetsen op basis van de investeringslijst en het aantal punten defintief bepalen. Het overzicht van het aantal punten in deze begroting is indicatief en kunnen geen rechten aan worden ontleend. 
Bij investeringen boven de € 25.000,00 stuurt u drie offertes mee. Deze offertes geven u en ons inzicht in de redelijkheid van de kosten. Eventueel kunnen wij u hier vragen over stellen, als bij de inhoudelijke beoordeling en de ranking vragen zijn over de begrote kosten. 
Let op: 
- de ingediende aanvragen worden gerangschikt op basis van de score van de gekozen investeringscategorie. Wanneer de aanvraag uit meerdere investeringen bestaat, wordt dit omgezet in een gemiddelde score voor uw totale investering.
- kosten die gemaakt zijn vóór indiening van de subsidieaanvraag zijn niet subsidiabel. Ook een offerte die is getekend voordat de aanvraag is ingediend, is niet subsidiabel.</t>
  </si>
  <si>
    <t>Water</t>
  </si>
  <si>
    <t>Investering</t>
  </si>
  <si>
    <t>Categorie</t>
  </si>
  <si>
    <t>Soort investering</t>
  </si>
  <si>
    <t>Punten</t>
  </si>
  <si>
    <t>Begroot bedrag</t>
  </si>
  <si>
    <t>Toelichting op de investering (Wat gaat u met deze investering doen/hoe wordt deze toegepast op uw bedrijf?)</t>
  </si>
  <si>
    <t>Verwijzing naar offerte (optioneel)</t>
  </si>
  <si>
    <t>Biodiversiteit en biologische bestrijding</t>
  </si>
  <si>
    <t>Energie en klimaat</t>
  </si>
  <si>
    <t>Veehouderij</t>
  </si>
  <si>
    <t>Precisielandbouw</t>
  </si>
  <si>
    <t xml:space="preserve">Totaal </t>
  </si>
  <si>
    <t>Gemiddeld aantal punten</t>
  </si>
  <si>
    <t>Totaal aantal punten wanneer u een biologische landbouwer bent</t>
  </si>
  <si>
    <t>Voorbeeld tabblad aangevraagde investering(en)</t>
  </si>
  <si>
    <t>Regelbare drainage</t>
  </si>
  <si>
    <t>De aanpassing van bestaande drainage met een extra ontluchtingsdrain, waardoor deze regelbaar wordt</t>
  </si>
  <si>
    <t xml:space="preserve">Deze drainage wordt aangelegd in mijn weilanden. </t>
  </si>
  <si>
    <t>Zie bijlage 1 bij de aanvraag</t>
  </si>
  <si>
    <t>Duurzame energie en warmtewinning</t>
  </si>
  <si>
    <t>Windturbine met een ashoogte van 15 meter of lager</t>
  </si>
  <si>
    <t xml:space="preserve">Met deze windmolens wil ik mijn energieverbruik compenseren van het bedrijf. Ik ga nooit meer energie opwekken dan dat ik nodig heb. </t>
  </si>
  <si>
    <t>Zie bijlage 2 bij de aanvraag</t>
  </si>
  <si>
    <t>Totaal</t>
  </si>
  <si>
    <t>Totaal aantal punten indien u een biologische landbouwer bent</t>
  </si>
  <si>
    <t xml:space="preserve">Investeringslijst </t>
  </si>
  <si>
    <t>De lijst is ingedeeld in verschillende categorieën: water, biodiversiteit en biologische bestrijding, energie en klimaat, veehouderij en precisielandbouw</t>
  </si>
  <si>
    <t>Wel/niet subsidiabel</t>
  </si>
  <si>
    <t xml:space="preserve">Subsidiabel: 
De aanschaf en aanleg van: 
• Regelbare drainage 
• De aanpassing van bestaande drainage met een extra ontluchtingsdrain, waardoor deze regelbaar wordt </t>
  </si>
  <si>
    <t>Stuwen</t>
  </si>
  <si>
    <t xml:space="preserve">Subsidiabel: 
De aanschaf en aanleg van: 
• Waterconserveringsstuw
• Knijpstuw 
• Zoete stuw </t>
  </si>
  <si>
    <t>Ondergrondse waterberging</t>
  </si>
  <si>
    <t>Subsidiabel:
De aanschaf en aanleg van: 
• Voorzieningen voor ondergrondse waterop slag, waaronder freshmaker, kreekrug- infiltratiesystemen en diepdraininfiltratie</t>
  </si>
  <si>
    <t>Materieel voor bewerking van percelen gericht op vermindering perceelafspoeling</t>
  </si>
  <si>
    <t xml:space="preserve">Subsidiabel
Aanschaf van:
• Drempelmachine voor ruggenteelten 
• Wafeltjesmachine </t>
  </si>
  <si>
    <t>Waterbesparende precisieberegening en irrigatie</t>
  </si>
  <si>
    <t xml:space="preserve">Omschrijving
Investeringen in gerichte beregenings- en bevloeiingssystemen die resulteren in een reductie van het watergebruik van 10-30 % voor het geïrrigeerde areaal
Subsidiabel 
De aanschaf en aanleg van: 
• Dripirrigatie/druppelslangen, inclusief besturing voor beregening/irrigatie en fertigatiesystemen 
• Aanschaf vlaksproeiers (alleen in combinatie met beregeningsbomen) 
• Aanschaf beregeningsboom 
• RWS (Root Watering System) 
• Sub-surface druppelirrigatie 
• Flippers en vernevelaars 
• Laagvolume sproeier ten behoeve van nacht- vorstbestrijding 
• Elektrische aansturing van deze beregeningsbevloeiingsapparatuur 
• Debietmeter voor pomp + telemetrie ten behoeve van het gebruik van bovenstaande investeringen 
• Software voor alle soorten sensor-gestuurde irrigatie, in combinatie met bovenstaande investeringen 
Niet subsidiabel 
• Reguliere beregeningshaspels, inclusief slang 
• Pompen 
• Aggregaat 
• Sproeibomen voor gewasbescherming 
• Reservoir voor opslag van beregeningswater/bevloeiingswater 
• Opwekking van energie voor een pomp </t>
  </si>
  <si>
    <t>Waterbeheervoorzieningen ter verlaging van risico's van verontreiniging door erfafspoeling bij een veehouderij of door afvalwater uit de veehouderij, akkerbouw, bloembollen-, boom-, fruit-, vollegronds- of bedekte teelt</t>
  </si>
  <si>
    <t>Subsidiabel 
Aanschaf en aanleg/installatie van: 
• Overdekte of onoverdekte verharde, vloeistofdichte vul- en wasplaats voor spuitmachines, inclusief een voorziening voor opvang en op- erfafspoeling bij een veehouderij of door afvalwater uit de veehouderij, akkerslag en zuivering of verdamping van waswater. bouw, bloembollen-, boom- , fruit-, vollegronds- of bedekte teelt 
• Een vloeistofdicht biologisch zuiveringssysteem of de aanschaf van zuiveringssystemen die werken op basis van ozon of UV voor het  zuiveren van was- en spoelwater van spuitmachines
• Systemen voor de verdamping van was- en spoelwater van spuitmachines
• Aanleg en inrichting van dat specifieke deel van het erf waardoor vervuild erfwater wordt opgevangen, afgevoerdof verwerkt middels zuiveren of verdampen voor een gesloten erf voor gewasbeschermingsmiddelen
• Kistenwasser, inclusief opvang restwater voor afvoer of verwerking middels zuiveren of verdampen
• Een waterdichte opvangput waarmee verontreinigd afvalwater van het bedrijf gescheiden blijft van regulier rioolsysteem, inclusief de buizen, goten, richels voor afvoer 
• Aanvullende erf-en zuiveringsvoorzieningen voor de bollenteelt met spoelwater 
• Helofytenfilter voor het zuiveren afspoelend water van het erf of voor gebruik in de erfsloot 
• Opvang- en afvoersysteem van uitsluitend perssappen onder sleufsilo’s   
Niet subsidiabel 
• Systemen voor het lozen van drain- of afvalwater vanuit kassen 
• Overkapping voor een voederopslag 
• Overkapping voor een mestopslag 
• Kosten voor herinrichting van het erf anderszins dan voor bovenvermeld doel 
• Erfverharding welke niet noodzakelijk is voor bovenstaande investeringen 
• Hemelwatersysteem waaronder dakgoten, buizen voor afvoer en reguliere riolering 
• Kuilplaten
• Installaties of machines voor opvang van perssap of percolaat indien dit een overloopvoorziening is of wordt aangebracht naar het reguliere riool, de bodem of het oppervlaktewater</t>
  </si>
  <si>
    <t>Bovengrondse wateropvang (inclusief hemelwateropvang)</t>
  </si>
  <si>
    <t>Subsidiabel
Aanschaf en aanleg van: 
• Waterbassins en silo’s ten behoeve van hemelwateropvang inclusief bijbehorende pijpleidingen en voorzieningen ten behoeve van de opvang van hemelwater van daken. 
• Bijbehorende installatiekosten, hekwerk, taludbescherming, graafwerk en de aanleg van een opvangput voor hemelwater dat gebruikt wordt voor het verdund uitrijden van mest.</t>
  </si>
  <si>
    <t>EC meters en monitoringssensoren</t>
  </si>
  <si>
    <t xml:space="preserve">Omschrijving
Beslissingsondersteunende modellen, sensoren en systemen voor: 
° Weersextremen  
° Gewasbescherming 
° Bemesting 
° Oogstraming   
Subsidiabel: 
Aanschaf en aanleg van: 
• EC meters en monitoringssystemen voor het bepalen van vocht-, zuur- en zoutgehalte 
• Continuemeters 
• Grondwatermeters 
• Oppervlaktewatermeters bij beregening uit oppervlaktewaters 
• Penetrometers 
• PH meters 
• Vochtsensoren 
• Monitoringssensoren voor nitraat en fosfaat voor zowel bodem als oppervlaktewater </t>
  </si>
  <si>
    <t>Autonome en semi- autonome niet-chemi- sche bestrijding</t>
  </si>
  <si>
    <t xml:space="preserve">Subsidiabel: 
Aanschaf van: 
• Autonome en Semi-autonome systemen die ziekten/plagen/onkruiden herkennen en op duurzame wijze bestrijden in het veld 
° Thermisch 
° Mechanisch 
° Laser 
° Elektrisch 
• Systemen ten behoeve van niet-chemische bestrijding van schadelijke insecten   
Niet subsidiabel 
• Sorteermachines </t>
  </si>
  <si>
    <t xml:space="preserve">Strokenteelt en vaste rijpaden </t>
  </si>
  <si>
    <t>Subsidiabel
Aanschaf van: 
• Zaaimachines voor inzaaien voor "ondergewassen" zoals gras bij mais 
• Strokenfrees of strokenploeg 
• Zaai- en oogstmachines of andere aangepaste machines voor gewasmanagement, zoals onkruidbestrijding 
• Machines, hulpmiddelen of aanpassingskosten voor het overschakelen op een teeltsysteem met vaste rijpaden van max. 3 meter 
• Aanpassing van machines voor het werken met vaste rijpaden waarbij onbereden bedden ontstaan 
• Zelfrijdende machines voor strokenteelt 
• GPS/GIS of aanpassingen aan de apparatuur in combinatie met bovenstaande investeringen</t>
  </si>
  <si>
    <t xml:space="preserve">Agroforestry </t>
  </si>
  <si>
    <t>Omschrijving
Teelt van houtige gewassen (bomen en struiken) gecombineerd met veeteelt, groenteteelt of akkerbouw op hetzelfde perceel landbouwgrond. De houtige gewassen zijn bedoeld voor de productie van fruit, noten of bessen.
Subsidiabel 
Aanschaf en aanleg/aanplant van: 
• Snoeimachines 
• Plantgoed van houtige, meerjarige gewassen (bomen en struiken) ten behoeve van fruit- of nootproductie van het bedrijf die bewust ge- mengd worden met akkerbouw, groenteteelt of grasland (voor veehouderij) op hetzelfde landbouwperceel 
• Plantgoed van houtige, meerjarige gewassen (bomen en struiken) ten behoeve van een per ceel voedselbos op landbouwgrond (gewascode 1940), waarbij bomen en struiken voor eet- bare producten zorgen 
• Bomen, struiken en windsingels op bouwland 
• Voederhaag en voederbomen 
• Kosten voor grondbewerking, aanplant/inzaaien ondergroei van boomstroken en boombescherming 
Niet subsidiabel 
• Aanplant van houtige, meerjarige gewassen, bomen en struiken, ten behoeve van kweekgoed (o.a. kerstbomen)
• Bomen met als enkel doel hakhout
• Snelgroeiende bomen voor energieproductie (biomassa)
• Niet meer dan 100 bomen/ha en niet meer dan 40% van de oppervlakte van het landbouwperceel mag struiken van éénzelfde teelt bevatten</t>
  </si>
  <si>
    <t>Vermindering bodemverdichting door ondiepe, niet-kerende grondbewerking</t>
  </si>
  <si>
    <t xml:space="preserve">Omschrijving 
Systemen, machines, werktuigen die gericht zijn op en gebruikt worden voor niet-kerende, ondiepe bodembewerking en het oppervlakkig vermengen van gewasresten, waar mogelijk in combinatie met direct zaaien, poten of planten.  
Subsidiabel 
Aanschaf van:
• Spit-zaai, grondfrees-zaai, rotoreg-zaai, schijveneg- zaai, schoffel-zaai combinaties 
• Schijveneggen 
• Mulchfrees 
• Eco-ploeg waarmee op 15 cm diep geploegd kan worden (o.b.v. specificaties fabrikant) 
• Mechanische loofsnijder of mechanische wortelsnij- der of looftrekker 
• Rupsbanden voor onder tractor of zelfrijdende oogstmachine 
• Luchtdrukwisselsystemen met een zodanige capaciteit dat de banden binnen 5 minuten op 2 bar kunnen worden gebracht (exclusief de banden) 
• Wildredder in combinatie met één van bovenstaande systemen/werktuigen   
Niet subsidiabel 
• Reguliere ploegen en spitmachines (krukas en rote- rend) </t>
  </si>
  <si>
    <t xml:space="preserve">Onkruid-, plaag- en ziektebestrijding </t>
  </si>
  <si>
    <t>Subsidiabel
Aanschaf van: 
• Een machine waarmee ziekten, plagen of onkruiden mechanisch of met laser in het veld worden bestreden op basis van plaats specifieke waarneming 
• Camera besturing voor bestaande schoffelwerktuigen 
• Schoffeltuig 
• Vinger- of torsiewieders en wiedeggen 
• Maaiers voor paden in de fruitteelt 
• Doorzaaimachine voor blijvend grasland 
• Weed seed crusher</t>
  </si>
  <si>
    <t xml:space="preserve">Verwerken bedrijfsgewassen tot krachtvoer en/of meststoffen </t>
  </si>
  <si>
    <t xml:space="preserve">Subsidiabel
• Machines of installaties om producten mee te bewer- ken zoals malen en pletten
• Toepassingen om (gras)klaver te verwerken zodat deze bruikbaar is als kunstmest- en krachtvoervervanger, op voorwaarde dat dit gebeurt met hernieuwbare energie (bijvoorbeeld drogen, persen, pelleteren en opslaan)  
Niet subsidiabel 
• Voermengwagen of machines voor het uitkuilen of verwerken van ruwvoer
• Opslag zoals sleufsilo’s en kuilplaten en silo’s machi- nes of systemen om krachtvoer te verstrekken
• Maïshakselaars en combines
• Maaiers, opraapwagens en balenpersen
Opmerking 
• Alleen machines voor eerste bewerking (malen en pletten) zijn subsidiabel (vervolgbewerkingen niet) </t>
  </si>
  <si>
    <t xml:space="preserve">Verwerken en toepassen van organisch restmateriaal </t>
  </si>
  <si>
    <t xml:space="preserve">Omschrijving
Investeringen die specifiek bedoeld zijn voor de verwerking van organisch restmateriaal met als doel het verhogen van bodemkwaliteit, zoals materieel voor het maaien en opha- len van slootkanten, het verwerken en toepassen van ge- wasresten, maaisel van slootkanten, bermen of natuurter- reinen, slootbagger of compost hiervan.   
Subsidiabel 
• Machines en werktuigen voor het inwerken, mulchen of onderwerken van gewasresten, ruige mest, vaste mest en groenbemester met behulp van schijven(eg), rollen, tanden of snijders 
• Materiaal om specifiek voor het maaien van slootkanten maaisel op de kant te kunnen deponeren en ophalen voor verdere verwerking
• Maai/blaas systemen voor het maaien van slootkanten 
• Materieel voor het verwerken van organisch restmaterieel zoals compostverwerkers. 
• Baggerspuit voor het verspreiden van slootbagger over het perceel 
• Werktuigen voor het snijden of hakselen en gelijkmatig uitstrooien van beheergras, bermmaaisel, slootmaaisel of gewasresten over landbouwgrond 
• GPS in combinatie met één van bovenstaande investeringen   
Niet subsidiabel 
• Mestverwerkingsinstallaties 
• Reguliere grasmaaiers 
• abonnementen 
• Kiepwagens, silagewagens en opraapwagens </t>
  </si>
  <si>
    <t>Machines of werktuigen met elektrische of waterstof aandrijving gericht op het uitoefenen van landbouwgerichte activiteiten</t>
  </si>
  <si>
    <t>Subsidiabel
Aanschaf en aanleg van: 
• Mobiele machines bestemd voor het verrichten van werkzaamheden in de land- en tuinbouw, waarbij de aandrijving is voorzien van een elektromotor en voor de opslag van energie één of meerdere accu’s worden toegepast 
• Volledig elektrisch aangedreven tractoren en volledig elektrisch aangedreven zelfrijdende zaai-, bewerkings- en oogstmachines zoals combines of aardappelrooiers 
• Elektrische automatische voermachine/volledig elektrisch aangedreven voertuigen en machines voor ruwvoerverstrekking 
• Op waterstof aangedreven machines/werktuigen gericht op het uitoefenen van landbouwgerichte activiteiten 
• Oplaadpunt voor elektrisch aangedreven mobiele machines, bestemd voor het verrichten van landbouwactiviteiten, voor het elektrisch laden van accu’s van eigen elektrisch aangedreven mobiele machines die zijn voorzien van een geheel of gedeeltelijke elektrische hoofdaandrijving, waarbij het oplaadpunt is opgesteld op het eigen bedrijfsterrein 
• Een oplaadsysteem en al dan niet de volgende onderdelen: een ontlaadsysteem, een meet- en regelsysteem, een lockerkast met een stroomafnamepunt per locker en een stekkerherkenningssysteem 
• Oplaadpunten en -systeem voor waterstof aangedreven machines  
• Elektrische mest- of waterpompen
Niet subsidiabel 
• Elektrische auto’s, fietsen of andere vervoersmiddelen voor personen 
• Mest – en voerschuiven 
• Heftrucks, shovels, hoogwerkers en grasmaaiers
• PV-systemen (zonnepanelen, fotovoltaïsch)</t>
  </si>
  <si>
    <t xml:space="preserve">Aanpassing klimaatverandering </t>
  </si>
  <si>
    <t xml:space="preserve">Subsidiabel
Aanschaf en installatie/aanleg van: 
• Nachtvorst propeller 
• Anti hagelgeneratiesystemen 
• Hagelnetten 
• Regenkappen 
• Parasols ter voorkoming van zonnebrand bij fruitteelt 
• Insectengaas </t>
  </si>
  <si>
    <t xml:space="preserve">Duurzame energie en warmtewinning </t>
  </si>
  <si>
    <t xml:space="preserve">Subsidiabel
Aanschaf en installatie van: 
• Accusysteem voor de opslag van eigen opgewekte zonne-energie 
• Temperatuurregulatie in bedrijfsgebouwen niet zijnde bedrijfswoningen door warmtewisselaars, warmtepompen of aardwarmtesystemen 
• Windturbine met een ashoogte van 15 meter of lager 
• Een electrolyser om zelf met duurzame energie waterstof te maken (voor eigen gebruik)
• Slow fill installatie voor waterstof 
• Lichtdoorlatende zonnepanelen geïntegreerd in de teelt   
Niet-subsidiabel 
• Temperatuurregulatie voor bedrijfswoningen 
• Zonnepanelen voor bedrijfsgebouwen </t>
  </si>
  <si>
    <t>Comfortabele ligplaatsen</t>
  </si>
  <si>
    <t xml:space="preserve">Subsidiabel
Aanschaf en aanleg van: 
• Een mat, matras, waterbed, gelmatras voor koeien om op te rusten met voldoende indrukbaarheid conform DLG test (uitslag: blijvende elasticiteit ≥ 15 mm indrukking bij een belasting van 2000N per 75 cm2 of DLG test goed (++)). 
• Een diepstrooiselbox: dik ingestrooide ligbox met zaagsel, stro, zand of ander organisch materiaal, met uitzondering van dikke fractie uit mestscheiders. Met strooiselkering aan voor- en achterzijde van de box van minimaal 15 cm hoog, gemeten loodrecht vanaf de bodem. Indien boxen in een dubbele rij liggen en aan de kopkant op elkaar aansluiten dan is daar geen strooiselkering vereist. 
• Een combinatie van mat of matras met diepstrooisel, waarbij indrukbaarheid mat/matras conform DLG test met uitslag goed (+) de hoogte strooiselkering loodrecht gemeten vanaf bovenkant mat/matras 8 cm.   
Niet subsidiabel 
• Alle andere varianten op rustmogelijkheden voor dieren 
• De stal of plek waar de matrassen of waterbedden in komen </t>
  </si>
  <si>
    <t>Digitale voorzieningen voor weidegang</t>
  </si>
  <si>
    <t>Subsidiabel
Aanschaf en installatie van: 
• Systemen die tenminste weidegang kunnen registreren en monitoren 
• Trackers via een oormerk of band 
• Automatische weide-selectiepoorten voor toegang richting de weide 
• Aanschaf van software behorend bij een selec- tiepoort en/of GPS-systeem</t>
  </si>
  <si>
    <t>Mestverwerkingssystemen</t>
  </si>
  <si>
    <t xml:space="preserve">Subsidiabel
Aanschaf en installatie van: 
• Installaties voor het drogen, opschonen en comprimeren van het gas uit eigen installatie 
• Installaties voor het opslaan van gecomprimeerd biogas uit eigen installatie in fles- sen/containers voor mobiel transport, ten bate van eigen gebruik  
Niet subsidiabel 
• Een aansluiting op een mestscheidingsinstallatie. </t>
  </si>
  <si>
    <t>Mechanische Mestscheidingsinstallatie</t>
  </si>
  <si>
    <t xml:space="preserve">Subsidiabel 
Aanschaf en installatie van: 
• Mechanische mestscheidingsapparatuur zodat de ruwe mest door de mechanische bewerking wordt gescheiden in een dikke fractie en een dunne fractie. </t>
  </si>
  <si>
    <t xml:space="preserve">Niet digitale voorzieningen voor weidegang voor graasdieren </t>
  </si>
  <si>
    <t xml:space="preserve">Subsidiabel 
Aanschaf en aanleg van: 
• Een oversteekplaats zoals een koetunnel 
• Veeroosters 
• Mobiele melkrobot en mobiele melksystemen 
• Schuilmogelijkheden 
• Voorzieningen ter voorkoming van hittestress Provinciaal blad 2023 nr. 15826 28 december 2023 12 
• Voorzieningen voor het beschermen van vee tegen wolven (volgens faunaschade preventiekit wolven BIJ12)   
Niet subsidiabel 
• Kavelpaden </t>
  </si>
  <si>
    <t>Stalklimaat</t>
  </si>
  <si>
    <t>Subsidiabel
Aanschaf en installatie van: 
• Koelsystemen voor dieren; water mistvernevelsystemen en airco 
• Voor kraamstal zeug en biggen: Directe warmtebron, infrarood paneel, vloerverwarming en/of (vloer)koeling voor zeugen 
• Voor pluimvee: Infraroodpanelen en/of vloerver- warming voor het verwarmen van jonge kuikens 
• Voor pluimvee en varkens: Daglichtvoorzieningen die minstens 2% van het vloeroppervlak beslaan met lichtdoorlatende wand-of dakplaten   
Niet subsidiabel: 
• Elektrische stalverlichting</t>
  </si>
  <si>
    <t>Technieken die uitkomst van eieren in vleeskuikenstallen mogelijk maken</t>
  </si>
  <si>
    <t>Subsidiabel
Aanschaf en aanleg van: 
• Systemen voor uitbroeden eieren en opfokken vleeskuikens met aparte vervolghuisvesting welke voldoen aan specificaties RAV lijst E 5.9       
Niet subsidiabel 
• Bouw en verbouw van overige stalonderdelen</t>
  </si>
  <si>
    <t>Vrijloopkraamhokken zeugen</t>
  </si>
  <si>
    <t>Subsidiabel 
Aanschaf van:   
• Vrijloopkraamhokken voor zeugen in plaats van gangbare huisvesting van kraamboxen</t>
  </si>
  <si>
    <t>Groei- en Oogstmonitoring</t>
  </si>
  <si>
    <t xml:space="preserve">Subsidiabel
Aanschaf en installatie van: 
• Digitale systemen ten behoeve van inzicht in oogstvariabelen, groeivariabelen (akkerbouw) en grasoogst (veehouderij) 
• Digitale systemen voor plaatsspecifieke opbrengstmetingen 
• Digitale systemen om de groei te monitoren, bijvoorbeeld door het gebruik van satelliet- of drones om data te verzamelen </t>
  </si>
  <si>
    <t>Precisiebemesting</t>
  </si>
  <si>
    <t xml:space="preserve">Omschrijving
Systemen voor het gericht emissiearm, in de juiste dosering, zonder overlapping in de bodem toedienen van vloeibare stikstofhoudende (kunst)meststoffen op het moment dat het gewas dit nodig heeft.   
Subsidiabel 
Aanschaf en installatie van: 
• Onderdelen voor kunstmeststrooiers die plaatsspecifiek gewasbemesting mogelijk maken voor zowel korrels als vloeistoffen 
• Systemen om vloeibare meststoffen via druppel- slangen in de juiste dosering en op het juiste moment toe te dienen aan het gewas (fertigatie) 
• Systemen voor het meten van het stikstofgehalte van de toegediende mest met NIRS indien dit meteen wordt doorvertaald in het doseren van de meststoffen 
• Systemen voor rijenbemesting met dierlijke mest 
• Systemen voor het digitaal meten van opbrengsten voor opbrengstkaarten ten behoeve van plaats specifieke teeltoptimalisatie 
• GPS/GIS apparatuur, inclusief bodemkaart voor bovenstaande systemen (alleen in combinatie met aanschaf van bovenstaande systemen)   
Niet subsidiabel 
• Zodenbemester 
• Strooier </t>
  </si>
  <si>
    <t>Precisiegewasbescherming</t>
  </si>
  <si>
    <t xml:space="preserve">Subsidiabel
• Spuitmachine bestemd voor het toedienen van gewasbeschermingsmiddelen aan gewassen in de akkerbouw, bloembollen-, boom-, fruit- of vollegrondsteelt, of bedekte teelt waarbij het ontstaan van restvloeistof in de spuittank wordt voorkomen of met ten minste 50% wordt gereduceerd 
• Machine bestemd voor plaatsspecifieke bestrijding van ziekten, plagen of onkruiden in de akkerbouw, bloembollen-, boom-, fruit-, volle- grondsteelt of bedekte teelt zonder gebruik van chemische gewasbeschermingsmiddelen 
• Spuitmachine met driftreducerende technieken, zoals driftarme doppen, elektrische kant- doppen, luchtondersteuning, luchtvloeistof- mengsystemen sleepdoektechniek waardoor minimaal 95% driftreductie wordt bereikt. 
• Spuitmachine met volumereducerende technieken 
• Een spuitmachine met volledig gescheiden vloeistofsystemen voor schoon water en spuitvloeistof 
• Een spuitmachine waarbij de gewasbescher- mingsmiddelen op het laatste moment voor het spuiten op het gewas in de spuitleiding vermengd worden door een selectieve doseringseenheid 
• Driftreducerende technieken, zoals driftarme doppen, elektrische kantdoppen, luchtondersteuning, luchtvloeistofmengsystemen voor een bestaande spuitmachine die zorgen voor minimaal 95% driftreductie. 
• Spotspray toepassingen: herkenning van on- kruid met behulp van camera’s waarna alleen het onkruid bespoten wordt (sterke middelreductie) 
• Bijbehorende installatiekosten   
Niet subsidiabel 
• Kosten voor gebruik van drift reducerende additieven   
Opmerkingen 
• Het percentage restvloeistofreductie of driftreductie moet worden vermeld op de offerte.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</si>
</sst>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quot;€&quot;\ * #,##0.00_ ;_ &quot;€&quot;\ * \-#,##0.00_ ;_ &quot;€&quot;\ * &quot;-&quot;??_ ;_ @_ "/>
    <numFmt numFmtId="164" formatCode="_ [$€-2]\ * #,##0.00_ ;_ [$€-2]\ * \-#,##0.00_ ;_ [$€-2]\ * &quot;-&quot;??_ ;_ @_ "/>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3"/>
      <name val="Calibri"/>
      <family val="2"/>
      <scheme val="minor"/>
    </font>
    <font>
      <b/>
      <sz val="11"/>
      <color theme="3"/>
      <name val="Cocogoose Pro"/>
      <family val="3"/>
    </font>
    <font>
      <b/>
      <sz val="14"/>
      <color theme="3"/>
      <name val="Cocogoose Pro"/>
      <family val="3"/>
    </font>
    <font>
      <b/>
      <sz val="11"/>
      <color theme="3"/>
      <name val="Calibri"/>
      <family val="2"/>
      <scheme val="minor"/>
    </font>
    <font>
      <sz val="11"/>
      <color theme="0"/>
      <name val="Calibri"/>
      <family val="2"/>
      <scheme val="minor"/>
    </font>
    <font>
      <sz val="11"/>
      <color rgb="FF000000"/>
      <name val="Calibri"/>
      <family val="2"/>
    </font>
    <font>
      <i/>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3"/>
        <bgColor indexed="64"/>
      </patternFill>
    </fill>
    <fill>
      <patternFill patternType="solid">
        <fgColor theme="3"/>
        <bgColor theme="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86">
    <xf numFmtId="0" fontId="0" fillId="0" borderId="0" xfId="0"/>
    <xf numFmtId="0" fontId="2" fillId="0" borderId="0" xfId="0" applyFont="1"/>
    <xf numFmtId="0" fontId="0" fillId="0" borderId="0" xfId="0" applyAlignment="1">
      <alignment wrapText="1"/>
    </xf>
    <xf numFmtId="0" fontId="2" fillId="0" borderId="0" xfId="0" applyFont="1" applyAlignment="1">
      <alignment wrapText="1"/>
    </xf>
    <xf numFmtId="0" fontId="0" fillId="0" borderId="5" xfId="0" applyBorder="1" applyAlignment="1">
      <alignment horizontal="left" vertical="top" wrapText="1"/>
    </xf>
    <xf numFmtId="0" fontId="0" fillId="0" borderId="1" xfId="0" applyBorder="1" applyAlignment="1">
      <alignment horizontal="left" vertical="top" wrapText="1"/>
    </xf>
    <xf numFmtId="44" fontId="0" fillId="0" borderId="1" xfId="0" applyNumberForma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1" fontId="0" fillId="0" borderId="1" xfId="0" applyNumberFormat="1" applyBorder="1" applyAlignment="1">
      <alignment horizontal="left" vertical="top" wrapText="1"/>
    </xf>
    <xf numFmtId="0" fontId="3" fillId="0" borderId="0" xfId="0" applyFont="1" applyAlignment="1">
      <alignment horizontal="left" vertical="top" wrapText="1"/>
    </xf>
    <xf numFmtId="0" fontId="0" fillId="3" borderId="2" xfId="0" applyFill="1" applyBorder="1"/>
    <xf numFmtId="0" fontId="0" fillId="3" borderId="3" xfId="0" applyFill="1" applyBorder="1"/>
    <xf numFmtId="0" fontId="0" fillId="3" borderId="4" xfId="0" applyFill="1" applyBorder="1"/>
    <xf numFmtId="0" fontId="2" fillId="3" borderId="2" xfId="0" applyFont="1" applyFill="1" applyBorder="1" applyAlignment="1">
      <alignment wrapText="1"/>
    </xf>
    <xf numFmtId="0" fontId="2" fillId="3" borderId="3" xfId="0" applyFont="1" applyFill="1" applyBorder="1" applyAlignment="1">
      <alignment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1" fontId="0" fillId="0" borderId="0" xfId="0" applyNumberFormat="1" applyAlignment="1">
      <alignment horizontal="left" vertical="top" wrapText="1"/>
    </xf>
    <xf numFmtId="44" fontId="0" fillId="0" borderId="0" xfId="0" applyNumberFormat="1" applyAlignment="1">
      <alignment horizontal="left" vertical="top" wrapText="1"/>
    </xf>
    <xf numFmtId="0" fontId="1" fillId="4" borderId="2" xfId="0" applyFont="1" applyFill="1" applyBorder="1"/>
    <xf numFmtId="0" fontId="1" fillId="4" borderId="3" xfId="0" applyFont="1" applyFill="1" applyBorder="1"/>
    <xf numFmtId="0" fontId="1" fillId="4" borderId="4" xfId="0" applyFont="1" applyFill="1" applyBorder="1"/>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2" borderId="5" xfId="0" applyFill="1" applyBorder="1" applyAlignment="1">
      <alignment horizontal="left" vertical="top"/>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6" xfId="0" applyFill="1" applyBorder="1" applyAlignment="1">
      <alignment horizontal="left" vertical="top"/>
    </xf>
    <xf numFmtId="0" fontId="0" fillId="0" borderId="1" xfId="0" applyBorder="1" applyAlignment="1">
      <alignment horizontal="left" vertical="top"/>
    </xf>
    <xf numFmtId="0" fontId="6" fillId="0" borderId="0" xfId="0" applyFont="1"/>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8" xfId="0" applyFill="1" applyBorder="1" applyAlignment="1">
      <alignment horizontal="left" vertical="top" wrapText="1"/>
    </xf>
    <xf numFmtId="0" fontId="0" fillId="2" borderId="9" xfId="0" applyFill="1" applyBorder="1" applyAlignment="1">
      <alignment horizontal="left" vertical="top"/>
    </xf>
    <xf numFmtId="0" fontId="7" fillId="3" borderId="0" xfId="0" applyFont="1" applyFill="1"/>
    <xf numFmtId="0" fontId="1" fillId="3" borderId="9" xfId="0" applyFont="1" applyFill="1" applyBorder="1"/>
    <xf numFmtId="0" fontId="7" fillId="3" borderId="10" xfId="0" applyFont="1" applyFill="1" applyBorder="1"/>
    <xf numFmtId="44" fontId="1" fillId="3" borderId="10" xfId="0" applyNumberFormat="1" applyFont="1" applyFill="1" applyBorder="1"/>
    <xf numFmtId="0" fontId="7" fillId="3" borderId="7" xfId="0" applyFont="1" applyFill="1" applyBorder="1"/>
    <xf numFmtId="0" fontId="1" fillId="3" borderId="4" xfId="0" applyFont="1" applyFill="1" applyBorder="1"/>
    <xf numFmtId="0" fontId="7" fillId="3" borderId="11" xfId="0" applyFont="1" applyFill="1" applyBorder="1"/>
    <xf numFmtId="44" fontId="1" fillId="3" borderId="11" xfId="0" applyNumberFormat="1" applyFont="1" applyFill="1" applyBorder="1"/>
    <xf numFmtId="0" fontId="7" fillId="3" borderId="2" xfId="0" applyFont="1" applyFill="1" applyBorder="1"/>
    <xf numFmtId="0" fontId="1" fillId="3" borderId="0" xfId="0" applyFont="1" applyFill="1"/>
    <xf numFmtId="164" fontId="3" fillId="0" borderId="0" xfId="0" applyNumberFormat="1" applyFont="1" applyAlignment="1">
      <alignment horizontal="left" vertical="top" wrapText="1"/>
    </xf>
    <xf numFmtId="164" fontId="2" fillId="3" borderId="3" xfId="0" applyNumberFormat="1" applyFont="1" applyFill="1" applyBorder="1" applyAlignment="1">
      <alignment wrapText="1"/>
    </xf>
    <xf numFmtId="164" fontId="0" fillId="0" borderId="0" xfId="0" applyNumberFormat="1" applyAlignment="1">
      <alignment horizontal="left" vertical="top" wrapText="1"/>
    </xf>
    <xf numFmtId="164" fontId="1" fillId="3" borderId="11" xfId="0" applyNumberFormat="1" applyFont="1" applyFill="1" applyBorder="1"/>
    <xf numFmtId="164" fontId="2" fillId="0" borderId="0" xfId="0" applyNumberFormat="1" applyFont="1"/>
    <xf numFmtId="164" fontId="1" fillId="3" borderId="0" xfId="0" applyNumberFormat="1" applyFont="1" applyFill="1"/>
    <xf numFmtId="164" fontId="0" fillId="0" borderId="0" xfId="0" applyNumberFormat="1"/>
    <xf numFmtId="0" fontId="0" fillId="0" borderId="1" xfId="0" applyBorder="1" applyAlignment="1" applyProtection="1">
      <alignment horizontal="left" vertical="top" wrapText="1"/>
      <protection locked="0"/>
    </xf>
    <xf numFmtId="0" fontId="8" fillId="0" borderId="0" xfId="0" applyFont="1" applyProtection="1">
      <protection locked="0"/>
    </xf>
    <xf numFmtId="0" fontId="0" fillId="0" borderId="8" xfId="0" applyBorder="1" applyAlignment="1" applyProtection="1">
      <alignment horizontal="left" vertical="top" wrapText="1"/>
      <protection locked="0"/>
    </xf>
    <xf numFmtId="164" fontId="0" fillId="0" borderId="1" xfId="0" applyNumberForma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164" fontId="0" fillId="0" borderId="8" xfId="0" applyNumberForma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2" fontId="1" fillId="3" borderId="11" xfId="0" applyNumberFormat="1" applyFont="1" applyFill="1" applyBorder="1" applyProtection="1">
      <protection hidden="1"/>
    </xf>
    <xf numFmtId="2" fontId="1" fillId="3" borderId="0" xfId="0" applyNumberFormat="1" applyFont="1" applyFill="1" applyProtection="1">
      <protection hidden="1"/>
    </xf>
    <xf numFmtId="164" fontId="1" fillId="3" borderId="10" xfId="0" applyNumberFormat="1" applyFont="1" applyFill="1" applyBorder="1" applyProtection="1">
      <protection hidden="1"/>
    </xf>
    <xf numFmtId="0" fontId="0" fillId="0" borderId="5" xfId="0" applyBorder="1" applyAlignment="1" applyProtection="1">
      <alignment horizontal="right" vertical="top" wrapText="1"/>
      <protection hidden="1"/>
    </xf>
    <xf numFmtId="0" fontId="0" fillId="0" borderId="7" xfId="0" applyBorder="1" applyAlignment="1" applyProtection="1">
      <alignment horizontal="right" vertical="top" wrapText="1"/>
      <protection hidden="1"/>
    </xf>
    <xf numFmtId="0" fontId="9" fillId="0" borderId="6" xfId="0" applyFont="1" applyBorder="1" applyAlignment="1">
      <alignment horizontal="left" vertical="top" wrapText="1"/>
    </xf>
    <xf numFmtId="2" fontId="1" fillId="3" borderId="10" xfId="0" applyNumberFormat="1" applyFont="1" applyFill="1" applyBorder="1"/>
    <xf numFmtId="2" fontId="1" fillId="3" borderId="11" xfId="0" applyNumberFormat="1" applyFont="1" applyFill="1" applyBorder="1"/>
    <xf numFmtId="2" fontId="1" fillId="3" borderId="0" xfId="0" applyNumberFormat="1" applyFont="1" applyFill="1"/>
    <xf numFmtId="2" fontId="1" fillId="3" borderId="10" xfId="0" applyNumberFormat="1" applyFont="1" applyFill="1" applyBorder="1" applyProtection="1">
      <protection hidden="1"/>
    </xf>
    <xf numFmtId="0" fontId="4" fillId="0" borderId="0" xfId="0" applyFont="1" applyAlignment="1">
      <alignment horizontal="left"/>
    </xf>
    <xf numFmtId="0" fontId="5"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wrapText="1"/>
    </xf>
    <xf numFmtId="0" fontId="5" fillId="0" borderId="0" xfId="0" applyFont="1" applyAlignment="1">
      <alignment vertical="top" wrapText="1"/>
    </xf>
    <xf numFmtId="0" fontId="5" fillId="0" borderId="0" xfId="0" applyFont="1" applyAlignment="1">
      <alignment horizontal="left"/>
    </xf>
    <xf numFmtId="0" fontId="3" fillId="0" borderId="0" xfId="0" applyFont="1" applyAlignment="1">
      <alignment horizontal="left"/>
    </xf>
  </cellXfs>
  <cellStyles count="1">
    <cellStyle name="Standaard" xfId="0" builtinId="0"/>
  </cellStyles>
  <dxfs count="129">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indent="0" justifyLastLine="0" shrinkToFit="0" readingOrder="0"/>
      <border diagonalUp="0" diagonalDown="0" outline="0">
        <left style="thin">
          <color indexed="64"/>
        </left>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3"/>
        </patternFill>
      </fill>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ill>
        <patternFill patternType="solid">
          <fgColor indexed="64"/>
          <bgColor theme="3"/>
        </patternFill>
      </fill>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numFmt numFmtId="34" formatCode="_ &quot;€&quot;\ * #,##0.00_ ;_ &quot;€&quot;\ * \-#,##0.00_ ;_ &quot;€&quot;\ * &quot;-&quot;??_ ;_ @_ "/>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numFmt numFmtId="34" formatCode="_ &quot;€&quot;\ * #,##0.00_ ;_ &quot;€&quot;\ * \-#,##0.00_ ;_ &quot;€&quot;\ * &quot;-&quot;??_ ;_ @_ "/>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numFmt numFmtId="164" formatCode="_ [$€-2]\ * #,##0.00_ ;_ [$€-2]\ * \-#,##0.00_ ;_ [$€-2]\ * &quot;-&quot;??_ ;_ @_ "/>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stijl 1" pivot="0" count="0" xr9:uid="{5F22FC27-63CD-4AD6-B2B4-1F1C57A9DC0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98DCD1-EE38-4737-9711-1FE81D307B14}" name="Tabel35" displayName="Tabel35" ref="A5:G11" totalsRowShown="0" headerRowDxfId="128" dataDxfId="126" headerRowBorderDxfId="127" tableBorderDxfId="125" totalsRowBorderDxfId="124">
  <autoFilter ref="A5:G11" xr:uid="{9798DCD1-EE38-4737-9711-1FE81D307B14}"/>
  <tableColumns count="7">
    <tableColumn id="2" xr3:uid="{5838D2C7-971E-43CF-B79E-8ED57F3F9C61}" name="Investering" dataDxfId="123"/>
    <tableColumn id="1" xr3:uid="{32A6BDE9-C6E7-4AEA-9059-A1E5E7444A55}" name="Categorie" dataDxfId="122">
      <calculatedColumnFormula>IF(ISNA(INDEX(Investeringslijst!A:A,MATCH(A6,Investeringslijst!B:B,0),1)),"",INDEX(Investeringslijst!A:A,MATCH(A6,Investeringslijst!B:B,0),1))</calculatedColumnFormula>
    </tableColumn>
    <tableColumn id="3" xr3:uid="{CF002FA5-3C1B-4EA5-939D-B58CDF4174AF}" name="Soort investering" dataDxfId="121"/>
    <tableColumn id="4" xr3:uid="{CFE6B803-E90E-44EE-A3C8-62906151A88C}" name="Punten" dataDxfId="120">
      <calculatedColumnFormula>IF(ISNA(VLOOKUP(A6,Investeringslijst!$B:$D,3,FALSE)),"",VLOOKUP(A6,Investeringslijst!$B:$D,3,FALSE))</calculatedColumnFormula>
    </tableColumn>
    <tableColumn id="5" xr3:uid="{0EF213E1-AB41-405D-94FA-3D6E34E8440A}" name="Begroot bedrag" dataDxfId="119"/>
    <tableColumn id="6" xr3:uid="{294C87D9-2298-4BAE-98E8-715E25EEA23C}" name="Toelichting op de investering (Wat gaat u met deze investering doen/hoe wordt deze toegepast op uw bedrijf?)" dataDxfId="118"/>
    <tableColumn id="7" xr3:uid="{AEBDA6BC-65DE-48B3-83C2-7531F1533BD8}" name="Verwijzing naar offerte (optioneel)" dataDxfId="1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7D56A8-023C-4865-B640-1D5010E94742}" name="Tabel356" displayName="Tabel356" ref="A14:G20" totalsRowShown="0" headerRowDxfId="116" dataDxfId="114" headerRowBorderDxfId="115" tableBorderDxfId="113" totalsRowBorderDxfId="112">
  <autoFilter ref="A14:G20" xr:uid="{7F7D56A8-023C-4865-B640-1D5010E94742}"/>
  <tableColumns count="7">
    <tableColumn id="2" xr3:uid="{656B002F-34B1-4340-82C8-8DF26BEA1ABD}" name="Investering" dataDxfId="111"/>
    <tableColumn id="1" xr3:uid="{791A56CC-B3EC-454E-B1B3-7AE2FC86F413}" name="Categorie" dataDxfId="110">
      <calculatedColumnFormula>IF(ISNA(INDEX(Investeringslijst!A:A,MATCH(A15,Investeringslijst!B:B,0),1)),"",INDEX(Investeringslijst!A:A,MATCH(A15,Investeringslijst!B:B,0),1))</calculatedColumnFormula>
    </tableColumn>
    <tableColumn id="3" xr3:uid="{BC86B041-2FFE-4819-9BD5-3F86D007BAE4}" name="Soort investering" dataDxfId="109"/>
    <tableColumn id="4" xr3:uid="{CB78B31C-B1A7-45FC-8DF4-F1F3506627FF}" name="Punten" dataDxfId="108">
      <calculatedColumnFormula>IF(ISNA(VLOOKUP(A15,Investeringslijst!$B:$D,3,FALSE)),"",VLOOKUP(A15,Investeringslijst!$B:$D,3,FALSE))</calculatedColumnFormula>
    </tableColumn>
    <tableColumn id="5" xr3:uid="{8E2680AB-C55C-41BE-BA94-BE373FAE7034}" name="Begroot bedrag" dataDxfId="107"/>
    <tableColumn id="6" xr3:uid="{3578618E-8C4B-4BB2-9C8E-16B5DBF8C6BD}" name="Toelichting op de investering (Wat gaat u met deze investering doen/hoe wordt deze toegepast op uw bedrijf?)" dataDxfId="106"/>
    <tableColumn id="7" xr3:uid="{E0A97896-15CF-4C5D-A859-D17C9D222BA0}" name="Verwijzing naar offerte (optioneel)" dataDxfId="10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162329-BEBE-4270-94D0-84DA243AD9A5}" name="Tabel3567" displayName="Tabel3567" ref="A23:G29" totalsRowShown="0" headerRowDxfId="104" dataDxfId="102" headerRowBorderDxfId="103" tableBorderDxfId="101" totalsRowBorderDxfId="100">
  <autoFilter ref="A23:G29" xr:uid="{3A162329-BEBE-4270-94D0-84DA243AD9A5}"/>
  <tableColumns count="7">
    <tableColumn id="2" xr3:uid="{210E4D52-8BE4-407B-AF1C-4620B225EBE7}" name="Investering" dataDxfId="99"/>
    <tableColumn id="1" xr3:uid="{9B0D3AEF-4FDB-414A-9A35-7C67B0442B64}" name="Categorie" dataDxfId="98">
      <calculatedColumnFormula>IF(ISNA(INDEX(Investeringslijst!A:A,MATCH(A24,Investeringslijst!B:B,0),1)),"",INDEX(Investeringslijst!A:A,MATCH(A24,Investeringslijst!B:B,0),1))</calculatedColumnFormula>
    </tableColumn>
    <tableColumn id="3" xr3:uid="{3EC34BB5-AB6E-49BE-A431-5C599A236960}" name="Soort investering" dataDxfId="97"/>
    <tableColumn id="4" xr3:uid="{BCF26595-6675-4E92-BF64-1FCDE980CA6B}" name="Punten" dataDxfId="96">
      <calculatedColumnFormula>IF(ISNA(VLOOKUP(A24,Investeringslijst!$B:$D,3,FALSE)),"",VLOOKUP(A24,Investeringslijst!$B:$D,3,FALSE))</calculatedColumnFormula>
    </tableColumn>
    <tableColumn id="5" xr3:uid="{60F69C2A-00E2-4CFB-B8F7-4AC2301EB337}" name="Begroot bedrag" dataDxfId="95"/>
    <tableColumn id="6" xr3:uid="{DF1ED8E8-A757-4D93-B677-19C1F2B18287}" name="Toelichting op de investering (Wat gaat u met deze investering doen/hoe wordt deze toegepast op uw bedrijf?)" dataDxfId="94"/>
    <tableColumn id="7" xr3:uid="{6B4083FB-45FB-4364-B5C5-14BBE7E9E1A5}" name="Verwijzing naar offerte (optioneel)" dataDxfId="9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4616AA-5F92-446F-A099-938ED32CCF45}" name="Tabel35678" displayName="Tabel35678" ref="A32:G38" totalsRowShown="0" headerRowDxfId="92" dataDxfId="90" headerRowBorderDxfId="91" tableBorderDxfId="89" totalsRowBorderDxfId="88">
  <autoFilter ref="A32:G38" xr:uid="{B34616AA-5F92-446F-A099-938ED32CCF45}"/>
  <tableColumns count="7">
    <tableColumn id="2" xr3:uid="{A978FAD1-B0FD-464C-B7F6-2AC1DE5D7152}" name="Investering" dataDxfId="87"/>
    <tableColumn id="1" xr3:uid="{3369CD02-D36D-46CB-B2C3-663E8EC71756}" name="Categorie" dataDxfId="86">
      <calculatedColumnFormula>IF(ISNA(INDEX(Investeringslijst!A:A,MATCH(A33,Investeringslijst!B:B,0),1)),"",INDEX(Investeringslijst!A:A,MATCH(A33,Investeringslijst!B:B,0),1))</calculatedColumnFormula>
    </tableColumn>
    <tableColumn id="3" xr3:uid="{A8861665-AA16-4F72-8B95-537E33F1FC5F}" name="Soort investering" dataDxfId="85"/>
    <tableColumn id="4" xr3:uid="{04105F96-C28B-43F2-B690-A9F603DA7284}" name="Punten" dataDxfId="84">
      <calculatedColumnFormula>IF(ISNA(VLOOKUP(A33,Investeringslijst!$B:$D,3,FALSE)),"",VLOOKUP(A33,Investeringslijst!$B:$D,3,FALSE))</calculatedColumnFormula>
    </tableColumn>
    <tableColumn id="5" xr3:uid="{E816EC51-2EAA-449F-9FAC-8C8CDDCE3885}" name="Begroot bedrag" dataDxfId="83"/>
    <tableColumn id="6" xr3:uid="{B0B26346-16C8-4DB4-BD53-D18DD6B5D4E1}" name="Toelichting op de investering (Wat gaat u met deze investering doen/hoe wordt deze toegepast op uw bedrijf?)" dataDxfId="82"/>
    <tableColumn id="7" xr3:uid="{8718B13F-E0AD-496E-BBFD-1171B1AEF741}" name="Verwijzing naar offerte (optioneel)" dataDxfId="8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2B4459-6AC0-4F99-87F1-4695B872D365}" name="Tabel356789" displayName="Tabel356789" ref="A41:G47" totalsRowShown="0" headerRowDxfId="80" dataDxfId="78" headerRowBorderDxfId="79" tableBorderDxfId="77" totalsRowBorderDxfId="76">
  <autoFilter ref="A41:G47" xr:uid="{EF2B4459-6AC0-4F99-87F1-4695B872D365}"/>
  <tableColumns count="7">
    <tableColumn id="2" xr3:uid="{0E8AA11B-414B-4AE1-9549-65B094A83251}" name="Investering" dataDxfId="75"/>
    <tableColumn id="1" xr3:uid="{5883F891-872A-455E-958F-9B43158DF9A9}" name="Categorie" dataDxfId="74">
      <calculatedColumnFormula>IF(ISNA(INDEX(Investeringslijst!A:A,MATCH(A42,Investeringslijst!B:B,0),1)),"",INDEX(Investeringslijst!A:A,MATCH(A42,Investeringslijst!B:B,0),1))</calculatedColumnFormula>
    </tableColumn>
    <tableColumn id="3" xr3:uid="{2280BB2A-3509-4DA6-8A3D-841A2B5F07BC}" name="Soort investering" dataDxfId="73"/>
    <tableColumn id="4" xr3:uid="{EE057A3A-8C33-4F21-86E6-4E3C3794F337}" name="Punten" dataDxfId="72">
      <calculatedColumnFormula>IF(ISNA(VLOOKUP(A42,Investeringslijst!$B:$D,3,FALSE)),"",VLOOKUP(A42,Investeringslijst!$B:$D,3,FALSE))</calculatedColumnFormula>
    </tableColumn>
    <tableColumn id="5" xr3:uid="{4370D03B-36AE-4920-9BB5-09433EB831B9}" name="Begroot bedrag" dataDxfId="71"/>
    <tableColumn id="6" xr3:uid="{AA6AD46A-3824-4896-B3AE-C7715C2493CD}" name="Toelichting op de investering (Wat gaat u met deze investering doen/hoe wordt deze toegepast op uw bedrijf?)" dataDxfId="70"/>
    <tableColumn id="7" xr3:uid="{8E7C9FC2-0991-4162-91EE-67AA5764EF06}" name="Verwijzing naar offerte (optioneel)" dataDxfId="6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236B601-CE68-4B78-A3E5-8028EA965982}" name="Tabel316" displayName="Tabel316" ref="A4:G5" totalsRowShown="0" headerRowDxfId="68" dataDxfId="66" headerRowBorderDxfId="67" tableBorderDxfId="65" totalsRowBorderDxfId="64">
  <autoFilter ref="A4:G5" xr:uid="{7236B601-CE68-4B78-A3E5-8028EA965982}"/>
  <tableColumns count="7">
    <tableColumn id="2" xr3:uid="{D365E8C2-EDC1-465F-BB9A-B36F64F0A430}" name="Investering" dataDxfId="63"/>
    <tableColumn id="1" xr3:uid="{14E869E7-2FD8-41D9-A27D-1142F8F61A5F}" name="Categorie" dataDxfId="62"/>
    <tableColumn id="3" xr3:uid="{FEC4ACF7-86D1-48D3-BEB0-C958BA7A1265}" name="Soort investering" dataDxfId="61"/>
    <tableColumn id="4" xr3:uid="{83F72FE4-3732-4489-BE76-3BAC3BEB8746}" name="Punten" dataDxfId="60"/>
    <tableColumn id="5" xr3:uid="{DD6B5A1D-7EA2-4341-B6BC-AE7AB6BD41AF}" name="Begroot bedrag" dataDxfId="59"/>
    <tableColumn id="6" xr3:uid="{9633DF31-64AD-497E-BD6E-15BA1C3453BF}" name="Toelichting op de investering (Wat gaat u met deze investering doen/hoe wordt deze toegepast op uw bedrijf?)" dataDxfId="58"/>
    <tableColumn id="8" xr3:uid="{993C5957-D95A-4443-B51B-83AA48555B10}" name="Verwijzing naar offerte (optioneel)" dataDxfId="5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A4F077B-AA52-4C53-A192-AF567FDB0024}" name="Tabel31618" displayName="Tabel31618" ref="A8:G9" totalsRowShown="0" headerRowDxfId="56" dataDxfId="54" headerRowBorderDxfId="55" tableBorderDxfId="53" totalsRowBorderDxfId="52">
  <autoFilter ref="A8:G9" xr:uid="{0A4F077B-AA52-4C53-A192-AF567FDB0024}"/>
  <tableColumns count="7">
    <tableColumn id="2" xr3:uid="{EE687477-0B34-4C0B-9AE0-39FFD056EACD}" name="Investering" dataDxfId="51"/>
    <tableColumn id="1" xr3:uid="{9F2FEB06-31A9-41E5-8CD1-85532852EB9B}" name="Categorie" dataDxfId="50"/>
    <tableColumn id="3" xr3:uid="{42827DD2-4916-4CE1-ADBB-D75E90708D82}" name="Soort investering" dataDxfId="49"/>
    <tableColumn id="4" xr3:uid="{24945991-23A2-4B06-82E5-835132A610AB}" name="Punten" dataDxfId="48"/>
    <tableColumn id="5" xr3:uid="{A08BB832-24A0-47B6-9803-D541B52274FC}" name="Begroot bedrag" dataDxfId="47"/>
    <tableColumn id="6" xr3:uid="{EC16C315-A16B-41FB-B988-341CB0BF2E77}" name="Toelichting op de investering (Wat gaat u met deze investering doen/hoe wordt deze toegepast op uw bedrijf?)" dataDxfId="46"/>
    <tableColumn id="8" xr3:uid="{2FD2838C-811A-4F1A-BD46-102165C574F5}" name="Verwijzing naar offerte (optioneel)" dataDxfId="4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7885AE-B6A3-4A60-AEB5-1EE04725F1AF}" name="Tabel2" displayName="Tabel2" ref="A5:D13" totalsRowShown="0" headerRowDxfId="44" dataDxfId="42" headerRowBorderDxfId="43" tableBorderDxfId="41" totalsRowBorderDxfId="40">
  <autoFilter ref="A5:D13" xr:uid="{4F7885AE-B6A3-4A60-AEB5-1EE04725F1AF}"/>
  <tableColumns count="4">
    <tableColumn id="1" xr3:uid="{D0BBD0A9-BBA6-410D-8BDE-CB7EEF4E9053}" name="Categorie" dataDxfId="39"/>
    <tableColumn id="2" xr3:uid="{A82D7EA5-5310-42E7-8335-F3E16C75AECA}" name="Investering" dataDxfId="38"/>
    <tableColumn id="3" xr3:uid="{1FC99507-158B-4F54-9153-10511D690451}" name="Wel/niet subsidiabel" dataDxfId="37"/>
    <tableColumn id="4" xr3:uid="{DC4860DC-B68A-4FDE-A2CB-C54B7D7A8B3A}" name="Punten" dataDxfId="3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E8685F-4EC2-44D8-BE34-BB4D0CA51FF8}" name="Tabel10" displayName="Tabel10" ref="A16:D23" totalsRowShown="0" headerRowDxfId="35" dataDxfId="33" headerRowBorderDxfId="34" tableBorderDxfId="32" totalsRowBorderDxfId="31">
  <autoFilter ref="A16:D23" xr:uid="{44E8685F-4EC2-44D8-BE34-BB4D0CA51FF8}"/>
  <tableColumns count="4">
    <tableColumn id="1" xr3:uid="{BF952A4F-FCE3-42C4-BCE7-43B1796DD763}" name="Categorie" dataDxfId="30"/>
    <tableColumn id="2" xr3:uid="{38C49286-97AE-4A56-8054-1A1E8B35A0CA}" name="Investering" dataDxfId="29"/>
    <tableColumn id="3" xr3:uid="{2DDB0902-14AE-4B50-B2B6-CC68DC05FD02}" name="Wel/niet subsidiabel" dataDxfId="28"/>
    <tableColumn id="4" xr3:uid="{F5E87281-783F-49F3-AAB4-0B4787D7F947}" name="Punten" dataDxfId="2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DF51C30-2649-446A-BB28-CA2D3E933184}" name="Tabel12" displayName="Tabel12" ref="A26:D29" totalsRowShown="0" headerRowDxfId="26" dataDxfId="24" headerRowBorderDxfId="25" tableBorderDxfId="23" totalsRowBorderDxfId="22">
  <autoFilter ref="A26:D29" xr:uid="{DDF51C30-2649-446A-BB28-CA2D3E933184}"/>
  <tableColumns count="4">
    <tableColumn id="1" xr3:uid="{4FA581F0-81BF-45BA-8427-EDC7F5907F6C}" name="Categorie" dataDxfId="21"/>
    <tableColumn id="2" xr3:uid="{38C39D26-ECE2-4769-B50B-7D6F0841EE9A}" name="Investering" dataDxfId="20"/>
    <tableColumn id="3" xr3:uid="{1D524A30-B681-455F-A642-3AFB0D2EFB76}" name="Wel/niet subsidiabel" dataDxfId="19"/>
    <tableColumn id="4" xr3:uid="{8ADD2F76-7AFC-4085-A59F-D6AE6F2B54F4}" name="Punten" dataDxfId="18"/>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26E1872-86C5-41C0-B59C-09C8C94D492D}" name="Tabel1214" displayName="Tabel1214" ref="A32:D40" totalsRowShown="0" headerRowDxfId="17" dataDxfId="15" headerRowBorderDxfId="16" tableBorderDxfId="14" totalsRowBorderDxfId="13">
  <autoFilter ref="A32:D40" xr:uid="{E26E1872-86C5-41C0-B59C-09C8C94D492D}"/>
  <tableColumns count="4">
    <tableColumn id="1" xr3:uid="{D9F94E22-9FF4-445B-A0F7-2A57493E1FB7}" name="Categorie" dataDxfId="12"/>
    <tableColumn id="2" xr3:uid="{3AA538C8-38D8-4167-9C04-AB2B74959FF0}" name="Investering" dataDxfId="11"/>
    <tableColumn id="3" xr3:uid="{75FE3AD8-71B2-44E2-A081-9CDE94C13E99}" name="Wel/niet subsidiabel" dataDxfId="10"/>
    <tableColumn id="4" xr3:uid="{1948EB92-A9CE-44E4-8618-A234303D973B}" name="Punten" data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892389-5AE6-4C29-95AA-514D1CBDC290}" name="Tabel14" displayName="Tabel14" ref="A43:D46" totalsRowShown="0" headerRowDxfId="8" dataDxfId="6" headerRowBorderDxfId="7" tableBorderDxfId="5" totalsRowBorderDxfId="4">
  <autoFilter ref="A43:D46" xr:uid="{82892389-5AE6-4C29-95AA-514D1CBDC290}"/>
  <tableColumns count="4">
    <tableColumn id="1" xr3:uid="{C8FFAC1A-E82B-4CEC-8D88-7142A958B5D2}" name="Categorie" dataDxfId="3"/>
    <tableColumn id="2" xr3:uid="{DD55B5EA-2B89-4463-84E5-889D33447AAB}" name="Investering" dataDxfId="2"/>
    <tableColumn id="3" xr3:uid="{FCACA43A-98FD-47FF-B260-90CF1A1A69B4}" name="Wel/niet subsidiabel" dataDxfId="1"/>
    <tableColumn id="4" xr3:uid="{288257DD-FC82-48D4-AC7D-67047D4F1DA2}" name="Punten" dataDxfId="0"/>
  </tableColumns>
  <tableStyleInfo name="TableStyleLight15"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71FB-B780-424A-90C1-5CF62C069F81}">
  <sheetPr codeName="Blad1"/>
  <dimension ref="A1:G52"/>
  <sheetViews>
    <sheetView tabSelected="1" workbookViewId="0">
      <selection activeCell="A6" sqref="A6"/>
    </sheetView>
  </sheetViews>
  <sheetFormatPr defaultRowHeight="15" x14ac:dyDescent="0.25"/>
  <cols>
    <col min="1" max="1" width="34.140625" customWidth="1"/>
    <col min="2" max="2" width="11.85546875" bestFit="1" customWidth="1"/>
    <col min="3" max="3" width="59.5703125" customWidth="1"/>
    <col min="4" max="4" width="16.85546875" bestFit="1" customWidth="1"/>
    <col min="5" max="5" width="29.5703125" style="56" bestFit="1" customWidth="1"/>
    <col min="6" max="6" width="78.42578125" customWidth="1"/>
    <col min="7" max="7" width="19.5703125" customWidth="1"/>
  </cols>
  <sheetData>
    <row r="1" spans="1:7" ht="23.25" customHeight="1" x14ac:dyDescent="0.25">
      <c r="A1" s="78" t="s">
        <v>0</v>
      </c>
      <c r="B1" s="79"/>
      <c r="C1" s="79"/>
      <c r="D1" s="79"/>
      <c r="E1" s="79"/>
      <c r="F1" s="79"/>
      <c r="G1" s="79"/>
    </row>
    <row r="2" spans="1:7" ht="138.75" customHeight="1" x14ac:dyDescent="0.25">
      <c r="A2" s="80" t="s">
        <v>1</v>
      </c>
      <c r="B2" s="80"/>
      <c r="C2" s="80"/>
      <c r="D2" s="80"/>
      <c r="E2" s="80"/>
      <c r="F2" s="80"/>
      <c r="G2" s="80"/>
    </row>
    <row r="3" spans="1:7" x14ac:dyDescent="0.25">
      <c r="A3" s="13"/>
      <c r="B3" s="13"/>
      <c r="C3" s="13"/>
      <c r="D3" s="13"/>
      <c r="E3" s="50"/>
      <c r="F3" s="13"/>
      <c r="G3" s="13"/>
    </row>
    <row r="4" spans="1:7" ht="16.5" x14ac:dyDescent="0.25">
      <c r="A4" s="81" t="s">
        <v>2</v>
      </c>
      <c r="B4" s="81"/>
      <c r="C4" s="81"/>
      <c r="D4" s="81"/>
      <c r="E4" s="81"/>
      <c r="F4" s="81"/>
      <c r="G4" s="81"/>
    </row>
    <row r="5" spans="1:7" ht="30" x14ac:dyDescent="0.25">
      <c r="A5" s="20" t="s">
        <v>3</v>
      </c>
      <c r="B5" s="19" t="s">
        <v>4</v>
      </c>
      <c r="C5" s="20" t="s">
        <v>5</v>
      </c>
      <c r="D5" s="18" t="s">
        <v>6</v>
      </c>
      <c r="E5" s="51" t="s">
        <v>7</v>
      </c>
      <c r="F5" s="18" t="s">
        <v>8</v>
      </c>
      <c r="G5" s="20" t="s">
        <v>9</v>
      </c>
    </row>
    <row r="6" spans="1:7" x14ac:dyDescent="0.25">
      <c r="A6" s="57"/>
      <c r="B6" s="70" t="str">
        <f>IF(ISNA(INDEX(Investeringslijst!A:A,MATCH(A6,Investeringslijst!B:B,0),1)),"",INDEX(Investeringslijst!A:A,MATCH(A6,Investeringslijst!B:B,0),1))</f>
        <v/>
      </c>
      <c r="C6" s="58"/>
      <c r="D6" s="65" t="str">
        <f>IF(ISNA(VLOOKUP(A6,Investeringslijst!$B:$D,3,FALSE)),"",VLOOKUP(A6,Investeringslijst!$B:$D,3,FALSE))</f>
        <v/>
      </c>
      <c r="E6" s="60">
        <v>0</v>
      </c>
      <c r="F6" s="61"/>
      <c r="G6" s="62"/>
    </row>
    <row r="7" spans="1:7" x14ac:dyDescent="0.25">
      <c r="A7" s="59"/>
      <c r="B7" s="71" t="str">
        <f>IF(ISNA(INDEX(Investeringslijst!A:A,MATCH(A7,Investeringslijst!B:B,0),1)),"",INDEX(Investeringslijst!A:A,MATCH(A7,Investeringslijst!B:B,0),1))</f>
        <v/>
      </c>
      <c r="C7" s="59"/>
      <c r="D7" s="65" t="str">
        <f>IF(ISNA(VLOOKUP(A7,Investeringslijst!$B:$D,3,FALSE)),"",VLOOKUP(A7,Investeringslijst!$B:$D,3,FALSE))</f>
        <v/>
      </c>
      <c r="E7" s="63">
        <v>0</v>
      </c>
      <c r="F7" s="64"/>
      <c r="G7" s="57"/>
    </row>
    <row r="8" spans="1:7" x14ac:dyDescent="0.25">
      <c r="A8" s="57"/>
      <c r="B8" s="70" t="str">
        <f>IF(ISNA(INDEX(Investeringslijst!A:A,MATCH(A8,Investeringslijst!B:B,0),1)),"",INDEX(Investeringslijst!A:A,MATCH(A8,Investeringslijst!B:B,0),1))</f>
        <v/>
      </c>
      <c r="C8" s="57"/>
      <c r="D8" s="65" t="str">
        <f>IF(ISNA(VLOOKUP(A8,Investeringslijst!$B:$D,3,FALSE)),"",VLOOKUP(A8,Investeringslijst!$B:$D,3,FALSE))</f>
        <v/>
      </c>
      <c r="E8" s="60">
        <v>0</v>
      </c>
      <c r="F8" s="61"/>
      <c r="G8" s="57"/>
    </row>
    <row r="9" spans="1:7" x14ac:dyDescent="0.25">
      <c r="A9" s="59"/>
      <c r="B9" s="71" t="str">
        <f>IF(ISNA(INDEX(Investeringslijst!A:A,MATCH(A9,Investeringslijst!B:B,0),1)),"",INDEX(Investeringslijst!A:A,MATCH(A9,Investeringslijst!B:B,0),1))</f>
        <v/>
      </c>
      <c r="C9" s="59"/>
      <c r="D9" s="65" t="str">
        <f>IF(ISNA(VLOOKUP(A9,Investeringslijst!$B:$D,3,FALSE)),"",VLOOKUP(A9,Investeringslijst!$B:$D,3,FALSE))</f>
        <v/>
      </c>
      <c r="E9" s="63">
        <v>0</v>
      </c>
      <c r="F9" s="64"/>
      <c r="G9" s="59"/>
    </row>
    <row r="10" spans="1:7" x14ac:dyDescent="0.25">
      <c r="A10" s="57"/>
      <c r="B10" s="70" t="str">
        <f>IF(ISNA(INDEX(Investeringslijst!A:A,MATCH(A10,Investeringslijst!B:B,0),1)),"",INDEX(Investeringslijst!A:A,MATCH(A10,Investeringslijst!B:B,0),1))</f>
        <v/>
      </c>
      <c r="C10" s="57"/>
      <c r="D10" s="65" t="str">
        <f>IF(ISNA(VLOOKUP(A10,Investeringslijst!$B:$D,3,FALSE)),"",VLOOKUP(A10,Investeringslijst!$B:$D,3,FALSE))</f>
        <v/>
      </c>
      <c r="E10" s="60">
        <v>0</v>
      </c>
      <c r="F10" s="61"/>
      <c r="G10" s="57"/>
    </row>
    <row r="11" spans="1:7" x14ac:dyDescent="0.25">
      <c r="A11" s="59"/>
      <c r="B11" s="71" t="str">
        <f>IF(ISNA(INDEX(Investeringslijst!A:A,MATCH(A11,Investeringslijst!B:B,0),1)),"",INDEX(Investeringslijst!A:A,MATCH(A11,Investeringslijst!B:B,0),1))</f>
        <v/>
      </c>
      <c r="C11" s="59"/>
      <c r="D11" s="65" t="str">
        <f>IF(ISNA(VLOOKUP(A11,Investeringslijst!$B:$D,3,FALSE)),"",VLOOKUP(A11,Investeringslijst!$B:$D,3,FALSE))</f>
        <v/>
      </c>
      <c r="E11" s="63">
        <v>0</v>
      </c>
      <c r="F11" s="64"/>
      <c r="G11" s="59"/>
    </row>
    <row r="12" spans="1:7" x14ac:dyDescent="0.25">
      <c r="A12" s="11"/>
      <c r="B12" s="11"/>
      <c r="C12" s="11"/>
      <c r="D12" s="11"/>
      <c r="E12" s="52"/>
      <c r="F12" s="11"/>
    </row>
    <row r="13" spans="1:7" ht="16.5" x14ac:dyDescent="0.35">
      <c r="A13" s="77" t="s">
        <v>10</v>
      </c>
      <c r="B13" s="77"/>
      <c r="C13" s="77"/>
      <c r="D13" s="77"/>
      <c r="E13" s="77"/>
      <c r="F13" s="77"/>
      <c r="G13" s="77"/>
    </row>
    <row r="14" spans="1:7" ht="30" x14ac:dyDescent="0.25">
      <c r="A14" s="20" t="s">
        <v>3</v>
      </c>
      <c r="B14" s="19" t="s">
        <v>4</v>
      </c>
      <c r="C14" s="20" t="s">
        <v>5</v>
      </c>
      <c r="D14" s="18" t="s">
        <v>6</v>
      </c>
      <c r="E14" s="51" t="s">
        <v>7</v>
      </c>
      <c r="F14" s="18" t="s">
        <v>8</v>
      </c>
      <c r="G14" s="20" t="s">
        <v>9</v>
      </c>
    </row>
    <row r="15" spans="1:7" x14ac:dyDescent="0.25">
      <c r="A15" s="57"/>
      <c r="B15" s="70" t="str">
        <f>IF(ISNA(INDEX(Investeringslijst!A:A,MATCH(A15,Investeringslijst!B:B,0),1)),"",INDEX(Investeringslijst!A:A,MATCH(A15,Investeringslijst!B:B,0),1))</f>
        <v/>
      </c>
      <c r="C15" s="57"/>
      <c r="D15" s="65" t="str">
        <f>IF(ISNA(VLOOKUP(A15,Investeringslijst!$B:$D,3,FALSE)),"",VLOOKUP(A15,Investeringslijst!$B:$D,3,FALSE))</f>
        <v/>
      </c>
      <c r="E15" s="60">
        <v>0</v>
      </c>
      <c r="F15" s="61"/>
      <c r="G15" s="62"/>
    </row>
    <row r="16" spans="1:7" x14ac:dyDescent="0.25">
      <c r="A16" s="59"/>
      <c r="B16" s="71" t="str">
        <f>IF(ISNA(INDEX(Investeringslijst!A:A,MATCH(A16,Investeringslijst!B:B,0),1)),"",INDEX(Investeringslijst!A:A,MATCH(A16,Investeringslijst!B:B,0),1))</f>
        <v/>
      </c>
      <c r="C16" s="59"/>
      <c r="D16" s="66" t="str">
        <f>IF(ISNA(VLOOKUP(A16,Investeringslijst!$B:$D,3,FALSE)),"",VLOOKUP(A16,Investeringslijst!$B:$D,3,FALSE))</f>
        <v/>
      </c>
      <c r="E16" s="63">
        <v>0</v>
      </c>
      <c r="F16" s="64"/>
      <c r="G16" s="57"/>
    </row>
    <row r="17" spans="1:7" x14ac:dyDescent="0.25">
      <c r="A17" s="57"/>
      <c r="B17" s="70" t="str">
        <f>IF(ISNA(INDEX(Investeringslijst!A:A,MATCH(A17,Investeringslijst!B:B,0),1)),"",INDEX(Investeringslijst!A:A,MATCH(A17,Investeringslijst!B:B,0),1))</f>
        <v/>
      </c>
      <c r="C17" s="57"/>
      <c r="D17" s="65" t="str">
        <f>IF(ISNA(VLOOKUP(A17,Investeringslijst!$B:$D,3,FALSE)),"",VLOOKUP(A17,Investeringslijst!$B:$D,3,FALSE))</f>
        <v/>
      </c>
      <c r="E17" s="60">
        <v>0</v>
      </c>
      <c r="F17" s="61"/>
      <c r="G17" s="57"/>
    </row>
    <row r="18" spans="1:7" x14ac:dyDescent="0.25">
      <c r="A18" s="59"/>
      <c r="B18" s="71" t="str">
        <f>IF(ISNA(INDEX(Investeringslijst!A:A,MATCH(A18,Investeringslijst!B:B,0),1)),"",INDEX(Investeringslijst!A:A,MATCH(A18,Investeringslijst!B:B,0),1))</f>
        <v/>
      </c>
      <c r="C18" s="59"/>
      <c r="D18" s="66" t="str">
        <f>IF(ISNA(VLOOKUP(A18,Investeringslijst!$B:$D,3,FALSE)),"",VLOOKUP(A18,Investeringslijst!$B:$D,3,FALSE))</f>
        <v/>
      </c>
      <c r="E18" s="63">
        <v>0</v>
      </c>
      <c r="F18" s="64"/>
      <c r="G18" s="59"/>
    </row>
    <row r="19" spans="1:7" x14ac:dyDescent="0.25">
      <c r="A19" s="57"/>
      <c r="B19" s="70" t="str">
        <f>IF(ISNA(INDEX(Investeringslijst!A:A,MATCH(A19,Investeringslijst!B:B,0),1)),"",INDEX(Investeringslijst!A:A,MATCH(A19,Investeringslijst!B:B,0),1))</f>
        <v/>
      </c>
      <c r="C19" s="57"/>
      <c r="D19" s="65" t="str">
        <f>IF(ISNA(VLOOKUP(A19,Investeringslijst!$B:$D,3,FALSE)),"",VLOOKUP(A19,Investeringslijst!$B:$D,3,FALSE))</f>
        <v/>
      </c>
      <c r="E19" s="60">
        <v>0</v>
      </c>
      <c r="F19" s="61"/>
      <c r="G19" s="57"/>
    </row>
    <row r="20" spans="1:7" x14ac:dyDescent="0.25">
      <c r="A20" s="59"/>
      <c r="B20" s="71" t="str">
        <f>IF(ISNA(INDEX(Investeringslijst!A:A,MATCH(A20,Investeringslijst!B:B,0),1)),"",INDEX(Investeringslijst!A:A,MATCH(A20,Investeringslijst!B:B,0),1))</f>
        <v/>
      </c>
      <c r="C20" s="59"/>
      <c r="D20" s="66" t="str">
        <f>IF(ISNA(VLOOKUP(A20,Investeringslijst!$B:$D,3,FALSE)),"",VLOOKUP(A20,Investeringslijst!$B:$D,3,FALSE))</f>
        <v/>
      </c>
      <c r="E20" s="63">
        <v>0</v>
      </c>
      <c r="F20" s="64"/>
      <c r="G20" s="59"/>
    </row>
    <row r="22" spans="1:7" ht="16.5" x14ac:dyDescent="0.35">
      <c r="A22" s="77" t="s">
        <v>11</v>
      </c>
      <c r="B22" s="77"/>
      <c r="C22" s="77"/>
      <c r="D22" s="77"/>
      <c r="E22" s="77"/>
      <c r="F22" s="77"/>
      <c r="G22" s="77"/>
    </row>
    <row r="23" spans="1:7" ht="30" x14ac:dyDescent="0.25">
      <c r="A23" s="20" t="s">
        <v>3</v>
      </c>
      <c r="B23" s="19" t="s">
        <v>4</v>
      </c>
      <c r="C23" s="20" t="s">
        <v>5</v>
      </c>
      <c r="D23" s="18" t="s">
        <v>6</v>
      </c>
      <c r="E23" s="51" t="s">
        <v>7</v>
      </c>
      <c r="F23" s="18" t="s">
        <v>8</v>
      </c>
      <c r="G23" s="20" t="s">
        <v>9</v>
      </c>
    </row>
    <row r="24" spans="1:7" x14ac:dyDescent="0.25">
      <c r="A24" s="57"/>
      <c r="B24" s="70" t="str">
        <f>IF(ISNA(INDEX(Investeringslijst!A:A,MATCH(A24,Investeringslijst!B:B,0),1)),"",INDEX(Investeringslijst!A:A,MATCH(A24,Investeringslijst!B:B,0),1))</f>
        <v/>
      </c>
      <c r="C24" s="57"/>
      <c r="D24" s="65" t="str">
        <f>IF(ISNA(VLOOKUP(A24,Investeringslijst!$B:$D,3,FALSE)),"",VLOOKUP(A24,Investeringslijst!$B:$D,3,FALSE))</f>
        <v/>
      </c>
      <c r="E24" s="60">
        <v>0</v>
      </c>
      <c r="F24" s="61"/>
      <c r="G24" s="62"/>
    </row>
    <row r="25" spans="1:7" x14ac:dyDescent="0.25">
      <c r="A25" s="59"/>
      <c r="B25" s="71" t="str">
        <f>IF(ISNA(INDEX(Investeringslijst!A:A,MATCH(A25,Investeringslijst!B:B,0),1)),"",INDEX(Investeringslijst!A:A,MATCH(A25,Investeringslijst!B:B,0),1))</f>
        <v/>
      </c>
      <c r="C25" s="59"/>
      <c r="D25" s="66" t="str">
        <f>IF(ISNA(VLOOKUP(A25,Investeringslijst!$B:$D,3,FALSE)),"",VLOOKUP(A25,Investeringslijst!$B:$D,3,FALSE))</f>
        <v/>
      </c>
      <c r="E25" s="60">
        <v>0</v>
      </c>
      <c r="F25" s="64"/>
      <c r="G25" s="57"/>
    </row>
    <row r="26" spans="1:7" x14ac:dyDescent="0.25">
      <c r="A26" s="57"/>
      <c r="B26" s="70" t="str">
        <f>IF(ISNA(INDEX(Investeringslijst!A:A,MATCH(A26,Investeringslijst!B:B,0),1)),"",INDEX(Investeringslijst!A:A,MATCH(A26,Investeringslijst!B:B,0),1))</f>
        <v/>
      </c>
      <c r="C26" s="57"/>
      <c r="D26" s="65" t="str">
        <f>IF(ISNA(VLOOKUP(A26,Investeringslijst!$B:$D,3,FALSE)),"",VLOOKUP(A26,Investeringslijst!$B:$D,3,FALSE))</f>
        <v/>
      </c>
      <c r="E26" s="60">
        <v>0</v>
      </c>
      <c r="F26" s="61"/>
      <c r="G26" s="57"/>
    </row>
    <row r="27" spans="1:7" x14ac:dyDescent="0.25">
      <c r="A27" s="59"/>
      <c r="B27" s="71" t="str">
        <f>IF(ISNA(INDEX(Investeringslijst!A:A,MATCH(A27,Investeringslijst!B:B,0),1)),"",INDEX(Investeringslijst!A:A,MATCH(A27,Investeringslijst!B:B,0),1))</f>
        <v/>
      </c>
      <c r="C27" s="59"/>
      <c r="D27" s="66" t="str">
        <f>IF(ISNA(VLOOKUP(A27,Investeringslijst!$B:$D,3,FALSE)),"",VLOOKUP(A27,Investeringslijst!$B:$D,3,FALSE))</f>
        <v/>
      </c>
      <c r="E27" s="60">
        <v>0</v>
      </c>
      <c r="F27" s="64"/>
      <c r="G27" s="59"/>
    </row>
    <row r="28" spans="1:7" x14ac:dyDescent="0.25">
      <c r="A28" s="57"/>
      <c r="B28" s="70" t="str">
        <f>IF(ISNA(INDEX(Investeringslijst!A:A,MATCH(A28,Investeringslijst!B:B,0),1)),"",INDEX(Investeringslijst!A:A,MATCH(A28,Investeringslijst!B:B,0),1))</f>
        <v/>
      </c>
      <c r="C28" s="57"/>
      <c r="D28" s="65" t="str">
        <f>IF(ISNA(VLOOKUP(A28,Investeringslijst!$B:$D,3,FALSE)),"",VLOOKUP(A28,Investeringslijst!$B:$D,3,FALSE))</f>
        <v/>
      </c>
      <c r="E28" s="60">
        <v>0</v>
      </c>
      <c r="F28" s="61"/>
      <c r="G28" s="57"/>
    </row>
    <row r="29" spans="1:7" x14ac:dyDescent="0.25">
      <c r="A29" s="59"/>
      <c r="B29" s="71" t="str">
        <f>IF(ISNA(INDEX(Investeringslijst!A:A,MATCH(A29,Investeringslijst!B:B,0),1)),"",INDEX(Investeringslijst!A:A,MATCH(A29,Investeringslijst!B:B,0),1))</f>
        <v/>
      </c>
      <c r="C29" s="59"/>
      <c r="D29" s="66" t="str">
        <f>IF(ISNA(VLOOKUP(A29,Investeringslijst!$B:$D,3,FALSE)),"",VLOOKUP(A29,Investeringslijst!$B:$D,3,FALSE))</f>
        <v/>
      </c>
      <c r="E29" s="60">
        <v>0</v>
      </c>
      <c r="F29" s="64"/>
      <c r="G29" s="59"/>
    </row>
    <row r="31" spans="1:7" ht="16.5" x14ac:dyDescent="0.35">
      <c r="A31" s="77" t="s">
        <v>12</v>
      </c>
      <c r="B31" s="77"/>
      <c r="C31" s="77"/>
      <c r="D31" s="77"/>
      <c r="E31" s="77"/>
      <c r="F31" s="77"/>
      <c r="G31" s="77"/>
    </row>
    <row r="32" spans="1:7" ht="30" x14ac:dyDescent="0.25">
      <c r="A32" s="20" t="s">
        <v>3</v>
      </c>
      <c r="B32" s="19" t="s">
        <v>4</v>
      </c>
      <c r="C32" s="20" t="s">
        <v>5</v>
      </c>
      <c r="D32" s="18" t="s">
        <v>6</v>
      </c>
      <c r="E32" s="51" t="s">
        <v>7</v>
      </c>
      <c r="F32" s="18" t="s">
        <v>8</v>
      </c>
      <c r="G32" s="20" t="s">
        <v>9</v>
      </c>
    </row>
    <row r="33" spans="1:7" x14ac:dyDescent="0.25">
      <c r="A33" s="57"/>
      <c r="B33" s="70" t="str">
        <f>IF(ISNA(INDEX(Investeringslijst!A:A,MATCH(A33,Investeringslijst!B:B,0),1)),"",INDEX(Investeringslijst!A:A,MATCH(A33,Investeringslijst!B:B,0),1))</f>
        <v/>
      </c>
      <c r="C33" s="57"/>
      <c r="D33" s="65" t="str">
        <f>IF(ISNA(VLOOKUP(A33,Investeringslijst!$B:$D,3,FALSE)),"",VLOOKUP(A33,Investeringslijst!$B:$D,3,FALSE))</f>
        <v/>
      </c>
      <c r="E33" s="60">
        <v>0</v>
      </c>
      <c r="F33" s="61"/>
      <c r="G33" s="62"/>
    </row>
    <row r="34" spans="1:7" x14ac:dyDescent="0.25">
      <c r="A34" s="59"/>
      <c r="B34" s="71" t="str">
        <f>IF(ISNA(INDEX(Investeringslijst!A:A,MATCH(A34,Investeringslijst!B:B,0),1)),"",INDEX(Investeringslijst!A:A,MATCH(A34,Investeringslijst!B:B,0),1))</f>
        <v/>
      </c>
      <c r="C34" s="59"/>
      <c r="D34" s="65" t="str">
        <f>IF(ISNA(VLOOKUP(A34,Investeringslijst!$B:$D,3,FALSE)),"",VLOOKUP(A34,Investeringslijst!$B:$D,3,FALSE))</f>
        <v/>
      </c>
      <c r="E34" s="60">
        <v>0</v>
      </c>
      <c r="F34" s="64"/>
      <c r="G34" s="57"/>
    </row>
    <row r="35" spans="1:7" x14ac:dyDescent="0.25">
      <c r="A35" s="57"/>
      <c r="B35" s="70" t="str">
        <f>IF(ISNA(INDEX(Investeringslijst!A:A,MATCH(A35,Investeringslijst!B:B,0),1)),"",INDEX(Investeringslijst!A:A,MATCH(A35,Investeringslijst!B:B,0),1))</f>
        <v/>
      </c>
      <c r="C35" s="57"/>
      <c r="D35" s="65" t="str">
        <f>IF(ISNA(VLOOKUP(A35,Investeringslijst!$B:$D,3,FALSE)),"",VLOOKUP(A35,Investeringslijst!$B:$D,3,FALSE))</f>
        <v/>
      </c>
      <c r="E35" s="60">
        <v>0</v>
      </c>
      <c r="F35" s="61"/>
      <c r="G35" s="57"/>
    </row>
    <row r="36" spans="1:7" x14ac:dyDescent="0.25">
      <c r="A36" s="57"/>
      <c r="B36" s="70" t="str">
        <f>IF(ISNA(INDEX(Investeringslijst!A:A,MATCH(A36,Investeringslijst!B:B,0),1)),"",INDEX(Investeringslijst!A:A,MATCH(A36,Investeringslijst!B:B,0),1))</f>
        <v/>
      </c>
      <c r="C36" s="57"/>
      <c r="D36" s="65" t="str">
        <f>IF(ISNA(VLOOKUP(A36,Investeringslijst!$B:$D,3,FALSE)),"",VLOOKUP(A36,Investeringslijst!$B:$D,3,FALSE))</f>
        <v/>
      </c>
      <c r="E36" s="60">
        <v>0</v>
      </c>
      <c r="F36" s="61"/>
      <c r="G36" s="57"/>
    </row>
    <row r="37" spans="1:7" x14ac:dyDescent="0.25">
      <c r="A37" s="57"/>
      <c r="B37" s="70" t="str">
        <f>IF(ISNA(INDEX(Investeringslijst!A:A,MATCH(A37,Investeringslijst!B:B,0),1)),"",INDEX(Investeringslijst!A:A,MATCH(A37,Investeringslijst!B:B,0),1))</f>
        <v/>
      </c>
      <c r="C37" s="57"/>
      <c r="D37" s="65" t="str">
        <f>IF(ISNA(VLOOKUP(A37,Investeringslijst!$B:$D,3,FALSE)),"",VLOOKUP(A37,Investeringslijst!$B:$D,3,FALSE))</f>
        <v/>
      </c>
      <c r="E37" s="60">
        <v>0</v>
      </c>
      <c r="F37" s="61"/>
      <c r="G37" s="57"/>
    </row>
    <row r="38" spans="1:7" x14ac:dyDescent="0.25">
      <c r="A38" s="59"/>
      <c r="B38" s="71" t="str">
        <f>IF(ISNA(INDEX(Investeringslijst!A:A,MATCH(A38,Investeringslijst!B:B,0),1)),"",INDEX(Investeringslijst!A:A,MATCH(A38,Investeringslijst!B:B,0),1))</f>
        <v/>
      </c>
      <c r="C38" s="59"/>
      <c r="D38" s="65" t="str">
        <f>IF(ISNA(VLOOKUP(A38,Investeringslijst!$B:$D,3,FALSE)),"",VLOOKUP(A38,Investeringslijst!$B:$D,3,FALSE))</f>
        <v/>
      </c>
      <c r="E38" s="60">
        <v>0</v>
      </c>
      <c r="F38" s="64"/>
      <c r="G38" s="59"/>
    </row>
    <row r="40" spans="1:7" ht="16.5" x14ac:dyDescent="0.35">
      <c r="A40" s="77" t="s">
        <v>13</v>
      </c>
      <c r="B40" s="77"/>
      <c r="C40" s="77"/>
      <c r="D40" s="77"/>
      <c r="E40" s="77"/>
      <c r="F40" s="77"/>
      <c r="G40" s="77"/>
    </row>
    <row r="41" spans="1:7" ht="30" x14ac:dyDescent="0.25">
      <c r="A41" s="20" t="s">
        <v>3</v>
      </c>
      <c r="B41" s="19" t="s">
        <v>4</v>
      </c>
      <c r="C41" s="20" t="s">
        <v>5</v>
      </c>
      <c r="D41" s="18" t="s">
        <v>6</v>
      </c>
      <c r="E41" s="51" t="s">
        <v>7</v>
      </c>
      <c r="F41" s="18" t="s">
        <v>8</v>
      </c>
      <c r="G41" s="20" t="s">
        <v>9</v>
      </c>
    </row>
    <row r="42" spans="1:7" x14ac:dyDescent="0.25">
      <c r="A42" s="57"/>
      <c r="B42" s="70" t="str">
        <f>IF(ISNA(INDEX(Investeringslijst!A:A,MATCH(A42,Investeringslijst!B:B,0),1)),"",INDEX(Investeringslijst!A:A,MATCH(A42,Investeringslijst!B:B,0),1))</f>
        <v/>
      </c>
      <c r="C42" s="57"/>
      <c r="D42" s="65" t="str">
        <f>IF(ISNA(VLOOKUP(A42,Investeringslijst!$B:$D,3,FALSE)),"",VLOOKUP(A42,Investeringslijst!$B:$D,3,FALSE))</f>
        <v/>
      </c>
      <c r="E42" s="60">
        <v>0</v>
      </c>
      <c r="F42" s="61"/>
      <c r="G42" s="62"/>
    </row>
    <row r="43" spans="1:7" x14ac:dyDescent="0.25">
      <c r="A43" s="57"/>
      <c r="B43" s="70" t="str">
        <f>IF(ISNA(INDEX(Investeringslijst!A:A,MATCH(A43,Investeringslijst!B:B,0),1)),"",INDEX(Investeringslijst!A:A,MATCH(A43,Investeringslijst!B:B,0),1))</f>
        <v/>
      </c>
      <c r="C43" s="57"/>
      <c r="D43" s="65" t="str">
        <f>IF(ISNA(VLOOKUP(A43,Investeringslijst!$B:$D,3,FALSE)),"",VLOOKUP(A43,Investeringslijst!$B:$D,3,FALSE))</f>
        <v/>
      </c>
      <c r="E43" s="60">
        <v>0</v>
      </c>
      <c r="F43" s="61"/>
      <c r="G43" s="57"/>
    </row>
    <row r="44" spans="1:7" x14ac:dyDescent="0.25">
      <c r="A44" s="57"/>
      <c r="B44" s="70" t="str">
        <f>IF(ISNA(INDEX(Investeringslijst!A:A,MATCH(A44,Investeringslijst!B:B,0),1)),"",INDEX(Investeringslijst!A:A,MATCH(A44,Investeringslijst!B:B,0),1))</f>
        <v/>
      </c>
      <c r="C44" s="57"/>
      <c r="D44" s="65" t="str">
        <f>IF(ISNA(VLOOKUP(A44,Investeringslijst!$B:$D,3,FALSE)),"",VLOOKUP(A44,Investeringslijst!$B:$D,3,FALSE))</f>
        <v/>
      </c>
      <c r="E44" s="60">
        <v>0</v>
      </c>
      <c r="F44" s="61"/>
      <c r="G44" s="57"/>
    </row>
    <row r="45" spans="1:7" x14ac:dyDescent="0.25">
      <c r="A45" s="59"/>
      <c r="B45" s="71" t="str">
        <f>IF(ISNA(INDEX(Investeringslijst!A:A,MATCH(A45,Investeringslijst!B:B,0),1)),"",INDEX(Investeringslijst!A:A,MATCH(A45,Investeringslijst!B:B,0),1))</f>
        <v/>
      </c>
      <c r="C45" s="59"/>
      <c r="D45" s="66" t="str">
        <f>IF(ISNA(VLOOKUP(A45,Investeringslijst!$B:$D,3,FALSE)),"",VLOOKUP(A45,Investeringslijst!$B:$D,3,FALSE))</f>
        <v/>
      </c>
      <c r="E45" s="60">
        <v>0</v>
      </c>
      <c r="F45" s="64"/>
      <c r="G45" s="57"/>
    </row>
    <row r="46" spans="1:7" x14ac:dyDescent="0.25">
      <c r="A46" s="57"/>
      <c r="B46" s="70" t="str">
        <f>IF(ISNA(INDEX(Investeringslijst!A:A,MATCH(A46,Investeringslijst!B:B,0),1)),"",INDEX(Investeringslijst!A:A,MATCH(A46,Investeringslijst!B:B,0),1))</f>
        <v/>
      </c>
      <c r="C46" s="57"/>
      <c r="D46" s="65" t="str">
        <f>IF(ISNA(VLOOKUP(A46,Investeringslijst!$B:$D,3,FALSE)),"",VLOOKUP(A46,Investeringslijst!$B:$D,3,FALSE))</f>
        <v/>
      </c>
      <c r="E46" s="60">
        <v>0</v>
      </c>
      <c r="F46" s="61"/>
      <c r="G46" s="57"/>
    </row>
    <row r="47" spans="1:7" x14ac:dyDescent="0.25">
      <c r="A47" s="59"/>
      <c r="B47" s="71" t="str">
        <f>IF(ISNA(INDEX(Investeringslijst!A:A,MATCH(A47,Investeringslijst!B:B,0),1)),"",INDEX(Investeringslijst!A:A,MATCH(A47,Investeringslijst!B:B,0),1))</f>
        <v/>
      </c>
      <c r="C47" s="59"/>
      <c r="D47" s="66" t="str">
        <f>IF(ISNA(VLOOKUP(A47,Investeringslijst!$B:$D,3,FALSE)),"",VLOOKUP(A47,Investeringslijst!$B:$D,3,FALSE))</f>
        <v/>
      </c>
      <c r="E47" s="60">
        <v>0</v>
      </c>
      <c r="F47" s="64"/>
      <c r="G47" s="59"/>
    </row>
    <row r="49" spans="1:7" x14ac:dyDescent="0.25">
      <c r="A49" s="41" t="s">
        <v>14</v>
      </c>
      <c r="B49" s="42"/>
      <c r="C49" s="42"/>
      <c r="D49" s="76">
        <f>SUM(D6:D47)</f>
        <v>0</v>
      </c>
      <c r="E49" s="69">
        <f>SUM(E6:E11,E15:E20,E24:E29,E33:E38,E42:E47)</f>
        <v>0</v>
      </c>
      <c r="F49" s="42"/>
      <c r="G49" s="44"/>
    </row>
    <row r="50" spans="1:7" x14ac:dyDescent="0.25">
      <c r="A50" s="45" t="s">
        <v>15</v>
      </c>
      <c r="B50" s="46"/>
      <c r="C50" s="46"/>
      <c r="D50" s="67">
        <f>IFERROR(SUM(D6:D47)/COUNT(D6:D47),0)</f>
        <v>0</v>
      </c>
      <c r="E50" s="53"/>
      <c r="F50" s="46"/>
      <c r="G50" s="48"/>
    </row>
    <row r="51" spans="1:7" x14ac:dyDescent="0.25">
      <c r="D51" s="1"/>
      <c r="E51" s="54"/>
    </row>
    <row r="52" spans="1:7" x14ac:dyDescent="0.25">
      <c r="A52" s="49" t="s">
        <v>16</v>
      </c>
      <c r="B52" s="40"/>
      <c r="C52" s="40"/>
      <c r="D52" s="68">
        <f>D50+1</f>
        <v>1</v>
      </c>
      <c r="E52" s="55"/>
      <c r="F52" s="40"/>
      <c r="G52" s="40"/>
    </row>
  </sheetData>
  <sheetProtection sheet="1" objects="1" scenarios="1"/>
  <mergeCells count="7">
    <mergeCell ref="A40:G40"/>
    <mergeCell ref="A1:G1"/>
    <mergeCell ref="A2:G2"/>
    <mergeCell ref="A4:G4"/>
    <mergeCell ref="A13:G13"/>
    <mergeCell ref="A22:G22"/>
    <mergeCell ref="A31:G31"/>
  </mergeCells>
  <pageMargins left="0.7" right="0.7" top="0.75" bottom="0.75" header="0.3" footer="0.3"/>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5">
        <x14:dataValidation type="list" allowBlank="1" showInputMessage="1" showErrorMessage="1" xr:uid="{1A1C395D-084A-4318-B5F9-29DE0890EAD7}">
          <x14:formula1>
            <xm:f>Investeringslijst!$B$6:$B$13</xm:f>
          </x14:formula1>
          <xm:sqref>A6:A11</xm:sqref>
        </x14:dataValidation>
        <x14:dataValidation type="list" allowBlank="1" showInputMessage="1" showErrorMessage="1" xr:uid="{2F995465-7432-4358-B9D7-B8B7567B5BFD}">
          <x14:formula1>
            <xm:f>Investeringslijst!$B$17:$B$23</xm:f>
          </x14:formula1>
          <xm:sqref>A15:A20</xm:sqref>
        </x14:dataValidation>
        <x14:dataValidation type="list" allowBlank="1" showInputMessage="1" showErrorMessage="1" xr:uid="{31F8E334-0CC8-415F-BB79-C0C877F1F612}">
          <x14:formula1>
            <xm:f>Investeringslijst!$B$44:$B$46</xm:f>
          </x14:formula1>
          <xm:sqref>A42:A47</xm:sqref>
        </x14:dataValidation>
        <x14:dataValidation type="list" allowBlank="1" showInputMessage="1" showErrorMessage="1" xr:uid="{80A5CF70-5DE0-4887-BE32-1F480A2C4CBD}">
          <x14:formula1>
            <xm:f>Investeringslijst!$B$27:$B$29</xm:f>
          </x14:formula1>
          <xm:sqref>A24:A29</xm:sqref>
        </x14:dataValidation>
        <x14:dataValidation type="list" allowBlank="1" showInputMessage="1" showErrorMessage="1" xr:uid="{2BDDF34D-2ECD-4E1C-B2ED-876173661E9B}">
          <x14:formula1>
            <xm:f>Investeringslijst!$B$33:$B$40</xm:f>
          </x14:formula1>
          <xm:sqref>A33:A38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A20C-75FC-4D00-9B52-22999F6054AB}">
  <sheetPr codeName="Blad2"/>
  <dimension ref="A1:G14"/>
  <sheetViews>
    <sheetView workbookViewId="0">
      <selection activeCell="F16" sqref="F16"/>
    </sheetView>
  </sheetViews>
  <sheetFormatPr defaultRowHeight="15" x14ac:dyDescent="0.25"/>
  <cols>
    <col min="1" max="1" width="24.140625" style="2" customWidth="1"/>
    <col min="2" max="2" width="30.5703125" style="2" customWidth="1"/>
    <col min="3" max="3" width="37.28515625" style="2" customWidth="1"/>
    <col min="4" max="4" width="9.85546875" style="2" customWidth="1"/>
    <col min="5" max="5" width="16.7109375" style="2" customWidth="1"/>
    <col min="6" max="6" width="57.5703125" style="2" customWidth="1"/>
    <col min="7" max="7" width="19" style="2" customWidth="1"/>
    <col min="8" max="16384" width="9.140625" style="2"/>
  </cols>
  <sheetData>
    <row r="1" spans="1:7" ht="21.75" x14ac:dyDescent="0.25">
      <c r="A1" s="83" t="s">
        <v>17</v>
      </c>
      <c r="B1" s="83"/>
      <c r="C1" s="83"/>
      <c r="D1" s="83"/>
      <c r="E1" s="83"/>
      <c r="F1" s="83"/>
      <c r="G1" s="83"/>
    </row>
    <row r="2" spans="1:7" x14ac:dyDescent="0.25">
      <c r="A2" s="3"/>
    </row>
    <row r="3" spans="1:7" ht="33" customHeight="1" x14ac:dyDescent="0.35">
      <c r="A3" s="82" t="s">
        <v>2</v>
      </c>
      <c r="B3" s="82"/>
      <c r="C3" s="82"/>
      <c r="D3" s="82"/>
      <c r="E3" s="82"/>
      <c r="F3" s="82"/>
      <c r="G3" s="82"/>
    </row>
    <row r="4" spans="1:7" ht="30" x14ac:dyDescent="0.25">
      <c r="A4" s="18" t="s">
        <v>3</v>
      </c>
      <c r="B4" s="17" t="s">
        <v>4</v>
      </c>
      <c r="C4" s="18" t="s">
        <v>5</v>
      </c>
      <c r="D4" s="18" t="s">
        <v>6</v>
      </c>
      <c r="E4" s="18" t="s">
        <v>7</v>
      </c>
      <c r="F4" s="18" t="s">
        <v>8</v>
      </c>
      <c r="G4" s="20" t="s">
        <v>9</v>
      </c>
    </row>
    <row r="5" spans="1:7" ht="45" x14ac:dyDescent="0.25">
      <c r="A5" s="5" t="s">
        <v>18</v>
      </c>
      <c r="B5" s="4">
        <v>1</v>
      </c>
      <c r="C5" s="5" t="s">
        <v>19</v>
      </c>
      <c r="D5" s="12">
        <v>17</v>
      </c>
      <c r="E5" s="6">
        <v>50000</v>
      </c>
      <c r="F5" s="72" t="s">
        <v>20</v>
      </c>
      <c r="G5" s="7" t="s">
        <v>21</v>
      </c>
    </row>
    <row r="6" spans="1:7" x14ac:dyDescent="0.25">
      <c r="A6" s="11"/>
      <c r="B6" s="11"/>
      <c r="C6" s="11"/>
      <c r="D6" s="21"/>
      <c r="E6" s="22"/>
      <c r="F6" s="11"/>
      <c r="G6" s="11"/>
    </row>
    <row r="7" spans="1:7" ht="16.5" x14ac:dyDescent="0.35">
      <c r="A7" s="82" t="s">
        <v>11</v>
      </c>
      <c r="B7" s="82"/>
      <c r="C7" s="82"/>
      <c r="D7" s="82"/>
      <c r="E7" s="82"/>
      <c r="F7" s="82"/>
      <c r="G7" s="82"/>
    </row>
    <row r="8" spans="1:7" ht="30" x14ac:dyDescent="0.25">
      <c r="A8" s="18" t="s">
        <v>3</v>
      </c>
      <c r="B8" s="17" t="s">
        <v>4</v>
      </c>
      <c r="C8" s="18" t="s">
        <v>5</v>
      </c>
      <c r="D8" s="18" t="s">
        <v>6</v>
      </c>
      <c r="E8" s="18" t="s">
        <v>7</v>
      </c>
      <c r="F8" s="18" t="s">
        <v>8</v>
      </c>
      <c r="G8" s="20" t="s">
        <v>9</v>
      </c>
    </row>
    <row r="9" spans="1:7" ht="45" x14ac:dyDescent="0.25">
      <c r="A9" s="5" t="s">
        <v>22</v>
      </c>
      <c r="B9" s="4">
        <v>3</v>
      </c>
      <c r="C9" s="5" t="s">
        <v>23</v>
      </c>
      <c r="D9" s="12">
        <v>17</v>
      </c>
      <c r="E9" s="6">
        <v>75000</v>
      </c>
      <c r="F9" s="72" t="s">
        <v>24</v>
      </c>
      <c r="G9" s="7" t="s">
        <v>25</v>
      </c>
    </row>
    <row r="11" spans="1:7" x14ac:dyDescent="0.25">
      <c r="A11" s="41" t="s">
        <v>26</v>
      </c>
      <c r="B11" s="42"/>
      <c r="C11" s="42"/>
      <c r="D11" s="73">
        <f>SUM(D5:D9)</f>
        <v>34</v>
      </c>
      <c r="E11" s="43" cm="1">
        <f t="array" ref="E11">Tabel316[Begroot bedrag]+Tabel31618[Begroot bedrag]</f>
        <v>125000</v>
      </c>
      <c r="F11" s="42"/>
      <c r="G11" s="44"/>
    </row>
    <row r="12" spans="1:7" x14ac:dyDescent="0.25">
      <c r="A12" s="45" t="s">
        <v>15</v>
      </c>
      <c r="B12" s="46"/>
      <c r="C12" s="46"/>
      <c r="D12" s="74">
        <f>SUM(D5:D9)/COUNT(D5:D9)</f>
        <v>17</v>
      </c>
      <c r="E12" s="47"/>
      <c r="F12" s="46"/>
      <c r="G12" s="48"/>
    </row>
    <row r="13" spans="1:7" x14ac:dyDescent="0.25">
      <c r="A13"/>
      <c r="B13"/>
      <c r="C13"/>
      <c r="D13" s="1"/>
      <c r="E13" s="1"/>
      <c r="F13"/>
      <c r="G13"/>
    </row>
    <row r="14" spans="1:7" x14ac:dyDescent="0.25">
      <c r="A14" s="49" t="s">
        <v>27</v>
      </c>
      <c r="B14" s="40"/>
      <c r="C14" s="40"/>
      <c r="D14" s="75">
        <f>D12+1</f>
        <v>18</v>
      </c>
      <c r="E14" s="49"/>
      <c r="F14" s="40"/>
      <c r="G14" s="40"/>
    </row>
  </sheetData>
  <mergeCells count="3">
    <mergeCell ref="A3:G3"/>
    <mergeCell ref="A7:G7"/>
    <mergeCell ref="A1:G1"/>
  </mergeCell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F1E8-D45B-4AB5-BAF5-A90AEE369B19}">
  <sheetPr codeName="Blad3"/>
  <dimension ref="A1:D46"/>
  <sheetViews>
    <sheetView workbookViewId="0">
      <selection activeCell="A6" sqref="A6"/>
    </sheetView>
  </sheetViews>
  <sheetFormatPr defaultRowHeight="15" x14ac:dyDescent="0.25"/>
  <cols>
    <col min="1" max="1" width="11.7109375" customWidth="1"/>
    <col min="2" max="2" width="43" customWidth="1"/>
    <col min="3" max="3" width="110" customWidth="1"/>
    <col min="4" max="4" width="9.5703125" customWidth="1"/>
  </cols>
  <sheetData>
    <row r="1" spans="1:4" ht="21.75" x14ac:dyDescent="0.45">
      <c r="A1" s="84" t="s">
        <v>28</v>
      </c>
      <c r="B1" s="84"/>
      <c r="C1" s="84"/>
      <c r="D1" s="84"/>
    </row>
    <row r="2" spans="1:4" x14ac:dyDescent="0.25">
      <c r="A2" s="85" t="s">
        <v>29</v>
      </c>
      <c r="B2" s="85"/>
      <c r="C2" s="85"/>
      <c r="D2" s="85"/>
    </row>
    <row r="3" spans="1:4" x14ac:dyDescent="0.25">
      <c r="A3" s="35"/>
    </row>
    <row r="4" spans="1:4" ht="16.5" x14ac:dyDescent="0.35">
      <c r="A4" s="77" t="s">
        <v>2</v>
      </c>
      <c r="B4" s="77"/>
      <c r="C4" s="77"/>
      <c r="D4" s="77"/>
    </row>
    <row r="5" spans="1:4" x14ac:dyDescent="0.25">
      <c r="A5" s="14" t="s">
        <v>4</v>
      </c>
      <c r="B5" s="15" t="s">
        <v>3</v>
      </c>
      <c r="C5" s="15" t="s">
        <v>30</v>
      </c>
      <c r="D5" s="16" t="s">
        <v>6</v>
      </c>
    </row>
    <row r="6" spans="1:4" ht="65.25" customHeight="1" x14ac:dyDescent="0.25">
      <c r="A6" s="4">
        <v>1</v>
      </c>
      <c r="B6" s="5" t="s">
        <v>18</v>
      </c>
      <c r="C6" s="5" t="s">
        <v>31</v>
      </c>
      <c r="D6" s="7">
        <v>18</v>
      </c>
    </row>
    <row r="7" spans="1:4" ht="75" x14ac:dyDescent="0.25">
      <c r="A7" s="4">
        <v>2</v>
      </c>
      <c r="B7" s="5" t="s">
        <v>32</v>
      </c>
      <c r="C7" s="5" t="s">
        <v>33</v>
      </c>
      <c r="D7" s="7">
        <v>17</v>
      </c>
    </row>
    <row r="8" spans="1:4" ht="60" x14ac:dyDescent="0.25">
      <c r="A8" s="4">
        <v>3</v>
      </c>
      <c r="B8" s="5" t="s">
        <v>34</v>
      </c>
      <c r="C8" s="5" t="s">
        <v>35</v>
      </c>
      <c r="D8" s="7">
        <v>18</v>
      </c>
    </row>
    <row r="9" spans="1:4" ht="60" x14ac:dyDescent="0.25">
      <c r="A9" s="4">
        <v>4</v>
      </c>
      <c r="B9" s="5" t="s">
        <v>36</v>
      </c>
      <c r="C9" s="5" t="s">
        <v>37</v>
      </c>
      <c r="D9" s="7">
        <v>18</v>
      </c>
    </row>
    <row r="10" spans="1:4" ht="364.5" customHeight="1" x14ac:dyDescent="0.25">
      <c r="A10" s="4">
        <v>5</v>
      </c>
      <c r="B10" s="5" t="s">
        <v>38</v>
      </c>
      <c r="C10" s="5" t="s">
        <v>39</v>
      </c>
      <c r="D10" s="7">
        <v>18</v>
      </c>
    </row>
    <row r="11" spans="1:4" ht="405" x14ac:dyDescent="0.25">
      <c r="A11" s="4">
        <v>6</v>
      </c>
      <c r="B11" s="5" t="s">
        <v>40</v>
      </c>
      <c r="C11" s="5" t="s">
        <v>41</v>
      </c>
      <c r="D11" s="7">
        <v>16</v>
      </c>
    </row>
    <row r="12" spans="1:4" ht="90" x14ac:dyDescent="0.25">
      <c r="A12" s="4">
        <v>7</v>
      </c>
      <c r="B12" s="5" t="s">
        <v>42</v>
      </c>
      <c r="C12" s="5" t="s">
        <v>43</v>
      </c>
      <c r="D12" s="7">
        <v>17</v>
      </c>
    </row>
    <row r="13" spans="1:4" ht="255" x14ac:dyDescent="0.25">
      <c r="A13" s="8">
        <v>8</v>
      </c>
      <c r="B13" s="9" t="s">
        <v>44</v>
      </c>
      <c r="C13" s="9" t="s">
        <v>45</v>
      </c>
      <c r="D13" s="10">
        <v>18</v>
      </c>
    </row>
    <row r="15" spans="1:4" ht="16.5" x14ac:dyDescent="0.35">
      <c r="A15" s="77" t="s">
        <v>10</v>
      </c>
      <c r="B15" s="77"/>
      <c r="C15" s="77"/>
      <c r="D15" s="77"/>
    </row>
    <row r="16" spans="1:4" x14ac:dyDescent="0.25">
      <c r="A16" s="23" t="s">
        <v>4</v>
      </c>
      <c r="B16" s="24" t="s">
        <v>3</v>
      </c>
      <c r="C16" s="24" t="s">
        <v>30</v>
      </c>
      <c r="D16" s="25" t="s">
        <v>6</v>
      </c>
    </row>
    <row r="17" spans="1:4" ht="195" x14ac:dyDescent="0.25">
      <c r="A17" s="26">
        <v>1</v>
      </c>
      <c r="B17" s="5" t="s">
        <v>46</v>
      </c>
      <c r="C17" s="5" t="s">
        <v>47</v>
      </c>
      <c r="D17" s="27">
        <v>17</v>
      </c>
    </row>
    <row r="18" spans="1:4" ht="150" x14ac:dyDescent="0.25">
      <c r="A18" s="26">
        <v>2</v>
      </c>
      <c r="B18" s="5" t="s">
        <v>48</v>
      </c>
      <c r="C18" s="5" t="s">
        <v>49</v>
      </c>
      <c r="D18" s="27">
        <v>17</v>
      </c>
    </row>
    <row r="19" spans="1:4" ht="330" x14ac:dyDescent="0.25">
      <c r="A19" s="26">
        <v>3</v>
      </c>
      <c r="B19" s="5" t="s">
        <v>50</v>
      </c>
      <c r="C19" s="5" t="s">
        <v>51</v>
      </c>
      <c r="D19" s="27">
        <v>18</v>
      </c>
    </row>
    <row r="20" spans="1:4" ht="270" x14ac:dyDescent="0.25">
      <c r="A20" s="26">
        <v>4</v>
      </c>
      <c r="B20" s="5" t="s">
        <v>52</v>
      </c>
      <c r="C20" s="5" t="s">
        <v>53</v>
      </c>
      <c r="D20" s="27">
        <v>14</v>
      </c>
    </row>
    <row r="21" spans="1:4" ht="150" x14ac:dyDescent="0.25">
      <c r="A21" s="26">
        <v>5</v>
      </c>
      <c r="B21" s="5" t="s">
        <v>54</v>
      </c>
      <c r="C21" s="5" t="s">
        <v>55</v>
      </c>
      <c r="D21" s="27">
        <v>15</v>
      </c>
    </row>
    <row r="22" spans="1:4" ht="195" x14ac:dyDescent="0.25">
      <c r="A22" s="26">
        <v>6</v>
      </c>
      <c r="B22" s="5" t="s">
        <v>56</v>
      </c>
      <c r="C22" s="5" t="s">
        <v>57</v>
      </c>
      <c r="D22" s="27">
        <v>18</v>
      </c>
    </row>
    <row r="23" spans="1:4" ht="330" x14ac:dyDescent="0.25">
      <c r="A23" s="28">
        <v>7</v>
      </c>
      <c r="B23" s="9" t="s">
        <v>58</v>
      </c>
      <c r="C23" s="9" t="s">
        <v>59</v>
      </c>
      <c r="D23" s="29">
        <v>18</v>
      </c>
    </row>
    <row r="25" spans="1:4" ht="16.5" x14ac:dyDescent="0.35">
      <c r="A25" s="77" t="s">
        <v>11</v>
      </c>
      <c r="B25" s="77"/>
      <c r="C25" s="77"/>
      <c r="D25" s="77"/>
    </row>
    <row r="26" spans="1:4" x14ac:dyDescent="0.25">
      <c r="A26" s="23" t="s">
        <v>4</v>
      </c>
      <c r="B26" s="24" t="s">
        <v>3</v>
      </c>
      <c r="C26" s="24" t="s">
        <v>30</v>
      </c>
      <c r="D26" s="25" t="s">
        <v>6</v>
      </c>
    </row>
    <row r="27" spans="1:4" ht="330" x14ac:dyDescent="0.25">
      <c r="A27" s="30">
        <v>1</v>
      </c>
      <c r="B27" s="31" t="s">
        <v>60</v>
      </c>
      <c r="C27" s="31" t="s">
        <v>61</v>
      </c>
      <c r="D27" s="33">
        <v>12</v>
      </c>
    </row>
    <row r="28" spans="1:4" ht="120" x14ac:dyDescent="0.25">
      <c r="A28" s="26">
        <v>2</v>
      </c>
      <c r="B28" s="34" t="s">
        <v>62</v>
      </c>
      <c r="C28" s="5" t="s">
        <v>63</v>
      </c>
      <c r="D28" s="27">
        <v>18</v>
      </c>
    </row>
    <row r="29" spans="1:4" ht="195" x14ac:dyDescent="0.25">
      <c r="A29" s="30">
        <v>3</v>
      </c>
      <c r="B29" s="32" t="s">
        <v>64</v>
      </c>
      <c r="C29" s="31" t="s">
        <v>65</v>
      </c>
      <c r="D29" s="33">
        <v>17</v>
      </c>
    </row>
    <row r="31" spans="1:4" ht="16.5" x14ac:dyDescent="0.35">
      <c r="A31" s="77" t="s">
        <v>12</v>
      </c>
      <c r="B31" s="77"/>
      <c r="C31" s="77"/>
      <c r="D31" s="77"/>
    </row>
    <row r="32" spans="1:4" x14ac:dyDescent="0.25">
      <c r="A32" s="23" t="s">
        <v>4</v>
      </c>
      <c r="B32" s="24" t="s">
        <v>3</v>
      </c>
      <c r="C32" s="24" t="s">
        <v>30</v>
      </c>
      <c r="D32" s="25" t="s">
        <v>6</v>
      </c>
    </row>
    <row r="33" spans="1:4" ht="210" x14ac:dyDescent="0.25">
      <c r="A33" s="32">
        <v>1</v>
      </c>
      <c r="B33" s="32" t="s">
        <v>66</v>
      </c>
      <c r="C33" s="31" t="s">
        <v>67</v>
      </c>
      <c r="D33" s="32">
        <v>18</v>
      </c>
    </row>
    <row r="34" spans="1:4" ht="90" x14ac:dyDescent="0.25">
      <c r="A34" s="34">
        <v>2</v>
      </c>
      <c r="B34" s="34" t="s">
        <v>68</v>
      </c>
      <c r="C34" s="5" t="s">
        <v>69</v>
      </c>
      <c r="D34" s="34">
        <v>18</v>
      </c>
    </row>
    <row r="35" spans="1:4" ht="120" x14ac:dyDescent="0.25">
      <c r="A35" s="32">
        <v>3</v>
      </c>
      <c r="B35" s="32" t="s">
        <v>70</v>
      </c>
      <c r="C35" s="31" t="s">
        <v>71</v>
      </c>
      <c r="D35" s="32">
        <v>16</v>
      </c>
    </row>
    <row r="36" spans="1:4" ht="60" x14ac:dyDescent="0.25">
      <c r="A36" s="34">
        <v>4</v>
      </c>
      <c r="B36" s="34" t="s">
        <v>72</v>
      </c>
      <c r="C36" s="5" t="s">
        <v>73</v>
      </c>
      <c r="D36" s="34">
        <v>18</v>
      </c>
    </row>
    <row r="37" spans="1:4" ht="165" x14ac:dyDescent="0.25">
      <c r="A37" s="34">
        <v>5</v>
      </c>
      <c r="B37" s="5" t="s">
        <v>74</v>
      </c>
      <c r="C37" s="5" t="s">
        <v>75</v>
      </c>
      <c r="D37" s="34">
        <v>18</v>
      </c>
    </row>
    <row r="38" spans="1:4" ht="165" x14ac:dyDescent="0.25">
      <c r="A38" s="34">
        <v>6</v>
      </c>
      <c r="B38" s="34" t="s">
        <v>76</v>
      </c>
      <c r="C38" s="5" t="s">
        <v>77</v>
      </c>
      <c r="D38" s="34">
        <v>17</v>
      </c>
    </row>
    <row r="39" spans="1:4" ht="105" x14ac:dyDescent="0.25">
      <c r="A39" s="34">
        <v>9</v>
      </c>
      <c r="B39" s="5" t="s">
        <v>78</v>
      </c>
      <c r="C39" s="5" t="s">
        <v>79</v>
      </c>
      <c r="D39" s="34">
        <v>16</v>
      </c>
    </row>
    <row r="40" spans="1:4" ht="45" x14ac:dyDescent="0.25">
      <c r="A40" s="34">
        <v>10</v>
      </c>
      <c r="B40" s="34" t="s">
        <v>80</v>
      </c>
      <c r="C40" s="5" t="s">
        <v>81</v>
      </c>
      <c r="D40" s="34">
        <v>18</v>
      </c>
    </row>
    <row r="42" spans="1:4" ht="16.5" x14ac:dyDescent="0.35">
      <c r="A42" s="77" t="s">
        <v>13</v>
      </c>
      <c r="B42" s="77"/>
      <c r="C42" s="77"/>
      <c r="D42" s="77"/>
    </row>
    <row r="43" spans="1:4" x14ac:dyDescent="0.25">
      <c r="A43" s="23" t="s">
        <v>4</v>
      </c>
      <c r="B43" s="24" t="s">
        <v>3</v>
      </c>
      <c r="C43" s="24" t="s">
        <v>30</v>
      </c>
      <c r="D43" s="25" t="s">
        <v>6</v>
      </c>
    </row>
    <row r="44" spans="1:4" ht="91.5" customHeight="1" x14ac:dyDescent="0.25">
      <c r="A44" s="30">
        <v>1</v>
      </c>
      <c r="B44" s="32" t="s">
        <v>82</v>
      </c>
      <c r="C44" s="31" t="s">
        <v>83</v>
      </c>
      <c r="D44" s="33">
        <v>18</v>
      </c>
    </row>
    <row r="45" spans="1:4" ht="315" x14ac:dyDescent="0.25">
      <c r="A45" s="26">
        <v>2</v>
      </c>
      <c r="B45" s="34" t="s">
        <v>84</v>
      </c>
      <c r="C45" s="5" t="s">
        <v>85</v>
      </c>
      <c r="D45" s="27">
        <v>18</v>
      </c>
    </row>
    <row r="46" spans="1:4" ht="360" x14ac:dyDescent="0.25">
      <c r="A46" s="36">
        <v>3</v>
      </c>
      <c r="B46" s="37" t="s">
        <v>86</v>
      </c>
      <c r="C46" s="38" t="s">
        <v>87</v>
      </c>
      <c r="D46" s="39">
        <v>17</v>
      </c>
    </row>
  </sheetData>
  <mergeCells count="7">
    <mergeCell ref="A31:D31"/>
    <mergeCell ref="A42:D42"/>
    <mergeCell ref="A1:D1"/>
    <mergeCell ref="A2:D2"/>
    <mergeCell ref="A4:D4"/>
    <mergeCell ref="A15:D15"/>
    <mergeCell ref="A25:D25"/>
  </mergeCells>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698F3C8E1A774093545F6057990DDC" ma:contentTypeVersion="11" ma:contentTypeDescription="Een nieuw document maken." ma:contentTypeScope="" ma:versionID="c18af647b7a094852fb8eb423ec69f68">
  <xsd:schema xmlns:xsd="http://www.w3.org/2001/XMLSchema" xmlns:xs="http://www.w3.org/2001/XMLSchema" xmlns:p="http://schemas.microsoft.com/office/2006/metadata/properties" xmlns:ns2="4359b3b5-3665-44a3-8025-57f8966b8d4b" xmlns:ns3="53488529-b61a-446c-bc3c-940c1e2fbf47" targetNamespace="http://schemas.microsoft.com/office/2006/metadata/properties" ma:root="true" ma:fieldsID="4893ee96424179f3e985df82b4ded923" ns2:_="" ns3:_="">
    <xsd:import namespace="4359b3b5-3665-44a3-8025-57f8966b8d4b"/>
    <xsd:import namespace="53488529-b61a-446c-bc3c-940c1e2fbf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9b3b5-3665-44a3-8025-57f8966b8d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c2029dec-8b0d-4d68-80c4-6be424f3e98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lcf76f155ced4ddcb4097134ff3c332f xmlns="4359b3b5-3665-44a3-8025-57f8966b8d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AFCF03-2CA9-48B5-9E0C-FA673E66E1BD}">
  <ds:schemaRefs>
    <ds:schemaRef ds:uri="http://schemas.microsoft.com/sharepoint/v3/contenttype/forms"/>
  </ds:schemaRefs>
</ds:datastoreItem>
</file>

<file path=customXml/itemProps2.xml><?xml version="1.0" encoding="utf-8"?>
<ds:datastoreItem xmlns:ds="http://schemas.openxmlformats.org/officeDocument/2006/customXml" ds:itemID="{0CF69FB8-7172-42BF-9344-40D835068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9b3b5-3665-44a3-8025-57f8966b8d4b"/>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EB1A7D-91DF-43BC-B33F-BABBBE944642}">
  <ds:schemaRefs>
    <ds:schemaRef ds:uri="http://schemas.microsoft.com/DataMashup"/>
  </ds:schemaRefs>
</ds:datastoreItem>
</file>

<file path=customXml/itemProps4.xml><?xml version="1.0" encoding="utf-8"?>
<ds:datastoreItem xmlns:ds="http://schemas.openxmlformats.org/officeDocument/2006/customXml" ds:itemID="{05232F11-FE69-47B9-9230-42EB11B647BA}">
  <ds:schemaRefs>
    <ds:schemaRef ds:uri="http://schemas.microsoft.com/office/2006/metadata/properties"/>
    <ds:schemaRef ds:uri="http://schemas.microsoft.com/office/infopath/2007/PartnerControls"/>
    <ds:schemaRef ds:uri="53488529-b61a-446c-bc3c-940c1e2fbf47"/>
    <ds:schemaRef ds:uri="4359b3b5-3665-44a3-8025-57f8966b8d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Beoogde investering(en)</vt:lpstr>
      <vt:lpstr>Voorbeeld beoogde investering</vt:lpstr>
      <vt:lpstr>Investeringslijst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 | SNN</dc:creator>
  <cp:keywords/>
  <dc:description/>
  <cp:lastModifiedBy>Minke Broeksma | SNN</cp:lastModifiedBy>
  <cp:revision/>
  <dcterms:created xsi:type="dcterms:W3CDTF">2024-01-15T11:06:28Z</dcterms:created>
  <dcterms:modified xsi:type="dcterms:W3CDTF">2024-02-05T14:57:38Z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0x01010040698F3C8E1A774093545F6057990DDC</vt:lpwstr>
  </property>
  <property fmtid="{D5CDD505-2E9C-101B-9397-08002B2CF9AE}" pid="3" name="MediaServiceImageTags">
    <vt:lpwstr/>
  </property>
</Properties>
</file>