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codeName="ThisWorkbook" defaultThemeVersion="124226"/>
  <mc:AlternateContent xmlns:mc="http://schemas.openxmlformats.org/markup-compatibility/2006">
    <mc:Choice Requires="x15">
      <x15ac:absPath xmlns:x15ac="http://schemas.microsoft.com/office/spreadsheetml/2010/11/ac" url="P:\Allen\Programmering 2016\0. Aanvragen\18. Valorisatie 2018\Valorisatie_Formats documenten aanvraag\"/>
    </mc:Choice>
  </mc:AlternateContent>
  <xr:revisionPtr revIDLastSave="0" documentId="13_ncr:1_{138ED488-08EC-4E43-A5C1-3BB1E982B9CE}" xr6:coauthVersionLast="33" xr6:coauthVersionMax="33" xr10:uidLastSave="{00000000-0000-0000-0000-000000000000}"/>
  <bookViews>
    <workbookView xWindow="360" yWindow="135" windowWidth="20700" windowHeight="11760" tabRatio="834" activeTab="1" xr2:uid="{00000000-000D-0000-FFFF-FFFF00000000}"/>
  </bookViews>
  <sheets>
    <sheet name="Algemene informatie" sheetId="1" r:id="rId1"/>
    <sheet name="Financiering project" sheetId="3" r:id="rId2"/>
    <sheet name="Staatssteun" sheetId="4" r:id="rId3"/>
    <sheet name="Rekensheet" sheetId="15" r:id="rId4"/>
    <sheet name="Begroting totaal" sheetId="16" r:id="rId5"/>
    <sheet name="Begroting penvoerder" sheetId="2" r:id="rId6"/>
    <sheet name="Begroting pp 2 " sheetId="6" r:id="rId7"/>
    <sheet name="Begroting pp 3" sheetId="7" r:id="rId8"/>
    <sheet name="Begroting pp 4" sheetId="8" r:id="rId9"/>
    <sheet name="Begroting pp 5" sheetId="9" r:id="rId10"/>
    <sheet name="Begroting pp 6" sheetId="10" r:id="rId11"/>
    <sheet name="Begroting pp 7" sheetId="11" r:id="rId12"/>
    <sheet name="Begroting pp 8" sheetId="12" r:id="rId13"/>
    <sheet name="Begroting pp 9" sheetId="13" r:id="rId14"/>
    <sheet name="Begroting pp 10" sheetId="14" r:id="rId15"/>
    <sheet name="Blad1" sheetId="17" r:id="rId16"/>
  </sheets>
  <calcPr calcId="179017"/>
</workbook>
</file>

<file path=xl/calcChain.xml><?xml version="1.0" encoding="utf-8"?>
<calcChain xmlns="http://schemas.openxmlformats.org/spreadsheetml/2006/main">
  <c r="B30" i="3" l="1"/>
  <c r="G24" i="14" l="1"/>
  <c r="G24" i="13"/>
  <c r="G24" i="12"/>
  <c r="G24" i="11"/>
  <c r="G24" i="10"/>
  <c r="G24" i="9"/>
  <c r="G24" i="8"/>
  <c r="G24" i="7"/>
  <c r="G24" i="6"/>
  <c r="G24" i="2"/>
  <c r="F11" i="3" l="1"/>
  <c r="C4" i="2"/>
  <c r="H4" i="16"/>
  <c r="G31" i="15" l="1"/>
  <c r="G30" i="15"/>
  <c r="G29" i="15"/>
  <c r="A65" i="15" l="1"/>
  <c r="D3" i="3" s="1"/>
  <c r="C132" i="16"/>
  <c r="C122" i="16"/>
  <c r="C112" i="16"/>
  <c r="C102" i="16"/>
  <c r="C92" i="16"/>
  <c r="C82" i="16"/>
  <c r="C72" i="16"/>
  <c r="B65" i="16"/>
  <c r="C62" i="16"/>
  <c r="C52" i="16"/>
  <c r="G36" i="16" l="1"/>
  <c r="B116" i="16" s="1"/>
  <c r="D5" i="16"/>
  <c r="E5" i="16"/>
  <c r="F5" i="16"/>
  <c r="G5" i="16"/>
  <c r="H5" i="16"/>
  <c r="I5" i="16"/>
  <c r="J5" i="16"/>
  <c r="K5" i="16"/>
  <c r="D6" i="16"/>
  <c r="E6" i="16"/>
  <c r="F6" i="16"/>
  <c r="G6" i="16"/>
  <c r="H6" i="16"/>
  <c r="I6" i="16"/>
  <c r="J6" i="16"/>
  <c r="K6" i="16"/>
  <c r="D7" i="16"/>
  <c r="E7" i="16"/>
  <c r="F7" i="16"/>
  <c r="G7" i="16"/>
  <c r="H7" i="16"/>
  <c r="I7" i="16"/>
  <c r="J7" i="16"/>
  <c r="K7" i="16"/>
  <c r="D8" i="16"/>
  <c r="E8" i="16"/>
  <c r="F8" i="16"/>
  <c r="G8" i="16"/>
  <c r="H8" i="16"/>
  <c r="I8" i="16"/>
  <c r="J8" i="16"/>
  <c r="K8" i="16"/>
  <c r="D9" i="16"/>
  <c r="E9" i="16"/>
  <c r="F9" i="16"/>
  <c r="G9" i="16"/>
  <c r="H9" i="16"/>
  <c r="I9" i="16"/>
  <c r="J9" i="16"/>
  <c r="K9" i="16"/>
  <c r="D10" i="16"/>
  <c r="E10" i="16"/>
  <c r="F10" i="16"/>
  <c r="G10" i="16"/>
  <c r="H10" i="16"/>
  <c r="I10" i="16"/>
  <c r="J10" i="16"/>
  <c r="K10" i="16"/>
  <c r="D11" i="16"/>
  <c r="E11" i="16"/>
  <c r="F11" i="16"/>
  <c r="G11" i="16"/>
  <c r="H11" i="16"/>
  <c r="I11" i="16"/>
  <c r="J11" i="16"/>
  <c r="K11" i="16"/>
  <c r="D12" i="16"/>
  <c r="E12" i="16"/>
  <c r="F12" i="16"/>
  <c r="G12" i="16"/>
  <c r="H12" i="16"/>
  <c r="I12" i="16"/>
  <c r="J12" i="16"/>
  <c r="K12" i="16"/>
  <c r="D13" i="16"/>
  <c r="E13" i="16"/>
  <c r="F13" i="16"/>
  <c r="G13" i="16"/>
  <c r="H13" i="16"/>
  <c r="I13" i="16"/>
  <c r="J13" i="16"/>
  <c r="K13" i="16"/>
  <c r="D14" i="16"/>
  <c r="E14" i="16"/>
  <c r="F14" i="16"/>
  <c r="G14" i="16"/>
  <c r="H14" i="16"/>
  <c r="I14" i="16"/>
  <c r="J14" i="16"/>
  <c r="K14" i="16"/>
  <c r="D15" i="16"/>
  <c r="E15" i="16"/>
  <c r="F15" i="16"/>
  <c r="G15" i="16"/>
  <c r="H15" i="16"/>
  <c r="I15" i="16"/>
  <c r="J15" i="16"/>
  <c r="K15" i="16"/>
  <c r="D16" i="16"/>
  <c r="E16" i="16"/>
  <c r="F16" i="16"/>
  <c r="G16" i="16"/>
  <c r="H16" i="16"/>
  <c r="I16" i="16"/>
  <c r="J16" i="16"/>
  <c r="K16" i="16"/>
  <c r="D17" i="16"/>
  <c r="E17" i="16"/>
  <c r="F17" i="16"/>
  <c r="G17" i="16"/>
  <c r="H17" i="16"/>
  <c r="I17" i="16"/>
  <c r="J17" i="16"/>
  <c r="K17" i="16"/>
  <c r="D18" i="16"/>
  <c r="E18" i="16"/>
  <c r="F18" i="16"/>
  <c r="G18" i="16"/>
  <c r="H18" i="16"/>
  <c r="I18" i="16"/>
  <c r="J18" i="16"/>
  <c r="K18" i="16"/>
  <c r="D19" i="16"/>
  <c r="E19" i="16"/>
  <c r="F19" i="16"/>
  <c r="G19" i="16"/>
  <c r="H19" i="16"/>
  <c r="I19" i="16"/>
  <c r="J19" i="16"/>
  <c r="K19" i="16"/>
  <c r="D20" i="16"/>
  <c r="E20" i="16"/>
  <c r="F20" i="16"/>
  <c r="G20" i="16"/>
  <c r="H20" i="16"/>
  <c r="I20" i="16"/>
  <c r="J20" i="16"/>
  <c r="K20" i="16"/>
  <c r="D21" i="16"/>
  <c r="E21" i="16"/>
  <c r="F21" i="16"/>
  <c r="G21" i="16"/>
  <c r="H21" i="16"/>
  <c r="I21" i="16"/>
  <c r="J21" i="16"/>
  <c r="K21" i="16"/>
  <c r="D22" i="16"/>
  <c r="E22" i="16"/>
  <c r="F22" i="16"/>
  <c r="G22" i="16"/>
  <c r="H22" i="16"/>
  <c r="I22" i="16"/>
  <c r="J22" i="16"/>
  <c r="K22" i="16"/>
  <c r="D23" i="16"/>
  <c r="E23" i="16"/>
  <c r="F23" i="16"/>
  <c r="G23" i="16"/>
  <c r="H23" i="16"/>
  <c r="I23" i="16"/>
  <c r="J23" i="16"/>
  <c r="K23" i="16"/>
  <c r="D4" i="16"/>
  <c r="E4" i="16"/>
  <c r="F4" i="16"/>
  <c r="G4" i="16"/>
  <c r="G24" i="16" s="1"/>
  <c r="I4" i="16"/>
  <c r="J4" i="16"/>
  <c r="K4" i="16"/>
  <c r="D1" i="14"/>
  <c r="D1" i="13"/>
  <c r="D1" i="12"/>
  <c r="D1" i="11"/>
  <c r="D1" i="10"/>
  <c r="D1" i="9"/>
  <c r="D1" i="8"/>
  <c r="D1" i="7"/>
  <c r="D1" i="6"/>
  <c r="J86" i="14"/>
  <c r="I86" i="14"/>
  <c r="K86" i="14" s="1"/>
  <c r="J85" i="14"/>
  <c r="I85" i="14"/>
  <c r="K85" i="14" s="1"/>
  <c r="J84" i="14"/>
  <c r="I84" i="14"/>
  <c r="K84" i="14" s="1"/>
  <c r="J83" i="14"/>
  <c r="I83" i="14"/>
  <c r="K83" i="14" s="1"/>
  <c r="J82" i="14"/>
  <c r="I82" i="14"/>
  <c r="K82" i="14" s="1"/>
  <c r="J81" i="14"/>
  <c r="I81" i="14"/>
  <c r="K81" i="14" s="1"/>
  <c r="J80" i="14"/>
  <c r="I80" i="14"/>
  <c r="K80" i="14" s="1"/>
  <c r="J79" i="14"/>
  <c r="I79" i="14"/>
  <c r="K79" i="14" s="1"/>
  <c r="J78" i="14"/>
  <c r="I78" i="14"/>
  <c r="K78" i="14" s="1"/>
  <c r="L78" i="14" s="1"/>
  <c r="J77" i="14"/>
  <c r="I77" i="14"/>
  <c r="K77" i="14" s="1"/>
  <c r="J76" i="14"/>
  <c r="I76" i="14"/>
  <c r="K76" i="14" s="1"/>
  <c r="L76" i="14" s="1"/>
  <c r="J75" i="14"/>
  <c r="I75" i="14"/>
  <c r="K75" i="14" s="1"/>
  <c r="J74" i="14"/>
  <c r="I74" i="14"/>
  <c r="K74" i="14" s="1"/>
  <c r="J73" i="14"/>
  <c r="I73" i="14"/>
  <c r="K73" i="14" s="1"/>
  <c r="J72" i="14"/>
  <c r="I72" i="14"/>
  <c r="K72" i="14" s="1"/>
  <c r="J71" i="14"/>
  <c r="I71" i="14"/>
  <c r="K71" i="14" s="1"/>
  <c r="L71" i="14" s="1"/>
  <c r="J70" i="14"/>
  <c r="I70" i="14"/>
  <c r="K70" i="14" s="1"/>
  <c r="J69" i="14"/>
  <c r="I69" i="14"/>
  <c r="K69" i="14" s="1"/>
  <c r="J68" i="14"/>
  <c r="I68" i="14"/>
  <c r="K68" i="14" s="1"/>
  <c r="L68" i="14" s="1"/>
  <c r="J67" i="14"/>
  <c r="I67" i="14"/>
  <c r="K67" i="14" s="1"/>
  <c r="J66" i="14"/>
  <c r="I66" i="14"/>
  <c r="K66" i="14" s="1"/>
  <c r="L66" i="14" s="1"/>
  <c r="K65" i="14"/>
  <c r="J65" i="14"/>
  <c r="I65" i="14"/>
  <c r="J64" i="14"/>
  <c r="I64" i="14"/>
  <c r="K64" i="14" s="1"/>
  <c r="L64" i="14" s="1"/>
  <c r="J63" i="14"/>
  <c r="I63" i="14"/>
  <c r="K63" i="14" s="1"/>
  <c r="J62" i="14"/>
  <c r="I62" i="14"/>
  <c r="K62" i="14" s="1"/>
  <c r="L62" i="14" s="1"/>
  <c r="J61" i="14"/>
  <c r="I61" i="14"/>
  <c r="K61" i="14" s="1"/>
  <c r="J60" i="14"/>
  <c r="I60" i="14"/>
  <c r="K60" i="14" s="1"/>
  <c r="J59" i="14"/>
  <c r="I59" i="14"/>
  <c r="K59" i="14" s="1"/>
  <c r="J58" i="14"/>
  <c r="I58" i="14"/>
  <c r="K58" i="14" s="1"/>
  <c r="J57" i="14"/>
  <c r="I57" i="14"/>
  <c r="K57" i="14" s="1"/>
  <c r="J56" i="14"/>
  <c r="I56" i="14"/>
  <c r="K56" i="14" s="1"/>
  <c r="J55" i="14"/>
  <c r="I55" i="14"/>
  <c r="K55" i="14" s="1"/>
  <c r="L55" i="14" s="1"/>
  <c r="K54" i="14"/>
  <c r="J54" i="14"/>
  <c r="I54" i="14"/>
  <c r="J53" i="14"/>
  <c r="I53" i="14"/>
  <c r="K53" i="14" s="1"/>
  <c r="J52" i="14"/>
  <c r="I52" i="14"/>
  <c r="K52" i="14" s="1"/>
  <c r="L52" i="14" s="1"/>
  <c r="J51" i="14"/>
  <c r="I51" i="14"/>
  <c r="K51" i="14" s="1"/>
  <c r="J50" i="14"/>
  <c r="I50" i="14"/>
  <c r="K50" i="14" s="1"/>
  <c r="L50" i="14" s="1"/>
  <c r="K49" i="14"/>
  <c r="J49" i="14"/>
  <c r="I49" i="14"/>
  <c r="J48" i="14"/>
  <c r="I48" i="14"/>
  <c r="K48" i="14" s="1"/>
  <c r="L48" i="14" s="1"/>
  <c r="J47" i="14"/>
  <c r="I47" i="14"/>
  <c r="K47" i="14" s="1"/>
  <c r="K46" i="14"/>
  <c r="J46" i="14"/>
  <c r="I46" i="14"/>
  <c r="J45" i="14"/>
  <c r="I45" i="14"/>
  <c r="K45" i="14" s="1"/>
  <c r="J44" i="14"/>
  <c r="I44" i="14"/>
  <c r="K44" i="14" s="1"/>
  <c r="J43" i="14"/>
  <c r="I43" i="14"/>
  <c r="K43" i="14" s="1"/>
  <c r="J42" i="14"/>
  <c r="I42" i="14"/>
  <c r="K42" i="14" s="1"/>
  <c r="J41" i="14"/>
  <c r="I41" i="14"/>
  <c r="K41" i="14" s="1"/>
  <c r="J40" i="14"/>
  <c r="I40" i="14"/>
  <c r="K40" i="14" s="1"/>
  <c r="J39" i="14"/>
  <c r="I39" i="14"/>
  <c r="K39" i="14" s="1"/>
  <c r="L39" i="14" s="1"/>
  <c r="J38" i="14"/>
  <c r="I38" i="14"/>
  <c r="K38" i="14" s="1"/>
  <c r="J37" i="14"/>
  <c r="I37" i="14"/>
  <c r="K37" i="14" s="1"/>
  <c r="J36" i="14"/>
  <c r="I36" i="14"/>
  <c r="K36" i="14" s="1"/>
  <c r="L36" i="14" s="1"/>
  <c r="J35" i="14"/>
  <c r="I35" i="14"/>
  <c r="K35" i="14" s="1"/>
  <c r="J34" i="14"/>
  <c r="I34" i="14"/>
  <c r="K34" i="14" s="1"/>
  <c r="L34" i="14" s="1"/>
  <c r="K33" i="14"/>
  <c r="J33" i="14"/>
  <c r="I33" i="14"/>
  <c r="J32" i="14"/>
  <c r="I32" i="14"/>
  <c r="K32" i="14" s="1"/>
  <c r="L32" i="14" s="1"/>
  <c r="J31" i="14"/>
  <c r="I31" i="14"/>
  <c r="K31" i="14" s="1"/>
  <c r="J30" i="14"/>
  <c r="I30" i="14"/>
  <c r="K30" i="14" s="1"/>
  <c r="L30" i="14" s="1"/>
  <c r="J29" i="14"/>
  <c r="I29" i="14"/>
  <c r="K29" i="14" s="1"/>
  <c r="J28" i="14"/>
  <c r="I28" i="14"/>
  <c r="K28" i="14" s="1"/>
  <c r="J27" i="14"/>
  <c r="I27" i="14"/>
  <c r="K27" i="14" s="1"/>
  <c r="K24" i="14"/>
  <c r="K38" i="16" s="1"/>
  <c r="B140" i="16" s="1"/>
  <c r="J24" i="14"/>
  <c r="J38" i="16" s="1"/>
  <c r="B139" i="16" s="1"/>
  <c r="I24" i="14"/>
  <c r="I38" i="16" s="1"/>
  <c r="B138" i="16" s="1"/>
  <c r="H24" i="14"/>
  <c r="H38" i="16" s="1"/>
  <c r="B137" i="16" s="1"/>
  <c r="G38" i="16"/>
  <c r="B136" i="16" s="1"/>
  <c r="F24" i="14"/>
  <c r="F38" i="16" s="1"/>
  <c r="B135" i="16" s="1"/>
  <c r="E24" i="14"/>
  <c r="E38" i="16" s="1"/>
  <c r="B134" i="16" s="1"/>
  <c r="D24" i="14"/>
  <c r="D38" i="16" s="1"/>
  <c r="B133" i="16" s="1"/>
  <c r="C23" i="14"/>
  <c r="B23" i="14"/>
  <c r="C22" i="14"/>
  <c r="B22" i="14"/>
  <c r="L22" i="14" s="1"/>
  <c r="C21" i="14"/>
  <c r="B21" i="14"/>
  <c r="C20" i="14"/>
  <c r="B20" i="14"/>
  <c r="C19" i="14"/>
  <c r="B19" i="14"/>
  <c r="C18" i="14"/>
  <c r="B18" i="14"/>
  <c r="C17" i="14"/>
  <c r="B17" i="14"/>
  <c r="C16" i="14"/>
  <c r="B16" i="14"/>
  <c r="C15" i="14"/>
  <c r="B15" i="14"/>
  <c r="C14" i="14"/>
  <c r="B14" i="14"/>
  <c r="C13" i="14"/>
  <c r="B13" i="14"/>
  <c r="C12" i="14"/>
  <c r="B12" i="14"/>
  <c r="C11" i="14"/>
  <c r="B11" i="14"/>
  <c r="C10" i="14"/>
  <c r="B10" i="14"/>
  <c r="C9" i="14"/>
  <c r="B9" i="14"/>
  <c r="C8" i="14"/>
  <c r="B8" i="14"/>
  <c r="C7" i="14"/>
  <c r="B7" i="14"/>
  <c r="C6" i="14"/>
  <c r="B6" i="14"/>
  <c r="C5" i="14"/>
  <c r="B5" i="14"/>
  <c r="C4" i="14"/>
  <c r="B4" i="14"/>
  <c r="J86" i="13"/>
  <c r="I86" i="13"/>
  <c r="K86" i="13" s="1"/>
  <c r="J85" i="13"/>
  <c r="I85" i="13"/>
  <c r="K85" i="13" s="1"/>
  <c r="J84" i="13"/>
  <c r="I84" i="13"/>
  <c r="K84" i="13" s="1"/>
  <c r="J83" i="13"/>
  <c r="I83" i="13"/>
  <c r="K83" i="13" s="1"/>
  <c r="J82" i="13"/>
  <c r="I82" i="13"/>
  <c r="K82" i="13" s="1"/>
  <c r="J81" i="13"/>
  <c r="I81" i="13"/>
  <c r="K81" i="13" s="1"/>
  <c r="J80" i="13"/>
  <c r="I80" i="13"/>
  <c r="K80" i="13" s="1"/>
  <c r="J79" i="13"/>
  <c r="I79" i="13"/>
  <c r="K79" i="13" s="1"/>
  <c r="J78" i="13"/>
  <c r="I78" i="13"/>
  <c r="K78" i="13" s="1"/>
  <c r="J77" i="13"/>
  <c r="I77" i="13"/>
  <c r="K77" i="13" s="1"/>
  <c r="J76" i="13"/>
  <c r="I76" i="13"/>
  <c r="K76" i="13" s="1"/>
  <c r="J75" i="13"/>
  <c r="I75" i="13"/>
  <c r="K75" i="13" s="1"/>
  <c r="J74" i="13"/>
  <c r="I74" i="13"/>
  <c r="K74" i="13" s="1"/>
  <c r="J73" i="13"/>
  <c r="I73" i="13"/>
  <c r="K73" i="13" s="1"/>
  <c r="J72" i="13"/>
  <c r="I72" i="13"/>
  <c r="K72" i="13" s="1"/>
  <c r="J71" i="13"/>
  <c r="I71" i="13"/>
  <c r="K71" i="13" s="1"/>
  <c r="J70" i="13"/>
  <c r="I70" i="13"/>
  <c r="K70" i="13" s="1"/>
  <c r="J69" i="13"/>
  <c r="I69" i="13"/>
  <c r="K69" i="13" s="1"/>
  <c r="J68" i="13"/>
  <c r="I68" i="13"/>
  <c r="K68" i="13" s="1"/>
  <c r="J67" i="13"/>
  <c r="I67" i="13"/>
  <c r="K67" i="13" s="1"/>
  <c r="J66" i="13"/>
  <c r="I66" i="13"/>
  <c r="K66" i="13" s="1"/>
  <c r="J65" i="13"/>
  <c r="I65" i="13"/>
  <c r="K65" i="13" s="1"/>
  <c r="J64" i="13"/>
  <c r="I64" i="13"/>
  <c r="K64" i="13" s="1"/>
  <c r="J63" i="13"/>
  <c r="I63" i="13"/>
  <c r="K63" i="13" s="1"/>
  <c r="J62" i="13"/>
  <c r="I62" i="13"/>
  <c r="K62" i="13" s="1"/>
  <c r="J61" i="13"/>
  <c r="I61" i="13"/>
  <c r="K61" i="13" s="1"/>
  <c r="J60" i="13"/>
  <c r="I60" i="13"/>
  <c r="K60" i="13" s="1"/>
  <c r="J59" i="13"/>
  <c r="I59" i="13"/>
  <c r="K59" i="13" s="1"/>
  <c r="J58" i="13"/>
  <c r="I58" i="13"/>
  <c r="K58" i="13" s="1"/>
  <c r="J57" i="13"/>
  <c r="I57" i="13"/>
  <c r="K57" i="13" s="1"/>
  <c r="J56" i="13"/>
  <c r="I56" i="13"/>
  <c r="K56" i="13" s="1"/>
  <c r="J55" i="13"/>
  <c r="I55" i="13"/>
  <c r="K55" i="13" s="1"/>
  <c r="J54" i="13"/>
  <c r="I54" i="13"/>
  <c r="K54" i="13" s="1"/>
  <c r="J53" i="13"/>
  <c r="I53" i="13"/>
  <c r="K53" i="13" s="1"/>
  <c r="J52" i="13"/>
  <c r="I52" i="13"/>
  <c r="K52" i="13" s="1"/>
  <c r="J51" i="13"/>
  <c r="I51" i="13"/>
  <c r="K51" i="13" s="1"/>
  <c r="J50" i="13"/>
  <c r="I50" i="13"/>
  <c r="K50" i="13" s="1"/>
  <c r="J49" i="13"/>
  <c r="I49" i="13"/>
  <c r="K49" i="13" s="1"/>
  <c r="J48" i="13"/>
  <c r="I48" i="13"/>
  <c r="K48" i="13" s="1"/>
  <c r="J47" i="13"/>
  <c r="I47" i="13"/>
  <c r="K47" i="13" s="1"/>
  <c r="J46" i="13"/>
  <c r="I46" i="13"/>
  <c r="K46" i="13" s="1"/>
  <c r="J45" i="13"/>
  <c r="I45" i="13"/>
  <c r="K45" i="13" s="1"/>
  <c r="J44" i="13"/>
  <c r="I44" i="13"/>
  <c r="K44" i="13" s="1"/>
  <c r="J43" i="13"/>
  <c r="I43" i="13"/>
  <c r="K43" i="13" s="1"/>
  <c r="J42" i="13"/>
  <c r="I42" i="13"/>
  <c r="K42" i="13" s="1"/>
  <c r="J41" i="13"/>
  <c r="I41" i="13"/>
  <c r="K41" i="13" s="1"/>
  <c r="J40" i="13"/>
  <c r="I40" i="13"/>
  <c r="K40" i="13" s="1"/>
  <c r="J39" i="13"/>
  <c r="I39" i="13"/>
  <c r="K39" i="13" s="1"/>
  <c r="J38" i="13"/>
  <c r="I38" i="13"/>
  <c r="K38" i="13" s="1"/>
  <c r="J37" i="13"/>
  <c r="I37" i="13"/>
  <c r="K37" i="13" s="1"/>
  <c r="J36" i="13"/>
  <c r="I36" i="13"/>
  <c r="K36" i="13" s="1"/>
  <c r="J35" i="13"/>
  <c r="I35" i="13"/>
  <c r="K35" i="13" s="1"/>
  <c r="J34" i="13"/>
  <c r="I34" i="13"/>
  <c r="K34" i="13" s="1"/>
  <c r="J33" i="13"/>
  <c r="I33" i="13"/>
  <c r="K33" i="13" s="1"/>
  <c r="J32" i="13"/>
  <c r="I32" i="13"/>
  <c r="K32" i="13" s="1"/>
  <c r="J31" i="13"/>
  <c r="I31" i="13"/>
  <c r="K31" i="13" s="1"/>
  <c r="J30" i="13"/>
  <c r="I30" i="13"/>
  <c r="K30" i="13" s="1"/>
  <c r="J29" i="13"/>
  <c r="I29" i="13"/>
  <c r="K29" i="13" s="1"/>
  <c r="J28" i="13"/>
  <c r="I28" i="13"/>
  <c r="K28" i="13" s="1"/>
  <c r="J27" i="13"/>
  <c r="I27" i="13"/>
  <c r="K27" i="13" s="1"/>
  <c r="K24" i="13"/>
  <c r="K37" i="16" s="1"/>
  <c r="B130" i="16" s="1"/>
  <c r="J24" i="13"/>
  <c r="J37" i="16" s="1"/>
  <c r="B129" i="16" s="1"/>
  <c r="I24" i="13"/>
  <c r="I37" i="16" s="1"/>
  <c r="B128" i="16" s="1"/>
  <c r="H24" i="13"/>
  <c r="H37" i="16" s="1"/>
  <c r="B127" i="16" s="1"/>
  <c r="G37" i="16"/>
  <c r="B126" i="16" s="1"/>
  <c r="F24" i="13"/>
  <c r="F37" i="16" s="1"/>
  <c r="B125" i="16" s="1"/>
  <c r="E24" i="13"/>
  <c r="E37" i="16" s="1"/>
  <c r="B124" i="16" s="1"/>
  <c r="D24" i="13"/>
  <c r="D37" i="16" s="1"/>
  <c r="B123" i="16" s="1"/>
  <c r="C23" i="13"/>
  <c r="B23" i="13"/>
  <c r="C22" i="13"/>
  <c r="B22" i="13"/>
  <c r="C21" i="13"/>
  <c r="B21" i="13"/>
  <c r="C20" i="13"/>
  <c r="B20" i="13"/>
  <c r="C19" i="13"/>
  <c r="B19" i="13"/>
  <c r="C18" i="13"/>
  <c r="B18" i="13"/>
  <c r="C17" i="13"/>
  <c r="B17" i="13"/>
  <c r="C16" i="13"/>
  <c r="B16" i="13"/>
  <c r="L16" i="13" s="1"/>
  <c r="C15" i="13"/>
  <c r="L15" i="13" s="1"/>
  <c r="B15" i="13"/>
  <c r="C14" i="13"/>
  <c r="B14" i="13"/>
  <c r="C13" i="13"/>
  <c r="B13" i="13"/>
  <c r="C12" i="13"/>
  <c r="B12" i="13"/>
  <c r="L12" i="13" s="1"/>
  <c r="C11" i="13"/>
  <c r="L11" i="13" s="1"/>
  <c r="B11" i="13"/>
  <c r="C10" i="13"/>
  <c r="B10" i="13"/>
  <c r="C9" i="13"/>
  <c r="B9" i="13"/>
  <c r="C8" i="13"/>
  <c r="B8" i="13"/>
  <c r="C7" i="13"/>
  <c r="B7" i="13"/>
  <c r="C6" i="13"/>
  <c r="B6" i="13"/>
  <c r="L6" i="13" s="1"/>
  <c r="C5" i="13"/>
  <c r="B5" i="13"/>
  <c r="C4" i="13"/>
  <c r="B4" i="13"/>
  <c r="B4" i="12"/>
  <c r="C4" i="12"/>
  <c r="B5" i="12"/>
  <c r="C5" i="12"/>
  <c r="B6" i="12"/>
  <c r="C6" i="12"/>
  <c r="B7" i="12"/>
  <c r="C7" i="12"/>
  <c r="B8" i="12"/>
  <c r="L8" i="12" s="1"/>
  <c r="C8" i="12"/>
  <c r="B9" i="12"/>
  <c r="C9" i="12"/>
  <c r="B10" i="12"/>
  <c r="C10" i="12"/>
  <c r="B11" i="12"/>
  <c r="C11" i="12"/>
  <c r="B12" i="12"/>
  <c r="L12" i="12" s="1"/>
  <c r="C12" i="12"/>
  <c r="B13" i="12"/>
  <c r="C13" i="12"/>
  <c r="L13" i="12" s="1"/>
  <c r="B14" i="12"/>
  <c r="C14" i="12"/>
  <c r="B15" i="12"/>
  <c r="C15" i="12"/>
  <c r="B16" i="12"/>
  <c r="L16" i="12" s="1"/>
  <c r="C16" i="12"/>
  <c r="B17" i="12"/>
  <c r="C17" i="12"/>
  <c r="L17" i="12" s="1"/>
  <c r="B18" i="12"/>
  <c r="C18" i="12"/>
  <c r="B19" i="12"/>
  <c r="C19" i="12"/>
  <c r="B20" i="12"/>
  <c r="L20" i="12" s="1"/>
  <c r="C20" i="12"/>
  <c r="B21" i="12"/>
  <c r="C21" i="12"/>
  <c r="B22" i="12"/>
  <c r="C22" i="12"/>
  <c r="B23" i="12"/>
  <c r="C23" i="12"/>
  <c r="D24" i="12"/>
  <c r="D36" i="16" s="1"/>
  <c r="E24" i="12"/>
  <c r="E36" i="16" s="1"/>
  <c r="B114" i="16" s="1"/>
  <c r="F24" i="12"/>
  <c r="F36" i="16" s="1"/>
  <c r="B115" i="16" s="1"/>
  <c r="H24" i="12"/>
  <c r="H36" i="16" s="1"/>
  <c r="B117" i="16" s="1"/>
  <c r="I24" i="12"/>
  <c r="I36" i="16" s="1"/>
  <c r="B118" i="16" s="1"/>
  <c r="J24" i="12"/>
  <c r="J36" i="16" s="1"/>
  <c r="B119" i="16" s="1"/>
  <c r="K24" i="12"/>
  <c r="K36" i="16" s="1"/>
  <c r="B120" i="16" s="1"/>
  <c r="I27" i="12"/>
  <c r="J27" i="12"/>
  <c r="K27" i="12"/>
  <c r="I28" i="12"/>
  <c r="K28" i="12" s="1"/>
  <c r="J28" i="12"/>
  <c r="I29" i="12"/>
  <c r="K29" i="12" s="1"/>
  <c r="J29" i="12"/>
  <c r="I30" i="12"/>
  <c r="J30" i="12"/>
  <c r="K30" i="12"/>
  <c r="I31" i="12"/>
  <c r="K31" i="12" s="1"/>
  <c r="J31" i="12"/>
  <c r="I32" i="12"/>
  <c r="K32" i="12" s="1"/>
  <c r="J32" i="12"/>
  <c r="I33" i="12"/>
  <c r="J33" i="12"/>
  <c r="K33" i="12"/>
  <c r="I34" i="12"/>
  <c r="K34" i="12" s="1"/>
  <c r="J34" i="12"/>
  <c r="I35" i="12"/>
  <c r="K35" i="12" s="1"/>
  <c r="J35" i="12"/>
  <c r="I36" i="12"/>
  <c r="K36" i="12" s="1"/>
  <c r="J36" i="12"/>
  <c r="I37" i="12"/>
  <c r="K37" i="12" s="1"/>
  <c r="J37" i="12"/>
  <c r="I38" i="12"/>
  <c r="J38" i="12"/>
  <c r="L38" i="12" s="1"/>
  <c r="K38" i="12"/>
  <c r="I39" i="12"/>
  <c r="J39" i="12"/>
  <c r="K39" i="12"/>
  <c r="I40" i="12"/>
  <c r="K40" i="12" s="1"/>
  <c r="J40" i="12"/>
  <c r="I41" i="12"/>
  <c r="J41" i="12"/>
  <c r="K41" i="12"/>
  <c r="I42" i="12"/>
  <c r="J42" i="12"/>
  <c r="K42" i="12"/>
  <c r="I43" i="12"/>
  <c r="K43" i="12" s="1"/>
  <c r="J43" i="12"/>
  <c r="I44" i="12"/>
  <c r="K44" i="12" s="1"/>
  <c r="J44" i="12"/>
  <c r="I45" i="12"/>
  <c r="K45" i="12" s="1"/>
  <c r="J45" i="12"/>
  <c r="I46" i="12"/>
  <c r="K46" i="12" s="1"/>
  <c r="J46" i="12"/>
  <c r="I47" i="12"/>
  <c r="J47" i="12"/>
  <c r="K47" i="12"/>
  <c r="I48" i="12"/>
  <c r="K48" i="12" s="1"/>
  <c r="J48" i="12"/>
  <c r="I49" i="12"/>
  <c r="K49" i="12" s="1"/>
  <c r="J49" i="12"/>
  <c r="I50" i="12"/>
  <c r="J50" i="12"/>
  <c r="L50" i="12" s="1"/>
  <c r="K50" i="12"/>
  <c r="I51" i="12"/>
  <c r="J51" i="12"/>
  <c r="K51" i="12"/>
  <c r="I52" i="12"/>
  <c r="K52" i="12" s="1"/>
  <c r="J52" i="12"/>
  <c r="I53" i="12"/>
  <c r="K53" i="12" s="1"/>
  <c r="J53" i="12"/>
  <c r="I54" i="12"/>
  <c r="K54" i="12" s="1"/>
  <c r="J54" i="12"/>
  <c r="I55" i="12"/>
  <c r="K55" i="12" s="1"/>
  <c r="J55" i="12"/>
  <c r="I56" i="12"/>
  <c r="K56" i="12" s="1"/>
  <c r="J56" i="12"/>
  <c r="I57" i="12"/>
  <c r="K57" i="12" s="1"/>
  <c r="J57" i="12"/>
  <c r="I58" i="12"/>
  <c r="K58" i="12" s="1"/>
  <c r="J58" i="12"/>
  <c r="I59" i="12"/>
  <c r="J59" i="12"/>
  <c r="K59" i="12"/>
  <c r="I60" i="12"/>
  <c r="K60" i="12" s="1"/>
  <c r="J60" i="12"/>
  <c r="I61" i="12"/>
  <c r="K61" i="12" s="1"/>
  <c r="J61" i="12"/>
  <c r="I62" i="12"/>
  <c r="J62" i="12"/>
  <c r="K62" i="12"/>
  <c r="I63" i="12"/>
  <c r="K63" i="12" s="1"/>
  <c r="J63" i="12"/>
  <c r="I64" i="12"/>
  <c r="K64" i="12" s="1"/>
  <c r="J64" i="12"/>
  <c r="I65" i="12"/>
  <c r="J65" i="12"/>
  <c r="K65" i="12"/>
  <c r="I66" i="12"/>
  <c r="K66" i="12" s="1"/>
  <c r="J66" i="12"/>
  <c r="I67" i="12"/>
  <c r="K67" i="12" s="1"/>
  <c r="J67" i="12"/>
  <c r="I68" i="12"/>
  <c r="K68" i="12" s="1"/>
  <c r="J68" i="12"/>
  <c r="I69" i="12"/>
  <c r="K69" i="12" s="1"/>
  <c r="J69" i="12"/>
  <c r="I70" i="12"/>
  <c r="J70" i="12"/>
  <c r="K70" i="12"/>
  <c r="I71" i="12"/>
  <c r="J71" i="12"/>
  <c r="K71" i="12"/>
  <c r="I72" i="12"/>
  <c r="K72" i="12" s="1"/>
  <c r="J72" i="12"/>
  <c r="I73" i="12"/>
  <c r="J73" i="12"/>
  <c r="K73" i="12"/>
  <c r="I74" i="12"/>
  <c r="J74" i="12"/>
  <c r="K74" i="12"/>
  <c r="I75" i="12"/>
  <c r="K75" i="12" s="1"/>
  <c r="J75" i="12"/>
  <c r="I76" i="12"/>
  <c r="K76" i="12" s="1"/>
  <c r="J76" i="12"/>
  <c r="I77" i="12"/>
  <c r="K77" i="12" s="1"/>
  <c r="J77" i="12"/>
  <c r="I78" i="12"/>
  <c r="K78" i="12" s="1"/>
  <c r="J78" i="12"/>
  <c r="I79" i="12"/>
  <c r="J79" i="12"/>
  <c r="K79" i="12"/>
  <c r="I80" i="12"/>
  <c r="K80" i="12" s="1"/>
  <c r="J80" i="12"/>
  <c r="I81" i="12"/>
  <c r="K81" i="12" s="1"/>
  <c r="J81" i="12"/>
  <c r="I82" i="12"/>
  <c r="J82" i="12"/>
  <c r="L82" i="12" s="1"/>
  <c r="K82" i="12"/>
  <c r="I83" i="12"/>
  <c r="J83" i="12"/>
  <c r="K83" i="12"/>
  <c r="I84" i="12"/>
  <c r="K84" i="12" s="1"/>
  <c r="J84" i="12"/>
  <c r="I85" i="12"/>
  <c r="K85" i="12" s="1"/>
  <c r="J85" i="12"/>
  <c r="I86" i="12"/>
  <c r="K86" i="12" s="1"/>
  <c r="J86" i="12"/>
  <c r="J86" i="11"/>
  <c r="I86" i="11"/>
  <c r="K86" i="11" s="1"/>
  <c r="J85" i="11"/>
  <c r="I85" i="11"/>
  <c r="K85" i="11" s="1"/>
  <c r="J84" i="11"/>
  <c r="I84" i="11"/>
  <c r="K84" i="11" s="1"/>
  <c r="J83" i="11"/>
  <c r="I83" i="11"/>
  <c r="K83" i="11" s="1"/>
  <c r="K82" i="11"/>
  <c r="J82" i="11"/>
  <c r="I82" i="11"/>
  <c r="J81" i="11"/>
  <c r="I81" i="11"/>
  <c r="K81" i="11" s="1"/>
  <c r="J80" i="11"/>
  <c r="I80" i="11"/>
  <c r="K80" i="11" s="1"/>
  <c r="J79" i="11"/>
  <c r="I79" i="11"/>
  <c r="K79" i="11" s="1"/>
  <c r="J78" i="11"/>
  <c r="I78" i="11"/>
  <c r="K78" i="11" s="1"/>
  <c r="K77" i="11"/>
  <c r="J77" i="11"/>
  <c r="I77" i="11"/>
  <c r="J76" i="11"/>
  <c r="I76" i="11"/>
  <c r="K76" i="11" s="1"/>
  <c r="J75" i="11"/>
  <c r="I75" i="11"/>
  <c r="K75" i="11" s="1"/>
  <c r="J74" i="11"/>
  <c r="I74" i="11"/>
  <c r="K74" i="11" s="1"/>
  <c r="J73" i="11"/>
  <c r="I73" i="11"/>
  <c r="K73" i="11" s="1"/>
  <c r="J72" i="11"/>
  <c r="I72" i="11"/>
  <c r="K72" i="11" s="1"/>
  <c r="J71" i="11"/>
  <c r="I71" i="11"/>
  <c r="K71" i="11" s="1"/>
  <c r="J70" i="11"/>
  <c r="I70" i="11"/>
  <c r="K70" i="11" s="1"/>
  <c r="K69" i="11"/>
  <c r="J69" i="11"/>
  <c r="I69" i="11"/>
  <c r="J68" i="11"/>
  <c r="I68" i="11"/>
  <c r="K68" i="11" s="1"/>
  <c r="J67" i="11"/>
  <c r="I67" i="11"/>
  <c r="K67" i="11" s="1"/>
  <c r="K66" i="11"/>
  <c r="J66" i="11"/>
  <c r="I66" i="11"/>
  <c r="J65" i="11"/>
  <c r="I65" i="11"/>
  <c r="K65" i="11" s="1"/>
  <c r="J64" i="11"/>
  <c r="I64" i="11"/>
  <c r="K64" i="11" s="1"/>
  <c r="J63" i="11"/>
  <c r="I63" i="11"/>
  <c r="K63" i="11" s="1"/>
  <c r="J62" i="11"/>
  <c r="I62" i="11"/>
  <c r="K62" i="11" s="1"/>
  <c r="J61" i="11"/>
  <c r="I61" i="11"/>
  <c r="K61" i="11" s="1"/>
  <c r="J60" i="11"/>
  <c r="I60" i="11"/>
  <c r="K60" i="11" s="1"/>
  <c r="J59" i="11"/>
  <c r="I59" i="11"/>
  <c r="K59" i="11" s="1"/>
  <c r="J58" i="11"/>
  <c r="I58" i="11"/>
  <c r="K58" i="11" s="1"/>
  <c r="J57" i="11"/>
  <c r="I57" i="11"/>
  <c r="K57" i="11" s="1"/>
  <c r="J56" i="11"/>
  <c r="I56" i="11"/>
  <c r="K56" i="11" s="1"/>
  <c r="J55" i="11"/>
  <c r="I55" i="11"/>
  <c r="K55" i="11" s="1"/>
  <c r="J54" i="11"/>
  <c r="I54" i="11"/>
  <c r="K54" i="11" s="1"/>
  <c r="K53" i="11"/>
  <c r="J53" i="11"/>
  <c r="I53" i="11"/>
  <c r="J52" i="11"/>
  <c r="I52" i="11"/>
  <c r="K52" i="11" s="1"/>
  <c r="J51" i="11"/>
  <c r="I51" i="11"/>
  <c r="K51" i="11" s="1"/>
  <c r="J50" i="11"/>
  <c r="I50" i="11"/>
  <c r="K50" i="11" s="1"/>
  <c r="J49" i="11"/>
  <c r="I49" i="11"/>
  <c r="K49" i="11" s="1"/>
  <c r="J48" i="11"/>
  <c r="I48" i="11"/>
  <c r="K48" i="11" s="1"/>
  <c r="J47" i="11"/>
  <c r="I47" i="11"/>
  <c r="K47" i="11" s="1"/>
  <c r="J46" i="11"/>
  <c r="I46" i="11"/>
  <c r="K46" i="11" s="1"/>
  <c r="J45" i="11"/>
  <c r="I45" i="11"/>
  <c r="K45" i="11" s="1"/>
  <c r="J44" i="11"/>
  <c r="I44" i="11"/>
  <c r="K44" i="11" s="1"/>
  <c r="J43" i="11"/>
  <c r="I43" i="11"/>
  <c r="K43" i="11" s="1"/>
  <c r="J42" i="11"/>
  <c r="I42" i="11"/>
  <c r="K42" i="11" s="1"/>
  <c r="J41" i="11"/>
  <c r="I41" i="11"/>
  <c r="K41" i="11" s="1"/>
  <c r="J40" i="11"/>
  <c r="I40" i="11"/>
  <c r="K40" i="11" s="1"/>
  <c r="J39" i="11"/>
  <c r="I39" i="11"/>
  <c r="K39" i="11" s="1"/>
  <c r="J38" i="11"/>
  <c r="I38" i="11"/>
  <c r="K38" i="11" s="1"/>
  <c r="J37" i="11"/>
  <c r="I37" i="11"/>
  <c r="K37" i="11" s="1"/>
  <c r="J36" i="11"/>
  <c r="I36" i="11"/>
  <c r="K36" i="11" s="1"/>
  <c r="J35" i="11"/>
  <c r="I35" i="11"/>
  <c r="K35" i="11" s="1"/>
  <c r="J34" i="11"/>
  <c r="I34" i="11"/>
  <c r="K34" i="11" s="1"/>
  <c r="J33" i="11"/>
  <c r="I33" i="11"/>
  <c r="K33" i="11" s="1"/>
  <c r="J32" i="11"/>
  <c r="I32" i="11"/>
  <c r="K32" i="11" s="1"/>
  <c r="J31" i="11"/>
  <c r="I31" i="11"/>
  <c r="K31" i="11" s="1"/>
  <c r="J30" i="11"/>
  <c r="I30" i="11"/>
  <c r="K30" i="11" s="1"/>
  <c r="K29" i="11"/>
  <c r="J29" i="11"/>
  <c r="I29" i="11"/>
  <c r="J28" i="11"/>
  <c r="I28" i="11"/>
  <c r="K28" i="11" s="1"/>
  <c r="J27" i="11"/>
  <c r="I27" i="11"/>
  <c r="K27" i="11" s="1"/>
  <c r="K24" i="11"/>
  <c r="K35" i="16" s="1"/>
  <c r="B110" i="16" s="1"/>
  <c r="J24" i="11"/>
  <c r="J35" i="16" s="1"/>
  <c r="B109" i="16" s="1"/>
  <c r="I24" i="11"/>
  <c r="I35" i="16" s="1"/>
  <c r="B108" i="16" s="1"/>
  <c r="H24" i="11"/>
  <c r="H35" i="16" s="1"/>
  <c r="B107" i="16" s="1"/>
  <c r="G35" i="16"/>
  <c r="B106" i="16" s="1"/>
  <c r="F24" i="11"/>
  <c r="F35" i="16" s="1"/>
  <c r="B105" i="16" s="1"/>
  <c r="E24" i="11"/>
  <c r="E35" i="16" s="1"/>
  <c r="B104" i="16" s="1"/>
  <c r="D24" i="11"/>
  <c r="D35" i="16" s="1"/>
  <c r="B103" i="16" s="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C9" i="11"/>
  <c r="B9" i="11"/>
  <c r="C8" i="11"/>
  <c r="B8" i="11"/>
  <c r="C7" i="11"/>
  <c r="B7" i="11"/>
  <c r="C6" i="11"/>
  <c r="B6" i="11"/>
  <c r="C5" i="11"/>
  <c r="B5" i="11"/>
  <c r="C4" i="11"/>
  <c r="B4" i="11"/>
  <c r="J86" i="10"/>
  <c r="I86" i="10"/>
  <c r="K86" i="10" s="1"/>
  <c r="J85" i="10"/>
  <c r="I85" i="10"/>
  <c r="K85" i="10" s="1"/>
  <c r="J84" i="10"/>
  <c r="I84" i="10"/>
  <c r="K84" i="10" s="1"/>
  <c r="J83" i="10"/>
  <c r="I83" i="10"/>
  <c r="K83" i="10" s="1"/>
  <c r="J82" i="10"/>
  <c r="I82" i="10"/>
  <c r="K82" i="10" s="1"/>
  <c r="J81" i="10"/>
  <c r="I81" i="10"/>
  <c r="K81" i="10" s="1"/>
  <c r="J80" i="10"/>
  <c r="I80" i="10"/>
  <c r="K80" i="10" s="1"/>
  <c r="J79" i="10"/>
  <c r="I79" i="10"/>
  <c r="K79" i="10" s="1"/>
  <c r="J78" i="10"/>
  <c r="I78" i="10"/>
  <c r="K78" i="10" s="1"/>
  <c r="J77" i="10"/>
  <c r="I77" i="10"/>
  <c r="K77" i="10" s="1"/>
  <c r="J76" i="10"/>
  <c r="I76" i="10"/>
  <c r="K76" i="10" s="1"/>
  <c r="J75" i="10"/>
  <c r="I75" i="10"/>
  <c r="K75" i="10" s="1"/>
  <c r="J74" i="10"/>
  <c r="I74" i="10"/>
  <c r="K74" i="10" s="1"/>
  <c r="J73" i="10"/>
  <c r="I73" i="10"/>
  <c r="K73" i="10" s="1"/>
  <c r="J72" i="10"/>
  <c r="I72" i="10"/>
  <c r="K72" i="10" s="1"/>
  <c r="J71" i="10"/>
  <c r="I71" i="10"/>
  <c r="K71" i="10" s="1"/>
  <c r="J70" i="10"/>
  <c r="I70" i="10"/>
  <c r="K70" i="10" s="1"/>
  <c r="J69" i="10"/>
  <c r="I69" i="10"/>
  <c r="K69" i="10" s="1"/>
  <c r="J68" i="10"/>
  <c r="I68" i="10"/>
  <c r="K68" i="10" s="1"/>
  <c r="J67" i="10"/>
  <c r="I67" i="10"/>
  <c r="K67" i="10" s="1"/>
  <c r="J66" i="10"/>
  <c r="I66" i="10"/>
  <c r="K66" i="10" s="1"/>
  <c r="J65" i="10"/>
  <c r="I65" i="10"/>
  <c r="K65" i="10" s="1"/>
  <c r="J64" i="10"/>
  <c r="I64" i="10"/>
  <c r="K64" i="10" s="1"/>
  <c r="J63" i="10"/>
  <c r="I63" i="10"/>
  <c r="K63" i="10" s="1"/>
  <c r="J62" i="10"/>
  <c r="I62" i="10"/>
  <c r="K62" i="10" s="1"/>
  <c r="J61" i="10"/>
  <c r="I61" i="10"/>
  <c r="K61" i="10" s="1"/>
  <c r="J60" i="10"/>
  <c r="I60" i="10"/>
  <c r="K60" i="10" s="1"/>
  <c r="J59" i="10"/>
  <c r="I59" i="10"/>
  <c r="K59" i="10" s="1"/>
  <c r="J58" i="10"/>
  <c r="I58" i="10"/>
  <c r="K58" i="10" s="1"/>
  <c r="J57" i="10"/>
  <c r="I57" i="10"/>
  <c r="K57" i="10" s="1"/>
  <c r="J56" i="10"/>
  <c r="I56" i="10"/>
  <c r="K56" i="10" s="1"/>
  <c r="J55" i="10"/>
  <c r="I55" i="10"/>
  <c r="K55" i="10" s="1"/>
  <c r="J54" i="10"/>
  <c r="I54" i="10"/>
  <c r="K54" i="10" s="1"/>
  <c r="J53" i="10"/>
  <c r="I53" i="10"/>
  <c r="K53" i="10" s="1"/>
  <c r="J52" i="10"/>
  <c r="I52" i="10"/>
  <c r="K52" i="10" s="1"/>
  <c r="J51" i="10"/>
  <c r="I51" i="10"/>
  <c r="K51" i="10" s="1"/>
  <c r="J50" i="10"/>
  <c r="I50" i="10"/>
  <c r="K50" i="10" s="1"/>
  <c r="J49" i="10"/>
  <c r="I49" i="10"/>
  <c r="K49" i="10" s="1"/>
  <c r="J48" i="10"/>
  <c r="I48" i="10"/>
  <c r="K48" i="10" s="1"/>
  <c r="J47" i="10"/>
  <c r="I47" i="10"/>
  <c r="K47" i="10" s="1"/>
  <c r="J46" i="10"/>
  <c r="I46" i="10"/>
  <c r="K46" i="10" s="1"/>
  <c r="J45" i="10"/>
  <c r="I45" i="10"/>
  <c r="K45" i="10" s="1"/>
  <c r="J44" i="10"/>
  <c r="I44" i="10"/>
  <c r="K44" i="10" s="1"/>
  <c r="J43" i="10"/>
  <c r="I43" i="10"/>
  <c r="K43" i="10" s="1"/>
  <c r="J42" i="10"/>
  <c r="I42" i="10"/>
  <c r="K42" i="10" s="1"/>
  <c r="J41" i="10"/>
  <c r="I41" i="10"/>
  <c r="K41" i="10" s="1"/>
  <c r="J40" i="10"/>
  <c r="I40" i="10"/>
  <c r="K40" i="10" s="1"/>
  <c r="J39" i="10"/>
  <c r="I39" i="10"/>
  <c r="K39" i="10" s="1"/>
  <c r="J38" i="10"/>
  <c r="I38" i="10"/>
  <c r="K38" i="10" s="1"/>
  <c r="J37" i="10"/>
  <c r="I37" i="10"/>
  <c r="K37" i="10" s="1"/>
  <c r="J36" i="10"/>
  <c r="I36" i="10"/>
  <c r="K36" i="10" s="1"/>
  <c r="J35" i="10"/>
  <c r="I35" i="10"/>
  <c r="K35" i="10" s="1"/>
  <c r="J34" i="10"/>
  <c r="I34" i="10"/>
  <c r="K34" i="10" s="1"/>
  <c r="J33" i="10"/>
  <c r="I33" i="10"/>
  <c r="K33" i="10" s="1"/>
  <c r="J32" i="10"/>
  <c r="I32" i="10"/>
  <c r="K32" i="10" s="1"/>
  <c r="J31" i="10"/>
  <c r="I31" i="10"/>
  <c r="K31" i="10" s="1"/>
  <c r="J30" i="10"/>
  <c r="I30" i="10"/>
  <c r="K30" i="10" s="1"/>
  <c r="J29" i="10"/>
  <c r="I29" i="10"/>
  <c r="K29" i="10" s="1"/>
  <c r="J28" i="10"/>
  <c r="I28" i="10"/>
  <c r="K28" i="10" s="1"/>
  <c r="J27" i="10"/>
  <c r="I27" i="10"/>
  <c r="K27" i="10" s="1"/>
  <c r="K24" i="10"/>
  <c r="K34" i="16" s="1"/>
  <c r="B100" i="16" s="1"/>
  <c r="J24" i="10"/>
  <c r="J34" i="16" s="1"/>
  <c r="B99" i="16" s="1"/>
  <c r="I24" i="10"/>
  <c r="I34" i="16" s="1"/>
  <c r="B98" i="16" s="1"/>
  <c r="H24" i="10"/>
  <c r="H34" i="16" s="1"/>
  <c r="B97" i="16" s="1"/>
  <c r="G34" i="16"/>
  <c r="B96" i="16" s="1"/>
  <c r="F24" i="10"/>
  <c r="F34" i="16" s="1"/>
  <c r="B95" i="16" s="1"/>
  <c r="E24" i="10"/>
  <c r="E34" i="16" s="1"/>
  <c r="B94" i="16" s="1"/>
  <c r="D24" i="10"/>
  <c r="D34" i="16" s="1"/>
  <c r="B93" i="16" s="1"/>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C4" i="10"/>
  <c r="B4" i="10"/>
  <c r="J86" i="9"/>
  <c r="I86" i="9"/>
  <c r="K86" i="9" s="1"/>
  <c r="J85" i="9"/>
  <c r="I85" i="9"/>
  <c r="K85" i="9" s="1"/>
  <c r="J84" i="9"/>
  <c r="I84" i="9"/>
  <c r="K84" i="9" s="1"/>
  <c r="J83" i="9"/>
  <c r="I83" i="9"/>
  <c r="K83" i="9" s="1"/>
  <c r="J82" i="9"/>
  <c r="I82" i="9"/>
  <c r="K82" i="9" s="1"/>
  <c r="J81" i="9"/>
  <c r="I81" i="9"/>
  <c r="K81" i="9" s="1"/>
  <c r="J80" i="9"/>
  <c r="I80" i="9"/>
  <c r="K80" i="9" s="1"/>
  <c r="J79" i="9"/>
  <c r="I79" i="9"/>
  <c r="K79" i="9" s="1"/>
  <c r="J78" i="9"/>
  <c r="I78" i="9"/>
  <c r="K78" i="9" s="1"/>
  <c r="J77" i="9"/>
  <c r="I77" i="9"/>
  <c r="K77" i="9" s="1"/>
  <c r="J76" i="9"/>
  <c r="I76" i="9"/>
  <c r="K76" i="9" s="1"/>
  <c r="J75" i="9"/>
  <c r="I75" i="9"/>
  <c r="K75" i="9" s="1"/>
  <c r="J74" i="9"/>
  <c r="I74" i="9"/>
  <c r="K74" i="9" s="1"/>
  <c r="J73" i="9"/>
  <c r="I73" i="9"/>
  <c r="K73" i="9" s="1"/>
  <c r="J72" i="9"/>
  <c r="I72" i="9"/>
  <c r="K72" i="9" s="1"/>
  <c r="J71" i="9"/>
  <c r="I71" i="9"/>
  <c r="K71" i="9" s="1"/>
  <c r="J70" i="9"/>
  <c r="I70" i="9"/>
  <c r="K70" i="9" s="1"/>
  <c r="J69" i="9"/>
  <c r="I69" i="9"/>
  <c r="K69" i="9" s="1"/>
  <c r="J68" i="9"/>
  <c r="I68" i="9"/>
  <c r="K68" i="9" s="1"/>
  <c r="J67" i="9"/>
  <c r="I67" i="9"/>
  <c r="K67" i="9" s="1"/>
  <c r="J66" i="9"/>
  <c r="I66" i="9"/>
  <c r="K66" i="9" s="1"/>
  <c r="J65" i="9"/>
  <c r="I65" i="9"/>
  <c r="K65" i="9" s="1"/>
  <c r="J64" i="9"/>
  <c r="I64" i="9"/>
  <c r="K64" i="9" s="1"/>
  <c r="J63" i="9"/>
  <c r="I63" i="9"/>
  <c r="K63" i="9" s="1"/>
  <c r="J62" i="9"/>
  <c r="I62" i="9"/>
  <c r="K62" i="9" s="1"/>
  <c r="J61" i="9"/>
  <c r="I61" i="9"/>
  <c r="K61" i="9" s="1"/>
  <c r="J60" i="9"/>
  <c r="I60" i="9"/>
  <c r="K60" i="9" s="1"/>
  <c r="J59" i="9"/>
  <c r="I59" i="9"/>
  <c r="K59" i="9" s="1"/>
  <c r="J58" i="9"/>
  <c r="I58" i="9"/>
  <c r="K58" i="9" s="1"/>
  <c r="J57" i="9"/>
  <c r="I57" i="9"/>
  <c r="K57" i="9" s="1"/>
  <c r="J56" i="9"/>
  <c r="I56" i="9"/>
  <c r="K56" i="9" s="1"/>
  <c r="J55" i="9"/>
  <c r="I55" i="9"/>
  <c r="K55" i="9" s="1"/>
  <c r="J54" i="9"/>
  <c r="I54" i="9"/>
  <c r="K54" i="9" s="1"/>
  <c r="J53" i="9"/>
  <c r="I53" i="9"/>
  <c r="K53" i="9" s="1"/>
  <c r="J52" i="9"/>
  <c r="I52" i="9"/>
  <c r="K52" i="9" s="1"/>
  <c r="J51" i="9"/>
  <c r="I51" i="9"/>
  <c r="K51" i="9" s="1"/>
  <c r="J50" i="9"/>
  <c r="I50" i="9"/>
  <c r="K50" i="9" s="1"/>
  <c r="J49" i="9"/>
  <c r="I49" i="9"/>
  <c r="K49" i="9" s="1"/>
  <c r="J48" i="9"/>
  <c r="I48" i="9"/>
  <c r="K48" i="9" s="1"/>
  <c r="J47" i="9"/>
  <c r="I47" i="9"/>
  <c r="K47" i="9" s="1"/>
  <c r="L47" i="9" s="1"/>
  <c r="J46" i="9"/>
  <c r="I46" i="9"/>
  <c r="K46" i="9" s="1"/>
  <c r="J45" i="9"/>
  <c r="I45" i="9"/>
  <c r="K45" i="9" s="1"/>
  <c r="J44" i="9"/>
  <c r="I44" i="9"/>
  <c r="K44" i="9" s="1"/>
  <c r="J43" i="9"/>
  <c r="I43" i="9"/>
  <c r="K43" i="9" s="1"/>
  <c r="L43" i="9" s="1"/>
  <c r="J42" i="9"/>
  <c r="I42" i="9"/>
  <c r="K42" i="9" s="1"/>
  <c r="J41" i="9"/>
  <c r="I41" i="9"/>
  <c r="K41" i="9" s="1"/>
  <c r="J40" i="9"/>
  <c r="I40" i="9"/>
  <c r="K40" i="9" s="1"/>
  <c r="J39" i="9"/>
  <c r="I39" i="9"/>
  <c r="K39" i="9" s="1"/>
  <c r="L39" i="9" s="1"/>
  <c r="J38" i="9"/>
  <c r="I38" i="9"/>
  <c r="K38" i="9" s="1"/>
  <c r="J37" i="9"/>
  <c r="I37" i="9"/>
  <c r="K37" i="9" s="1"/>
  <c r="J36" i="9"/>
  <c r="I36" i="9"/>
  <c r="K36" i="9" s="1"/>
  <c r="J35" i="9"/>
  <c r="I35" i="9"/>
  <c r="K35" i="9" s="1"/>
  <c r="L35" i="9" s="1"/>
  <c r="J34" i="9"/>
  <c r="I34" i="9"/>
  <c r="K34" i="9" s="1"/>
  <c r="J33" i="9"/>
  <c r="I33" i="9"/>
  <c r="K33" i="9" s="1"/>
  <c r="J32" i="9"/>
  <c r="I32" i="9"/>
  <c r="K32" i="9" s="1"/>
  <c r="J31" i="9"/>
  <c r="I31" i="9"/>
  <c r="K31" i="9" s="1"/>
  <c r="L31" i="9" s="1"/>
  <c r="J30" i="9"/>
  <c r="I30" i="9"/>
  <c r="K30" i="9" s="1"/>
  <c r="J29" i="9"/>
  <c r="I29" i="9"/>
  <c r="K29" i="9" s="1"/>
  <c r="J28" i="9"/>
  <c r="I28" i="9"/>
  <c r="K28" i="9" s="1"/>
  <c r="J27" i="9"/>
  <c r="I27" i="9"/>
  <c r="K27" i="9" s="1"/>
  <c r="L27" i="9" s="1"/>
  <c r="K24" i="9"/>
  <c r="K33" i="16" s="1"/>
  <c r="B90" i="16" s="1"/>
  <c r="J24" i="9"/>
  <c r="J33" i="16" s="1"/>
  <c r="B89" i="16" s="1"/>
  <c r="I24" i="9"/>
  <c r="I33" i="16" s="1"/>
  <c r="B88" i="16" s="1"/>
  <c r="H24" i="9"/>
  <c r="H33" i="16" s="1"/>
  <c r="B87" i="16" s="1"/>
  <c r="G33" i="16"/>
  <c r="B86" i="16" s="1"/>
  <c r="F24" i="9"/>
  <c r="F33" i="16" s="1"/>
  <c r="B85" i="16" s="1"/>
  <c r="E24" i="9"/>
  <c r="E33" i="16" s="1"/>
  <c r="B84" i="16" s="1"/>
  <c r="D24" i="9"/>
  <c r="D33" i="16" s="1"/>
  <c r="B83" i="16" s="1"/>
  <c r="C23" i="9"/>
  <c r="L23" i="9" s="1"/>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L7" i="9" s="1"/>
  <c r="B7" i="9"/>
  <c r="C6" i="9"/>
  <c r="B6" i="9"/>
  <c r="C5" i="9"/>
  <c r="B5" i="9"/>
  <c r="C4" i="9"/>
  <c r="B4" i="9"/>
  <c r="J86" i="8"/>
  <c r="I86" i="8"/>
  <c r="K86" i="8" s="1"/>
  <c r="J85" i="8"/>
  <c r="I85" i="8"/>
  <c r="K85" i="8" s="1"/>
  <c r="J84" i="8"/>
  <c r="I84" i="8"/>
  <c r="K84" i="8" s="1"/>
  <c r="J83" i="8"/>
  <c r="I83" i="8"/>
  <c r="K83" i="8" s="1"/>
  <c r="J82" i="8"/>
  <c r="I82" i="8"/>
  <c r="K82" i="8" s="1"/>
  <c r="J81" i="8"/>
  <c r="I81" i="8"/>
  <c r="K81" i="8" s="1"/>
  <c r="J80" i="8"/>
  <c r="I80" i="8"/>
  <c r="K80" i="8" s="1"/>
  <c r="J79" i="8"/>
  <c r="I79" i="8"/>
  <c r="K79" i="8" s="1"/>
  <c r="J78" i="8"/>
  <c r="I78" i="8"/>
  <c r="K78" i="8" s="1"/>
  <c r="J77" i="8"/>
  <c r="I77" i="8"/>
  <c r="K77" i="8" s="1"/>
  <c r="J76" i="8"/>
  <c r="I76" i="8"/>
  <c r="K76" i="8" s="1"/>
  <c r="L76" i="8" s="1"/>
  <c r="J75" i="8"/>
  <c r="I75" i="8"/>
  <c r="K75" i="8" s="1"/>
  <c r="J74" i="8"/>
  <c r="I74" i="8"/>
  <c r="K74" i="8" s="1"/>
  <c r="J73" i="8"/>
  <c r="I73" i="8"/>
  <c r="K73" i="8" s="1"/>
  <c r="J72" i="8"/>
  <c r="I72" i="8"/>
  <c r="K72" i="8" s="1"/>
  <c r="L72" i="8" s="1"/>
  <c r="J71" i="8"/>
  <c r="I71" i="8"/>
  <c r="K71" i="8" s="1"/>
  <c r="J70" i="8"/>
  <c r="I70" i="8"/>
  <c r="K70" i="8" s="1"/>
  <c r="J69" i="8"/>
  <c r="I69" i="8"/>
  <c r="K69" i="8" s="1"/>
  <c r="J68" i="8"/>
  <c r="I68" i="8"/>
  <c r="K68" i="8" s="1"/>
  <c r="L68" i="8" s="1"/>
  <c r="J67" i="8"/>
  <c r="I67" i="8"/>
  <c r="K67" i="8" s="1"/>
  <c r="J66" i="8"/>
  <c r="I66" i="8"/>
  <c r="K66" i="8" s="1"/>
  <c r="J65" i="8"/>
  <c r="I65" i="8"/>
  <c r="K65" i="8" s="1"/>
  <c r="J64" i="8"/>
  <c r="I64" i="8"/>
  <c r="K64" i="8" s="1"/>
  <c r="L64" i="8" s="1"/>
  <c r="J63" i="8"/>
  <c r="I63" i="8"/>
  <c r="K63" i="8" s="1"/>
  <c r="J62" i="8"/>
  <c r="I62" i="8"/>
  <c r="K62" i="8" s="1"/>
  <c r="J61" i="8"/>
  <c r="I61" i="8"/>
  <c r="K61" i="8" s="1"/>
  <c r="J60" i="8"/>
  <c r="I60" i="8"/>
  <c r="K60" i="8" s="1"/>
  <c r="L60" i="8" s="1"/>
  <c r="J59" i="8"/>
  <c r="I59" i="8"/>
  <c r="K59" i="8" s="1"/>
  <c r="J58" i="8"/>
  <c r="I58" i="8"/>
  <c r="K58" i="8" s="1"/>
  <c r="J57" i="8"/>
  <c r="I57" i="8"/>
  <c r="K57" i="8" s="1"/>
  <c r="J56" i="8"/>
  <c r="I56" i="8"/>
  <c r="K56" i="8" s="1"/>
  <c r="L56" i="8" s="1"/>
  <c r="J55" i="8"/>
  <c r="I55" i="8"/>
  <c r="K55" i="8" s="1"/>
  <c r="J54" i="8"/>
  <c r="I54" i="8"/>
  <c r="K54" i="8" s="1"/>
  <c r="J53" i="8"/>
  <c r="I53" i="8"/>
  <c r="K53" i="8" s="1"/>
  <c r="J52" i="8"/>
  <c r="I52" i="8"/>
  <c r="K52" i="8" s="1"/>
  <c r="L52" i="8" s="1"/>
  <c r="J51" i="8"/>
  <c r="I51" i="8"/>
  <c r="K51" i="8" s="1"/>
  <c r="J50" i="8"/>
  <c r="I50" i="8"/>
  <c r="K50" i="8" s="1"/>
  <c r="J49" i="8"/>
  <c r="I49" i="8"/>
  <c r="K49" i="8" s="1"/>
  <c r="J48" i="8"/>
  <c r="I48" i="8"/>
  <c r="K48" i="8" s="1"/>
  <c r="L48" i="8" s="1"/>
  <c r="J47" i="8"/>
  <c r="I47" i="8"/>
  <c r="K47" i="8" s="1"/>
  <c r="J46" i="8"/>
  <c r="I46" i="8"/>
  <c r="K46" i="8" s="1"/>
  <c r="J45" i="8"/>
  <c r="I45" i="8"/>
  <c r="K45" i="8" s="1"/>
  <c r="J44" i="8"/>
  <c r="I44" i="8"/>
  <c r="K44" i="8" s="1"/>
  <c r="L44" i="8" s="1"/>
  <c r="J43" i="8"/>
  <c r="I43" i="8"/>
  <c r="K43" i="8" s="1"/>
  <c r="J42" i="8"/>
  <c r="I42" i="8"/>
  <c r="K42" i="8" s="1"/>
  <c r="J41" i="8"/>
  <c r="I41" i="8"/>
  <c r="K41" i="8" s="1"/>
  <c r="J40" i="8"/>
  <c r="I40" i="8"/>
  <c r="K40" i="8" s="1"/>
  <c r="L40" i="8" s="1"/>
  <c r="J39" i="8"/>
  <c r="I39" i="8"/>
  <c r="K39" i="8" s="1"/>
  <c r="J38" i="8"/>
  <c r="I38" i="8"/>
  <c r="K38" i="8" s="1"/>
  <c r="J37" i="8"/>
  <c r="I37" i="8"/>
  <c r="K37" i="8" s="1"/>
  <c r="J36" i="8"/>
  <c r="I36" i="8"/>
  <c r="K36" i="8" s="1"/>
  <c r="L36" i="8" s="1"/>
  <c r="J35" i="8"/>
  <c r="I35" i="8"/>
  <c r="K35" i="8" s="1"/>
  <c r="J34" i="8"/>
  <c r="I34" i="8"/>
  <c r="K34" i="8" s="1"/>
  <c r="J33" i="8"/>
  <c r="I33" i="8"/>
  <c r="K33" i="8" s="1"/>
  <c r="J32" i="8"/>
  <c r="I32" i="8"/>
  <c r="K32" i="8" s="1"/>
  <c r="L32" i="8" s="1"/>
  <c r="J31" i="8"/>
  <c r="I31" i="8"/>
  <c r="K31" i="8" s="1"/>
  <c r="J30" i="8"/>
  <c r="I30" i="8"/>
  <c r="K30" i="8" s="1"/>
  <c r="J29" i="8"/>
  <c r="I29" i="8"/>
  <c r="K29" i="8" s="1"/>
  <c r="J28" i="8"/>
  <c r="I28" i="8"/>
  <c r="K28" i="8" s="1"/>
  <c r="L28" i="8" s="1"/>
  <c r="J27" i="8"/>
  <c r="I27" i="8"/>
  <c r="K27" i="8" s="1"/>
  <c r="K24" i="8"/>
  <c r="K32" i="16" s="1"/>
  <c r="B80" i="16" s="1"/>
  <c r="J24" i="8"/>
  <c r="J32" i="16" s="1"/>
  <c r="B79" i="16" s="1"/>
  <c r="I24" i="8"/>
  <c r="I32" i="16" s="1"/>
  <c r="B78" i="16" s="1"/>
  <c r="H24" i="8"/>
  <c r="H32" i="16" s="1"/>
  <c r="B77" i="16" s="1"/>
  <c r="G32" i="16"/>
  <c r="B76" i="16" s="1"/>
  <c r="F24" i="8"/>
  <c r="F32" i="16" s="1"/>
  <c r="B75" i="16" s="1"/>
  <c r="E24" i="8"/>
  <c r="E32" i="16" s="1"/>
  <c r="B74" i="16" s="1"/>
  <c r="D24" i="8"/>
  <c r="D32" i="16" s="1"/>
  <c r="B73" i="16" s="1"/>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J86" i="7"/>
  <c r="L86" i="7" s="1"/>
  <c r="I86" i="7"/>
  <c r="K86" i="7" s="1"/>
  <c r="J85" i="7"/>
  <c r="I85" i="7"/>
  <c r="K85" i="7" s="1"/>
  <c r="J84" i="7"/>
  <c r="I84" i="7"/>
  <c r="K84" i="7" s="1"/>
  <c r="J83" i="7"/>
  <c r="I83" i="7"/>
  <c r="K83" i="7" s="1"/>
  <c r="J82" i="7"/>
  <c r="L82" i="7" s="1"/>
  <c r="I82" i="7"/>
  <c r="K82" i="7" s="1"/>
  <c r="J81" i="7"/>
  <c r="I81" i="7"/>
  <c r="K81" i="7" s="1"/>
  <c r="J80" i="7"/>
  <c r="I80" i="7"/>
  <c r="K80" i="7" s="1"/>
  <c r="J79" i="7"/>
  <c r="I79" i="7"/>
  <c r="K79" i="7" s="1"/>
  <c r="J78" i="7"/>
  <c r="L78" i="7" s="1"/>
  <c r="I78" i="7"/>
  <c r="K78" i="7" s="1"/>
  <c r="J77" i="7"/>
  <c r="I77" i="7"/>
  <c r="K77" i="7" s="1"/>
  <c r="J76" i="7"/>
  <c r="I76" i="7"/>
  <c r="K76" i="7" s="1"/>
  <c r="J75" i="7"/>
  <c r="I75" i="7"/>
  <c r="K75" i="7" s="1"/>
  <c r="J74" i="7"/>
  <c r="L74" i="7" s="1"/>
  <c r="I74" i="7"/>
  <c r="K74" i="7" s="1"/>
  <c r="J73" i="7"/>
  <c r="I73" i="7"/>
  <c r="K73" i="7" s="1"/>
  <c r="J72" i="7"/>
  <c r="I72" i="7"/>
  <c r="K72" i="7" s="1"/>
  <c r="J71" i="7"/>
  <c r="I71" i="7"/>
  <c r="K71" i="7" s="1"/>
  <c r="J70" i="7"/>
  <c r="L70" i="7" s="1"/>
  <c r="I70" i="7"/>
  <c r="K70" i="7" s="1"/>
  <c r="J69" i="7"/>
  <c r="I69" i="7"/>
  <c r="K69" i="7" s="1"/>
  <c r="J68" i="7"/>
  <c r="I68" i="7"/>
  <c r="K68" i="7" s="1"/>
  <c r="J67" i="7"/>
  <c r="I67" i="7"/>
  <c r="K67" i="7" s="1"/>
  <c r="J66" i="7"/>
  <c r="I66" i="7"/>
  <c r="K66" i="7" s="1"/>
  <c r="J65" i="7"/>
  <c r="I65" i="7"/>
  <c r="K65" i="7" s="1"/>
  <c r="J64" i="7"/>
  <c r="I64" i="7"/>
  <c r="K64" i="7" s="1"/>
  <c r="J63" i="7"/>
  <c r="I63" i="7"/>
  <c r="K63" i="7" s="1"/>
  <c r="J62" i="7"/>
  <c r="I62" i="7"/>
  <c r="K62" i="7" s="1"/>
  <c r="J61" i="7"/>
  <c r="I61" i="7"/>
  <c r="K61" i="7" s="1"/>
  <c r="J60" i="7"/>
  <c r="I60" i="7"/>
  <c r="K60" i="7" s="1"/>
  <c r="J59" i="7"/>
  <c r="I59" i="7"/>
  <c r="K59" i="7" s="1"/>
  <c r="J58" i="7"/>
  <c r="I58" i="7"/>
  <c r="K58" i="7" s="1"/>
  <c r="J57" i="7"/>
  <c r="I57" i="7"/>
  <c r="K57" i="7" s="1"/>
  <c r="J56" i="7"/>
  <c r="I56" i="7"/>
  <c r="K56" i="7" s="1"/>
  <c r="J55" i="7"/>
  <c r="I55" i="7"/>
  <c r="K55" i="7" s="1"/>
  <c r="J54" i="7"/>
  <c r="I54" i="7"/>
  <c r="K54" i="7" s="1"/>
  <c r="J53" i="7"/>
  <c r="I53" i="7"/>
  <c r="K53" i="7" s="1"/>
  <c r="K52" i="7"/>
  <c r="J52" i="7"/>
  <c r="I52" i="7"/>
  <c r="J51" i="7"/>
  <c r="I51" i="7"/>
  <c r="K51" i="7" s="1"/>
  <c r="J50" i="7"/>
  <c r="I50" i="7"/>
  <c r="K50" i="7" s="1"/>
  <c r="J49" i="7"/>
  <c r="I49" i="7"/>
  <c r="K49" i="7" s="1"/>
  <c r="J48" i="7"/>
  <c r="I48" i="7"/>
  <c r="K48" i="7" s="1"/>
  <c r="J47" i="7"/>
  <c r="I47" i="7"/>
  <c r="K47" i="7" s="1"/>
  <c r="J46" i="7"/>
  <c r="I46" i="7"/>
  <c r="K46" i="7" s="1"/>
  <c r="J45" i="7"/>
  <c r="I45" i="7"/>
  <c r="K45" i="7" s="1"/>
  <c r="J44" i="7"/>
  <c r="I44" i="7"/>
  <c r="K44" i="7" s="1"/>
  <c r="J43" i="7"/>
  <c r="I43" i="7"/>
  <c r="K43" i="7" s="1"/>
  <c r="J42" i="7"/>
  <c r="I42" i="7"/>
  <c r="K42" i="7" s="1"/>
  <c r="J41" i="7"/>
  <c r="I41" i="7"/>
  <c r="K41" i="7" s="1"/>
  <c r="J40" i="7"/>
  <c r="I40" i="7"/>
  <c r="K40" i="7" s="1"/>
  <c r="J39" i="7"/>
  <c r="I39" i="7"/>
  <c r="K39" i="7" s="1"/>
  <c r="J38" i="7"/>
  <c r="I38" i="7"/>
  <c r="K38" i="7" s="1"/>
  <c r="K37" i="7"/>
  <c r="J37" i="7"/>
  <c r="I37" i="7"/>
  <c r="J36" i="7"/>
  <c r="I36" i="7"/>
  <c r="K36" i="7" s="1"/>
  <c r="J35" i="7"/>
  <c r="I35" i="7"/>
  <c r="K35" i="7" s="1"/>
  <c r="J34" i="7"/>
  <c r="I34" i="7"/>
  <c r="K34" i="7" s="1"/>
  <c r="J33" i="7"/>
  <c r="I33" i="7"/>
  <c r="K33" i="7" s="1"/>
  <c r="J32" i="7"/>
  <c r="I32" i="7"/>
  <c r="K32" i="7" s="1"/>
  <c r="J31" i="7"/>
  <c r="I31" i="7"/>
  <c r="K31" i="7" s="1"/>
  <c r="J30" i="7"/>
  <c r="I30" i="7"/>
  <c r="K30" i="7" s="1"/>
  <c r="J29" i="7"/>
  <c r="I29" i="7"/>
  <c r="K29" i="7" s="1"/>
  <c r="J28" i="7"/>
  <c r="I28" i="7"/>
  <c r="K28" i="7" s="1"/>
  <c r="J27" i="7"/>
  <c r="I27" i="7"/>
  <c r="K27" i="7" s="1"/>
  <c r="C5" i="7" s="1"/>
  <c r="K24" i="7"/>
  <c r="K31" i="16" s="1"/>
  <c r="B70" i="16" s="1"/>
  <c r="J24" i="7"/>
  <c r="J31" i="16" s="1"/>
  <c r="B69" i="16" s="1"/>
  <c r="I24" i="7"/>
  <c r="I31" i="16" s="1"/>
  <c r="B68" i="16" s="1"/>
  <c r="H24" i="7"/>
  <c r="H31" i="16" s="1"/>
  <c r="B67" i="16" s="1"/>
  <c r="G31" i="16"/>
  <c r="B66" i="16" s="1"/>
  <c r="F24" i="7"/>
  <c r="E24" i="7"/>
  <c r="E31" i="16" s="1"/>
  <c r="B64" i="16" s="1"/>
  <c r="D24" i="7"/>
  <c r="D31" i="16" s="1"/>
  <c r="B63" i="16" s="1"/>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B5" i="7"/>
  <c r="C4" i="7"/>
  <c r="B4" i="7"/>
  <c r="J86" i="6"/>
  <c r="I86" i="6"/>
  <c r="K86" i="6" s="1"/>
  <c r="J85" i="6"/>
  <c r="I85" i="6"/>
  <c r="K85" i="6" s="1"/>
  <c r="J84" i="6"/>
  <c r="I84" i="6"/>
  <c r="K84" i="6" s="1"/>
  <c r="J83" i="6"/>
  <c r="I83" i="6"/>
  <c r="K83" i="6" s="1"/>
  <c r="J82" i="6"/>
  <c r="I82" i="6"/>
  <c r="K82" i="6" s="1"/>
  <c r="J81" i="6"/>
  <c r="I81" i="6"/>
  <c r="K81" i="6" s="1"/>
  <c r="J80" i="6"/>
  <c r="I80" i="6"/>
  <c r="K80" i="6" s="1"/>
  <c r="J79" i="6"/>
  <c r="I79" i="6"/>
  <c r="K79" i="6" s="1"/>
  <c r="J78" i="6"/>
  <c r="I78" i="6"/>
  <c r="K78" i="6" s="1"/>
  <c r="J77" i="6"/>
  <c r="I77" i="6"/>
  <c r="K77" i="6" s="1"/>
  <c r="J76" i="6"/>
  <c r="I76" i="6"/>
  <c r="K76" i="6" s="1"/>
  <c r="J75" i="6"/>
  <c r="I75" i="6"/>
  <c r="K75" i="6" s="1"/>
  <c r="J74" i="6"/>
  <c r="I74" i="6"/>
  <c r="K74" i="6" s="1"/>
  <c r="J73" i="6"/>
  <c r="I73" i="6"/>
  <c r="K73" i="6" s="1"/>
  <c r="J72" i="6"/>
  <c r="I72" i="6"/>
  <c r="K72" i="6" s="1"/>
  <c r="J71" i="6"/>
  <c r="I71" i="6"/>
  <c r="K71" i="6" s="1"/>
  <c r="J70" i="6"/>
  <c r="I70" i="6"/>
  <c r="K70" i="6" s="1"/>
  <c r="J69" i="6"/>
  <c r="I69" i="6"/>
  <c r="K69" i="6" s="1"/>
  <c r="J68" i="6"/>
  <c r="I68" i="6"/>
  <c r="K68" i="6" s="1"/>
  <c r="J67" i="6"/>
  <c r="I67" i="6"/>
  <c r="K67" i="6" s="1"/>
  <c r="J66" i="6"/>
  <c r="I66" i="6"/>
  <c r="K66" i="6" s="1"/>
  <c r="J65" i="6"/>
  <c r="I65" i="6"/>
  <c r="K65" i="6" s="1"/>
  <c r="J64" i="6"/>
  <c r="I64" i="6"/>
  <c r="K64" i="6" s="1"/>
  <c r="J63" i="6"/>
  <c r="I63" i="6"/>
  <c r="K63" i="6" s="1"/>
  <c r="J62" i="6"/>
  <c r="I62" i="6"/>
  <c r="K62" i="6" s="1"/>
  <c r="J61" i="6"/>
  <c r="I61" i="6"/>
  <c r="K61" i="6" s="1"/>
  <c r="J60" i="6"/>
  <c r="I60" i="6"/>
  <c r="K60" i="6" s="1"/>
  <c r="J59" i="6"/>
  <c r="I59" i="6"/>
  <c r="K59" i="6" s="1"/>
  <c r="J58" i="6"/>
  <c r="I58" i="6"/>
  <c r="K58" i="6" s="1"/>
  <c r="J57" i="6"/>
  <c r="I57" i="6"/>
  <c r="K57" i="6" s="1"/>
  <c r="J56" i="6"/>
  <c r="I56" i="6"/>
  <c r="K56" i="6" s="1"/>
  <c r="J55" i="6"/>
  <c r="I55" i="6"/>
  <c r="K55" i="6" s="1"/>
  <c r="J54" i="6"/>
  <c r="I54" i="6"/>
  <c r="K54" i="6" s="1"/>
  <c r="J53" i="6"/>
  <c r="I53" i="6"/>
  <c r="K53" i="6" s="1"/>
  <c r="J52" i="6"/>
  <c r="I52" i="6"/>
  <c r="K52" i="6" s="1"/>
  <c r="J51" i="6"/>
  <c r="I51" i="6"/>
  <c r="K51" i="6" s="1"/>
  <c r="J50" i="6"/>
  <c r="I50" i="6"/>
  <c r="K50" i="6" s="1"/>
  <c r="J49" i="6"/>
  <c r="I49" i="6"/>
  <c r="K49" i="6" s="1"/>
  <c r="J48" i="6"/>
  <c r="I48" i="6"/>
  <c r="K48" i="6" s="1"/>
  <c r="J47" i="6"/>
  <c r="I47" i="6"/>
  <c r="K47" i="6" s="1"/>
  <c r="J46" i="6"/>
  <c r="I46" i="6"/>
  <c r="K46" i="6" s="1"/>
  <c r="J45" i="6"/>
  <c r="I45" i="6"/>
  <c r="K45" i="6" s="1"/>
  <c r="J44" i="6"/>
  <c r="I44" i="6"/>
  <c r="K44" i="6" s="1"/>
  <c r="J43" i="6"/>
  <c r="I43" i="6"/>
  <c r="K43" i="6" s="1"/>
  <c r="J42" i="6"/>
  <c r="I42" i="6"/>
  <c r="K42" i="6" s="1"/>
  <c r="J41" i="6"/>
  <c r="I41" i="6"/>
  <c r="K41" i="6" s="1"/>
  <c r="J40" i="6"/>
  <c r="I40" i="6"/>
  <c r="K40" i="6" s="1"/>
  <c r="J39" i="6"/>
  <c r="I39" i="6"/>
  <c r="K39" i="6" s="1"/>
  <c r="J38" i="6"/>
  <c r="I38" i="6"/>
  <c r="K38" i="6" s="1"/>
  <c r="J37" i="6"/>
  <c r="I37" i="6"/>
  <c r="K37" i="6" s="1"/>
  <c r="J36" i="6"/>
  <c r="I36" i="6"/>
  <c r="K36" i="6" s="1"/>
  <c r="J35" i="6"/>
  <c r="I35" i="6"/>
  <c r="K35" i="6" s="1"/>
  <c r="J34" i="6"/>
  <c r="I34" i="6"/>
  <c r="K34" i="6" s="1"/>
  <c r="J33" i="6"/>
  <c r="I33" i="6"/>
  <c r="K33" i="6" s="1"/>
  <c r="J32" i="6"/>
  <c r="I32" i="6"/>
  <c r="K32" i="6" s="1"/>
  <c r="J31" i="6"/>
  <c r="I31" i="6"/>
  <c r="K31" i="6" s="1"/>
  <c r="J30" i="6"/>
  <c r="I30" i="6"/>
  <c r="K30" i="6" s="1"/>
  <c r="J29" i="6"/>
  <c r="I29" i="6"/>
  <c r="K29" i="6" s="1"/>
  <c r="J28" i="6"/>
  <c r="I28" i="6"/>
  <c r="K28" i="6" s="1"/>
  <c r="J27" i="6"/>
  <c r="B4" i="6" s="1"/>
  <c r="I27" i="6"/>
  <c r="K27" i="6" s="1"/>
  <c r="C4" i="6" s="1"/>
  <c r="K24" i="6"/>
  <c r="K30" i="16" s="1"/>
  <c r="B60" i="16" s="1"/>
  <c r="J24" i="6"/>
  <c r="J30" i="16" s="1"/>
  <c r="B59" i="16" s="1"/>
  <c r="I24" i="6"/>
  <c r="I30" i="16" s="1"/>
  <c r="B58" i="16" s="1"/>
  <c r="H24" i="6"/>
  <c r="H30" i="16" s="1"/>
  <c r="B57" i="16" s="1"/>
  <c r="G30" i="16"/>
  <c r="B56" i="16" s="1"/>
  <c r="F24" i="6"/>
  <c r="F30" i="16" s="1"/>
  <c r="B55" i="16" s="1"/>
  <c r="E24" i="6"/>
  <c r="E30" i="16" s="1"/>
  <c r="B54" i="16" s="1"/>
  <c r="D24" i="6"/>
  <c r="D30" i="16" s="1"/>
  <c r="B53" i="16" s="1"/>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J86" i="2"/>
  <c r="I86" i="2"/>
  <c r="K86" i="2" s="1"/>
  <c r="J85" i="2"/>
  <c r="I85" i="2"/>
  <c r="K85" i="2" s="1"/>
  <c r="J84" i="2"/>
  <c r="I84" i="2"/>
  <c r="K84" i="2" s="1"/>
  <c r="J83" i="2"/>
  <c r="I83" i="2"/>
  <c r="K83" i="2" s="1"/>
  <c r="J82" i="2"/>
  <c r="I82" i="2"/>
  <c r="K82" i="2" s="1"/>
  <c r="J81" i="2"/>
  <c r="I81" i="2"/>
  <c r="K81" i="2" s="1"/>
  <c r="J80" i="2"/>
  <c r="I80" i="2"/>
  <c r="K80" i="2" s="1"/>
  <c r="J79" i="2"/>
  <c r="I79" i="2"/>
  <c r="K79" i="2" s="1"/>
  <c r="J78" i="2"/>
  <c r="I78" i="2"/>
  <c r="K78" i="2" s="1"/>
  <c r="J77" i="2"/>
  <c r="I77" i="2"/>
  <c r="K77" i="2" s="1"/>
  <c r="J76" i="2"/>
  <c r="I76" i="2"/>
  <c r="K76" i="2" s="1"/>
  <c r="J75" i="2"/>
  <c r="I75" i="2"/>
  <c r="K75" i="2" s="1"/>
  <c r="J74" i="2"/>
  <c r="I74" i="2"/>
  <c r="K74" i="2" s="1"/>
  <c r="J73" i="2"/>
  <c r="I73" i="2"/>
  <c r="K73" i="2" s="1"/>
  <c r="J72" i="2"/>
  <c r="I72" i="2"/>
  <c r="K72" i="2" s="1"/>
  <c r="J71" i="2"/>
  <c r="I71" i="2"/>
  <c r="K71" i="2" s="1"/>
  <c r="J70" i="2"/>
  <c r="I70" i="2"/>
  <c r="K70" i="2" s="1"/>
  <c r="J69" i="2"/>
  <c r="I69" i="2"/>
  <c r="K69" i="2" s="1"/>
  <c r="J68" i="2"/>
  <c r="I68" i="2"/>
  <c r="K68" i="2" s="1"/>
  <c r="J67" i="2"/>
  <c r="I67" i="2"/>
  <c r="K67" i="2" s="1"/>
  <c r="J66" i="2"/>
  <c r="I66" i="2"/>
  <c r="K66" i="2" s="1"/>
  <c r="J65" i="2"/>
  <c r="I65" i="2"/>
  <c r="K65" i="2" s="1"/>
  <c r="J64" i="2"/>
  <c r="I64" i="2"/>
  <c r="K64" i="2" s="1"/>
  <c r="J63" i="2"/>
  <c r="I63" i="2"/>
  <c r="K63" i="2" s="1"/>
  <c r="J62" i="2"/>
  <c r="I62" i="2"/>
  <c r="K62" i="2" s="1"/>
  <c r="J61" i="2"/>
  <c r="I61" i="2"/>
  <c r="K61" i="2" s="1"/>
  <c r="J60" i="2"/>
  <c r="I60" i="2"/>
  <c r="K60" i="2" s="1"/>
  <c r="J59" i="2"/>
  <c r="I59" i="2"/>
  <c r="K59" i="2" s="1"/>
  <c r="J58" i="2"/>
  <c r="I58" i="2"/>
  <c r="K58" i="2" s="1"/>
  <c r="J57" i="2"/>
  <c r="I57" i="2"/>
  <c r="K57" i="2" s="1"/>
  <c r="J56" i="2"/>
  <c r="I56" i="2"/>
  <c r="K56" i="2" s="1"/>
  <c r="J55" i="2"/>
  <c r="I55" i="2"/>
  <c r="K55" i="2" s="1"/>
  <c r="J54" i="2"/>
  <c r="I54" i="2"/>
  <c r="K54" i="2" s="1"/>
  <c r="J53" i="2"/>
  <c r="I53" i="2"/>
  <c r="K53" i="2" s="1"/>
  <c r="J52" i="2"/>
  <c r="I52" i="2"/>
  <c r="K52" i="2" s="1"/>
  <c r="J51" i="2"/>
  <c r="I51" i="2"/>
  <c r="K51" i="2" s="1"/>
  <c r="J50" i="2"/>
  <c r="I50" i="2"/>
  <c r="K50" i="2" s="1"/>
  <c r="J49" i="2"/>
  <c r="I49" i="2"/>
  <c r="K49" i="2" s="1"/>
  <c r="J48" i="2"/>
  <c r="I48" i="2"/>
  <c r="K48" i="2" s="1"/>
  <c r="J47" i="2"/>
  <c r="I47" i="2"/>
  <c r="K47" i="2" s="1"/>
  <c r="J46" i="2"/>
  <c r="I46" i="2"/>
  <c r="K46" i="2" s="1"/>
  <c r="J45" i="2"/>
  <c r="I45" i="2"/>
  <c r="K45" i="2" s="1"/>
  <c r="J44" i="2"/>
  <c r="I44" i="2"/>
  <c r="K44" i="2" s="1"/>
  <c r="J43" i="2"/>
  <c r="I43" i="2"/>
  <c r="K43" i="2" s="1"/>
  <c r="J42" i="2"/>
  <c r="I42" i="2"/>
  <c r="K42" i="2" s="1"/>
  <c r="J41" i="2"/>
  <c r="I41" i="2"/>
  <c r="K41" i="2" s="1"/>
  <c r="J40" i="2"/>
  <c r="I40" i="2"/>
  <c r="K40" i="2" s="1"/>
  <c r="J39" i="2"/>
  <c r="I39" i="2"/>
  <c r="K39" i="2" s="1"/>
  <c r="J38" i="2"/>
  <c r="I38" i="2"/>
  <c r="K38" i="2" s="1"/>
  <c r="J37" i="2"/>
  <c r="I37" i="2"/>
  <c r="K37" i="2" s="1"/>
  <c r="J36" i="2"/>
  <c r="I36" i="2"/>
  <c r="K36" i="2" s="1"/>
  <c r="J35" i="2"/>
  <c r="I35" i="2"/>
  <c r="K35" i="2" s="1"/>
  <c r="J34" i="2"/>
  <c r="I34" i="2"/>
  <c r="K34" i="2" s="1"/>
  <c r="J33" i="2"/>
  <c r="I33" i="2"/>
  <c r="K33" i="2" s="1"/>
  <c r="J32" i="2"/>
  <c r="I32" i="2"/>
  <c r="K32" i="2" s="1"/>
  <c r="J31" i="2"/>
  <c r="I31" i="2"/>
  <c r="K31" i="2" s="1"/>
  <c r="J30" i="2"/>
  <c r="I30" i="2"/>
  <c r="K30" i="2" s="1"/>
  <c r="J29" i="2"/>
  <c r="I29" i="2"/>
  <c r="K29" i="2" s="1"/>
  <c r="J28" i="2"/>
  <c r="I28" i="2"/>
  <c r="K28" i="2" s="1"/>
  <c r="J27" i="2"/>
  <c r="I27" i="2"/>
  <c r="K27" i="2" s="1"/>
  <c r="K24" i="2"/>
  <c r="K29" i="16" s="1"/>
  <c r="B50" i="16" s="1"/>
  <c r="J24" i="2"/>
  <c r="J29" i="16" s="1"/>
  <c r="B49" i="16" s="1"/>
  <c r="I24" i="2"/>
  <c r="I29" i="16" s="1"/>
  <c r="B48" i="16" s="1"/>
  <c r="H24" i="2"/>
  <c r="H29" i="16" s="1"/>
  <c r="B47" i="16" s="1"/>
  <c r="G29" i="16"/>
  <c r="B46" i="16" s="1"/>
  <c r="F24" i="2"/>
  <c r="F29" i="16" s="1"/>
  <c r="B45" i="16" s="1"/>
  <c r="E24" i="2"/>
  <c r="E29" i="16" s="1"/>
  <c r="B44" i="16" s="1"/>
  <c r="D24" i="2"/>
  <c r="D29" i="16" s="1"/>
  <c r="B43" i="16" s="1"/>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C6" i="2"/>
  <c r="B6" i="2"/>
  <c r="C5" i="2"/>
  <c r="B5" i="2"/>
  <c r="B4" i="2"/>
  <c r="D1" i="2"/>
  <c r="L45" i="11" l="1"/>
  <c r="L42" i="12"/>
  <c r="L12" i="9"/>
  <c r="L66" i="12"/>
  <c r="L54" i="12"/>
  <c r="L23" i="12"/>
  <c r="L7" i="12"/>
  <c r="L31" i="14"/>
  <c r="L63" i="14"/>
  <c r="L78" i="12"/>
  <c r="L5" i="13"/>
  <c r="L28" i="14"/>
  <c r="L35" i="14"/>
  <c r="L42" i="14"/>
  <c r="L60" i="14"/>
  <c r="L67" i="14"/>
  <c r="D37" i="3"/>
  <c r="B113" i="16"/>
  <c r="L61" i="11"/>
  <c r="L74" i="12"/>
  <c r="L62" i="12"/>
  <c r="L46" i="14"/>
  <c r="L6" i="10"/>
  <c r="L18" i="11"/>
  <c r="L29" i="11"/>
  <c r="L86" i="12"/>
  <c r="L34" i="12"/>
  <c r="L47" i="14"/>
  <c r="L77" i="11"/>
  <c r="L58" i="12"/>
  <c r="L46" i="12"/>
  <c r="L44" i="14"/>
  <c r="L51" i="14"/>
  <c r="L58" i="14"/>
  <c r="L18" i="10"/>
  <c r="L6" i="11"/>
  <c r="L10" i="11"/>
  <c r="L14" i="11"/>
  <c r="L5" i="14"/>
  <c r="L13" i="14"/>
  <c r="L17" i="14"/>
  <c r="L21" i="14"/>
  <c r="L13" i="10"/>
  <c r="L21" i="11"/>
  <c r="L16" i="14"/>
  <c r="L19" i="9"/>
  <c r="L23" i="10"/>
  <c r="L11" i="11"/>
  <c r="L15" i="11"/>
  <c r="L18" i="13"/>
  <c r="L22" i="13"/>
  <c r="L6" i="14"/>
  <c r="L12" i="14"/>
  <c r="L4" i="12"/>
  <c r="L4" i="9"/>
  <c r="L16" i="9"/>
  <c r="L20" i="9"/>
  <c r="L4" i="11"/>
  <c r="L8" i="11"/>
  <c r="L20" i="11"/>
  <c r="L11" i="14"/>
  <c r="L15" i="14"/>
  <c r="L9" i="11"/>
  <c r="L41" i="11"/>
  <c r="L73" i="11"/>
  <c r="L30" i="8"/>
  <c r="L34" i="8"/>
  <c r="L38" i="8"/>
  <c r="L42" i="8"/>
  <c r="L46" i="8"/>
  <c r="L50" i="8"/>
  <c r="L54" i="8"/>
  <c r="L58" i="8"/>
  <c r="L62" i="8"/>
  <c r="L66" i="8"/>
  <c r="L70" i="8"/>
  <c r="L74" i="8"/>
  <c r="L37" i="11"/>
  <c r="L53" i="11"/>
  <c r="L69" i="11"/>
  <c r="L85" i="11"/>
  <c r="L80" i="12"/>
  <c r="L72" i="12"/>
  <c r="L64" i="12"/>
  <c r="L56" i="12"/>
  <c r="L48" i="12"/>
  <c r="L40" i="12"/>
  <c r="L32" i="12"/>
  <c r="L21" i="13"/>
  <c r="L74" i="14"/>
  <c r="L81" i="14"/>
  <c r="L85" i="14"/>
  <c r="L52" i="7"/>
  <c r="L11" i="9"/>
  <c r="L29" i="9"/>
  <c r="L33" i="9"/>
  <c r="L37" i="9"/>
  <c r="L41" i="9"/>
  <c r="L45" i="9"/>
  <c r="L49" i="9"/>
  <c r="L53" i="9"/>
  <c r="L57" i="9"/>
  <c r="L61" i="9"/>
  <c r="L65" i="9"/>
  <c r="L69" i="9"/>
  <c r="L73" i="9"/>
  <c r="L77" i="9"/>
  <c r="L81" i="9"/>
  <c r="L85" i="9"/>
  <c r="L10" i="10"/>
  <c r="L14" i="10"/>
  <c r="L85" i="12"/>
  <c r="L77" i="12"/>
  <c r="L69" i="12"/>
  <c r="L61" i="12"/>
  <c r="L53" i="12"/>
  <c r="L45" i="12"/>
  <c r="L37" i="12"/>
  <c r="L29" i="12"/>
  <c r="L10" i="13"/>
  <c r="L14" i="13"/>
  <c r="L27" i="14"/>
  <c r="L40" i="14"/>
  <c r="L43" i="14"/>
  <c r="L56" i="14"/>
  <c r="L59" i="14"/>
  <c r="L72" i="14"/>
  <c r="L75" i="14"/>
  <c r="L21" i="6"/>
  <c r="L28" i="7"/>
  <c r="L60" i="7"/>
  <c r="L8" i="9"/>
  <c r="L15" i="9"/>
  <c r="L30" i="9"/>
  <c r="L34" i="9"/>
  <c r="L38" i="9"/>
  <c r="L42" i="9"/>
  <c r="L46" i="9"/>
  <c r="L50" i="9"/>
  <c r="L54" i="9"/>
  <c r="L58" i="9"/>
  <c r="L62" i="9"/>
  <c r="L66" i="9"/>
  <c r="L70" i="9"/>
  <c r="L7" i="10"/>
  <c r="L15" i="10"/>
  <c r="L22" i="10"/>
  <c r="L22" i="11"/>
  <c r="L79" i="12"/>
  <c r="L71" i="12"/>
  <c r="L63" i="12"/>
  <c r="L55" i="12"/>
  <c r="L47" i="12"/>
  <c r="L39" i="12"/>
  <c r="L31" i="12"/>
  <c r="L11" i="12"/>
  <c r="L9" i="14"/>
  <c r="L57" i="11"/>
  <c r="L84" i="12"/>
  <c r="L76" i="12"/>
  <c r="L68" i="12"/>
  <c r="L60" i="12"/>
  <c r="L52" i="12"/>
  <c r="L44" i="12"/>
  <c r="L36" i="12"/>
  <c r="L28" i="12"/>
  <c r="L18" i="14"/>
  <c r="L83" i="14"/>
  <c r="L36" i="7"/>
  <c r="L68" i="7"/>
  <c r="L72" i="7"/>
  <c r="L76" i="7"/>
  <c r="L80" i="7"/>
  <c r="L84" i="7"/>
  <c r="L51" i="9"/>
  <c r="L55" i="9"/>
  <c r="L59" i="9"/>
  <c r="L63" i="9"/>
  <c r="L67" i="9"/>
  <c r="L71" i="9"/>
  <c r="L75" i="9"/>
  <c r="L79" i="9"/>
  <c r="L83" i="9"/>
  <c r="L8" i="10"/>
  <c r="L16" i="10"/>
  <c r="L81" i="12"/>
  <c r="L73" i="12"/>
  <c r="L65" i="12"/>
  <c r="L57" i="12"/>
  <c r="L49" i="12"/>
  <c r="L41" i="12"/>
  <c r="L33" i="12"/>
  <c r="L18" i="12"/>
  <c r="L14" i="12"/>
  <c r="C24" i="10"/>
  <c r="C34" i="16" s="1"/>
  <c r="D35" i="3" s="1"/>
  <c r="L33" i="11"/>
  <c r="L49" i="11"/>
  <c r="L65" i="11"/>
  <c r="L81" i="11"/>
  <c r="L70" i="12"/>
  <c r="L30" i="12"/>
  <c r="L38" i="14"/>
  <c r="L54" i="14"/>
  <c r="L70" i="14"/>
  <c r="L19" i="6"/>
  <c r="L23" i="6"/>
  <c r="L44" i="7"/>
  <c r="L28" i="9"/>
  <c r="L32" i="9"/>
  <c r="L36" i="9"/>
  <c r="L40" i="9"/>
  <c r="L44" i="9"/>
  <c r="L48" i="9"/>
  <c r="L52" i="9"/>
  <c r="L56" i="9"/>
  <c r="L60" i="9"/>
  <c r="L64" i="9"/>
  <c r="L68" i="9"/>
  <c r="L17" i="10"/>
  <c r="L83" i="12"/>
  <c r="L75" i="12"/>
  <c r="L67" i="12"/>
  <c r="L59" i="12"/>
  <c r="L51" i="12"/>
  <c r="L43" i="12"/>
  <c r="L35" i="12"/>
  <c r="L27" i="12"/>
  <c r="L9" i="13"/>
  <c r="B24" i="14"/>
  <c r="B38" i="16" s="1"/>
  <c r="L7" i="6"/>
  <c r="L11" i="6"/>
  <c r="L15" i="6"/>
  <c r="L12" i="7"/>
  <c r="L14" i="7"/>
  <c r="L16" i="7"/>
  <c r="L32" i="7"/>
  <c r="L40" i="7"/>
  <c r="L48" i="7"/>
  <c r="L56" i="7"/>
  <c r="L64" i="7"/>
  <c r="L29" i="8"/>
  <c r="L31" i="8"/>
  <c r="L33" i="8"/>
  <c r="L35" i="8"/>
  <c r="L37" i="8"/>
  <c r="L39" i="8"/>
  <c r="L41" i="8"/>
  <c r="L43" i="8"/>
  <c r="L45" i="8"/>
  <c r="L47" i="8"/>
  <c r="L49" i="8"/>
  <c r="L51" i="8"/>
  <c r="L53" i="8"/>
  <c r="L55" i="8"/>
  <c r="L57" i="8"/>
  <c r="L59" i="8"/>
  <c r="L61" i="8"/>
  <c r="L63" i="8"/>
  <c r="L65" i="8"/>
  <c r="L67" i="8"/>
  <c r="L69" i="8"/>
  <c r="L71" i="8"/>
  <c r="L73" i="8"/>
  <c r="L75" i="8"/>
  <c r="L77" i="8"/>
  <c r="L79" i="8"/>
  <c r="L81" i="8"/>
  <c r="L83" i="8"/>
  <c r="L85" i="8"/>
  <c r="L78" i="8"/>
  <c r="L80" i="8"/>
  <c r="L82" i="8"/>
  <c r="L84" i="8"/>
  <c r="L86" i="8"/>
  <c r="B24" i="9"/>
  <c r="B33" i="16" s="1"/>
  <c r="C24" i="9"/>
  <c r="C33" i="16" s="1"/>
  <c r="D34" i="3" s="1"/>
  <c r="L6" i="9"/>
  <c r="L9" i="9"/>
  <c r="L14" i="9"/>
  <c r="L17" i="9"/>
  <c r="L22" i="9"/>
  <c r="L5" i="9"/>
  <c r="L10" i="9"/>
  <c r="L13" i="9"/>
  <c r="L18" i="9"/>
  <c r="L21" i="9"/>
  <c r="L72" i="9"/>
  <c r="L74" i="9"/>
  <c r="L76" i="9"/>
  <c r="L78" i="9"/>
  <c r="L80" i="9"/>
  <c r="L82" i="9"/>
  <c r="L84" i="9"/>
  <c r="L86" i="9"/>
  <c r="L5" i="10"/>
  <c r="L4" i="10"/>
  <c r="L9" i="10"/>
  <c r="L11" i="10"/>
  <c r="L20" i="10"/>
  <c r="L12" i="10"/>
  <c r="L19" i="10"/>
  <c r="L21" i="10"/>
  <c r="C24" i="11"/>
  <c r="C35" i="16" s="1"/>
  <c r="D36" i="3" s="1"/>
  <c r="L32" i="11"/>
  <c r="L36" i="11"/>
  <c r="L52" i="11"/>
  <c r="L64" i="11"/>
  <c r="L76" i="11"/>
  <c r="L84" i="11"/>
  <c r="L5" i="11"/>
  <c r="L12" i="11"/>
  <c r="L17" i="11"/>
  <c r="L19" i="11"/>
  <c r="L27" i="11"/>
  <c r="L31" i="11"/>
  <c r="L35" i="11"/>
  <c r="L39" i="11"/>
  <c r="L43" i="11"/>
  <c r="L47" i="11"/>
  <c r="L51" i="11"/>
  <c r="L55" i="11"/>
  <c r="L59" i="11"/>
  <c r="L63" i="11"/>
  <c r="L67" i="11"/>
  <c r="L71" i="11"/>
  <c r="L75" i="11"/>
  <c r="L79" i="11"/>
  <c r="L83" i="11"/>
  <c r="L13" i="11"/>
  <c r="L28" i="11"/>
  <c r="L40" i="11"/>
  <c r="L44" i="11"/>
  <c r="L48" i="11"/>
  <c r="L56" i="11"/>
  <c r="L60" i="11"/>
  <c r="L68" i="11"/>
  <c r="L72" i="11"/>
  <c r="L80" i="11"/>
  <c r="L7" i="11"/>
  <c r="L16" i="11"/>
  <c r="L23" i="11"/>
  <c r="L30" i="11"/>
  <c r="L34" i="11"/>
  <c r="L38" i="11"/>
  <c r="L42" i="11"/>
  <c r="L46" i="11"/>
  <c r="L50" i="11"/>
  <c r="L54" i="11"/>
  <c r="L58" i="11"/>
  <c r="L62" i="11"/>
  <c r="L66" i="11"/>
  <c r="L70" i="11"/>
  <c r="L74" i="11"/>
  <c r="L78" i="11"/>
  <c r="L82" i="11"/>
  <c r="L86" i="11"/>
  <c r="L22" i="12"/>
  <c r="L15" i="12"/>
  <c r="L9" i="12"/>
  <c r="L6" i="12"/>
  <c r="L19" i="12"/>
  <c r="L10" i="12"/>
  <c r="C12" i="16"/>
  <c r="C22" i="16"/>
  <c r="L21" i="12"/>
  <c r="C24" i="12"/>
  <c r="L5" i="12"/>
  <c r="L24" i="12" s="1"/>
  <c r="L36" i="16" s="1"/>
  <c r="L19" i="13"/>
  <c r="L4" i="13"/>
  <c r="L7" i="13"/>
  <c r="L13" i="13"/>
  <c r="L20" i="13"/>
  <c r="L23" i="13"/>
  <c r="C24" i="13"/>
  <c r="C37" i="16" s="1"/>
  <c r="D38" i="3" s="1"/>
  <c r="L8" i="13"/>
  <c r="L17" i="13"/>
  <c r="L41" i="14"/>
  <c r="L45" i="14"/>
  <c r="L49" i="14"/>
  <c r="L57" i="14"/>
  <c r="L61" i="14"/>
  <c r="L65" i="14"/>
  <c r="L69" i="14"/>
  <c r="L77" i="14"/>
  <c r="L80" i="14"/>
  <c r="C16" i="16"/>
  <c r="L7" i="14"/>
  <c r="L14" i="14"/>
  <c r="L23" i="14"/>
  <c r="L4" i="14"/>
  <c r="L20" i="14"/>
  <c r="L29" i="14"/>
  <c r="L33" i="14"/>
  <c r="L37" i="14"/>
  <c r="L53" i="14"/>
  <c r="L73" i="14"/>
  <c r="C14" i="16"/>
  <c r="C18" i="16"/>
  <c r="C20" i="16"/>
  <c r="L8" i="14"/>
  <c r="L10" i="14"/>
  <c r="L19" i="14"/>
  <c r="L79" i="14"/>
  <c r="L29" i="2"/>
  <c r="L31" i="2"/>
  <c r="L33" i="2"/>
  <c r="L37" i="2"/>
  <c r="L39" i="2"/>
  <c r="L41" i="2"/>
  <c r="L43" i="2"/>
  <c r="L45" i="2"/>
  <c r="L47" i="2"/>
  <c r="L49" i="2"/>
  <c r="L51" i="2"/>
  <c r="L53" i="2"/>
  <c r="L55" i="2"/>
  <c r="L57" i="2"/>
  <c r="L59" i="2"/>
  <c r="L61" i="2"/>
  <c r="L63" i="2"/>
  <c r="L65" i="2"/>
  <c r="L67" i="2"/>
  <c r="L69" i="2"/>
  <c r="L71" i="2"/>
  <c r="L73" i="2"/>
  <c r="L75" i="2"/>
  <c r="L77" i="2"/>
  <c r="B13" i="16"/>
  <c r="B15" i="16"/>
  <c r="C6" i="16"/>
  <c r="C24" i="8"/>
  <c r="C32" i="16" s="1"/>
  <c r="D33" i="3" s="1"/>
  <c r="C9" i="16"/>
  <c r="C11" i="16"/>
  <c r="C13" i="16"/>
  <c r="C19" i="16"/>
  <c r="C21" i="16"/>
  <c r="C23" i="16"/>
  <c r="L5" i="8"/>
  <c r="L13" i="8"/>
  <c r="L21" i="8"/>
  <c r="L6" i="8"/>
  <c r="L8" i="8"/>
  <c r="L12" i="8"/>
  <c r="L14" i="8"/>
  <c r="L16" i="8"/>
  <c r="L20" i="8"/>
  <c r="L22" i="8"/>
  <c r="L27" i="8"/>
  <c r="L11" i="8"/>
  <c r="L19" i="8"/>
  <c r="B24" i="8"/>
  <c r="B32" i="16" s="1"/>
  <c r="L7" i="8"/>
  <c r="L9" i="8"/>
  <c r="L18" i="8"/>
  <c r="L23" i="8"/>
  <c r="L4" i="8"/>
  <c r="L10" i="8"/>
  <c r="L15" i="8"/>
  <c r="L17" i="8"/>
  <c r="L17" i="7"/>
  <c r="L10" i="7"/>
  <c r="L5" i="7"/>
  <c r="L7" i="7"/>
  <c r="L9" i="7"/>
  <c r="L11" i="7"/>
  <c r="L19" i="7"/>
  <c r="L21" i="7"/>
  <c r="L23" i="7"/>
  <c r="C8" i="16"/>
  <c r="C10" i="16"/>
  <c r="B21" i="16"/>
  <c r="C5" i="16"/>
  <c r="C7" i="16"/>
  <c r="C15" i="16"/>
  <c r="C17" i="16"/>
  <c r="C24" i="7"/>
  <c r="C31" i="16" s="1"/>
  <c r="D32" i="3" s="1"/>
  <c r="L6" i="7"/>
  <c r="L8" i="7"/>
  <c r="L13" i="7"/>
  <c r="L15" i="7"/>
  <c r="L18" i="7"/>
  <c r="L22" i="7"/>
  <c r="B11" i="16"/>
  <c r="C24" i="6"/>
  <c r="C30" i="16" s="1"/>
  <c r="D31" i="3" s="1"/>
  <c r="B8" i="16"/>
  <c r="B10" i="16"/>
  <c r="B12" i="16"/>
  <c r="B18" i="16"/>
  <c r="B20" i="16"/>
  <c r="B22" i="16"/>
  <c r="L6" i="6"/>
  <c r="L18" i="6"/>
  <c r="L10" i="6"/>
  <c r="L14" i="6"/>
  <c r="L20" i="6"/>
  <c r="L22" i="6"/>
  <c r="B4" i="16"/>
  <c r="L5" i="6"/>
  <c r="L8" i="6"/>
  <c r="L13" i="6"/>
  <c r="L16" i="6"/>
  <c r="C4" i="16"/>
  <c r="L4" i="6"/>
  <c r="L9" i="6"/>
  <c r="L12" i="6"/>
  <c r="L17" i="6"/>
  <c r="L5" i="2"/>
  <c r="L7" i="2"/>
  <c r="L9" i="2"/>
  <c r="L6" i="2"/>
  <c r="L17" i="2"/>
  <c r="L19" i="2"/>
  <c r="L23" i="2"/>
  <c r="L11" i="2"/>
  <c r="L16" i="2"/>
  <c r="B16" i="16"/>
  <c r="L8" i="2"/>
  <c r="L12" i="2"/>
  <c r="L14" i="2"/>
  <c r="B23" i="16"/>
  <c r="B19" i="16"/>
  <c r="B7" i="16"/>
  <c r="B14" i="16"/>
  <c r="B6" i="16"/>
  <c r="L15" i="2"/>
  <c r="L22" i="2"/>
  <c r="B17" i="16"/>
  <c r="B9" i="16"/>
  <c r="B5" i="16"/>
  <c r="L20" i="2"/>
  <c r="B24" i="2"/>
  <c r="B29" i="16" s="1"/>
  <c r="C24" i="2"/>
  <c r="C29" i="16" s="1"/>
  <c r="D30" i="3" s="1"/>
  <c r="L4" i="2"/>
  <c r="L21" i="2"/>
  <c r="L10" i="2"/>
  <c r="L13" i="2"/>
  <c r="L18" i="2"/>
  <c r="L28" i="2"/>
  <c r="L30" i="2"/>
  <c r="L32" i="2"/>
  <c r="L34" i="2"/>
  <c r="L36" i="2"/>
  <c r="L38" i="2"/>
  <c r="L40" i="2"/>
  <c r="L42" i="2"/>
  <c r="L44" i="2"/>
  <c r="L46" i="2"/>
  <c r="L48" i="2"/>
  <c r="L50" i="2"/>
  <c r="L52" i="2"/>
  <c r="L54" i="2"/>
  <c r="L56" i="2"/>
  <c r="L58" i="2"/>
  <c r="L60" i="2"/>
  <c r="L62" i="2"/>
  <c r="L64" i="2"/>
  <c r="L66" i="2"/>
  <c r="L68" i="2"/>
  <c r="L70" i="2"/>
  <c r="L72" i="2"/>
  <c r="L74" i="2"/>
  <c r="L76" i="2"/>
  <c r="L78" i="2"/>
  <c r="L82" i="14"/>
  <c r="L84" i="14"/>
  <c r="L86" i="14"/>
  <c r="C24" i="14"/>
  <c r="C38" i="16" s="1"/>
  <c r="D39" i="3" s="1"/>
  <c r="L27" i="13"/>
  <c r="L29" i="13"/>
  <c r="L31" i="13"/>
  <c r="L33" i="13"/>
  <c r="L35" i="13"/>
  <c r="L37" i="13"/>
  <c r="L39" i="13"/>
  <c r="L41" i="13"/>
  <c r="L43" i="13"/>
  <c r="L45" i="13"/>
  <c r="L47" i="13"/>
  <c r="L49" i="13"/>
  <c r="L51" i="13"/>
  <c r="L53" i="13"/>
  <c r="L55" i="13"/>
  <c r="L57" i="13"/>
  <c r="L59" i="13"/>
  <c r="L61" i="13"/>
  <c r="L63" i="13"/>
  <c r="L65" i="13"/>
  <c r="L67" i="13"/>
  <c r="L69" i="13"/>
  <c r="L71" i="13"/>
  <c r="L73" i="13"/>
  <c r="L75" i="13"/>
  <c r="L77" i="13"/>
  <c r="L79" i="13"/>
  <c r="L81" i="13"/>
  <c r="L83" i="13"/>
  <c r="L85" i="13"/>
  <c r="L28" i="13"/>
  <c r="L30" i="13"/>
  <c r="L32" i="13"/>
  <c r="L34" i="13"/>
  <c r="L36" i="13"/>
  <c r="L38" i="13"/>
  <c r="L40" i="13"/>
  <c r="L42" i="13"/>
  <c r="L44" i="13"/>
  <c r="L46" i="13"/>
  <c r="L48" i="13"/>
  <c r="L50" i="13"/>
  <c r="L52" i="13"/>
  <c r="L54" i="13"/>
  <c r="L56" i="13"/>
  <c r="L58" i="13"/>
  <c r="L60" i="13"/>
  <c r="L62" i="13"/>
  <c r="L64" i="13"/>
  <c r="L66" i="13"/>
  <c r="L68" i="13"/>
  <c r="L70" i="13"/>
  <c r="L72" i="13"/>
  <c r="L74" i="13"/>
  <c r="L76" i="13"/>
  <c r="L78" i="13"/>
  <c r="L80" i="13"/>
  <c r="L82" i="13"/>
  <c r="L84" i="13"/>
  <c r="L86" i="13"/>
  <c r="B24" i="13"/>
  <c r="B37" i="16" s="1"/>
  <c r="B24" i="12"/>
  <c r="B36" i="16" s="1"/>
  <c r="B24" i="11"/>
  <c r="B35" i="16" s="1"/>
  <c r="L27" i="10"/>
  <c r="L29" i="10"/>
  <c r="L31" i="10"/>
  <c r="L33" i="10"/>
  <c r="L35" i="10"/>
  <c r="L37" i="10"/>
  <c r="L39" i="10"/>
  <c r="L41" i="10"/>
  <c r="L43" i="10"/>
  <c r="L45" i="10"/>
  <c r="L47" i="10"/>
  <c r="L49" i="10"/>
  <c r="L51" i="10"/>
  <c r="L53" i="10"/>
  <c r="L55" i="10"/>
  <c r="L57" i="10"/>
  <c r="L59" i="10"/>
  <c r="L61" i="10"/>
  <c r="L63" i="10"/>
  <c r="L65" i="10"/>
  <c r="L67" i="10"/>
  <c r="L69" i="10"/>
  <c r="L71" i="10"/>
  <c r="L73" i="10"/>
  <c r="L75" i="10"/>
  <c r="L77" i="10"/>
  <c r="L79" i="10"/>
  <c r="L81" i="10"/>
  <c r="L83" i="10"/>
  <c r="L85" i="10"/>
  <c r="L28" i="10"/>
  <c r="L30" i="10"/>
  <c r="L32" i="10"/>
  <c r="L34" i="10"/>
  <c r="L36" i="10"/>
  <c r="L38" i="10"/>
  <c r="L40" i="10"/>
  <c r="L42" i="10"/>
  <c r="L44" i="10"/>
  <c r="L46" i="10"/>
  <c r="L48" i="10"/>
  <c r="L50" i="10"/>
  <c r="L52" i="10"/>
  <c r="L54" i="10"/>
  <c r="L56" i="10"/>
  <c r="L58" i="10"/>
  <c r="L60" i="10"/>
  <c r="L62" i="10"/>
  <c r="L64" i="10"/>
  <c r="L66" i="10"/>
  <c r="L68" i="10"/>
  <c r="L70" i="10"/>
  <c r="L72" i="10"/>
  <c r="L74" i="10"/>
  <c r="L76" i="10"/>
  <c r="L78" i="10"/>
  <c r="L80" i="10"/>
  <c r="L82" i="10"/>
  <c r="L84" i="10"/>
  <c r="L86" i="10"/>
  <c r="B24" i="10"/>
  <c r="B34" i="16" s="1"/>
  <c r="L27" i="7"/>
  <c r="L31" i="7"/>
  <c r="L35" i="7"/>
  <c r="L39" i="7"/>
  <c r="L43" i="7"/>
  <c r="L47" i="7"/>
  <c r="L51" i="7"/>
  <c r="L55" i="7"/>
  <c r="L59" i="7"/>
  <c r="L63" i="7"/>
  <c r="L67" i="7"/>
  <c r="B24" i="7"/>
  <c r="B31" i="16" s="1"/>
  <c r="L30" i="7"/>
  <c r="L34" i="7"/>
  <c r="L38" i="7"/>
  <c r="L42" i="7"/>
  <c r="L46" i="7"/>
  <c r="L50" i="7"/>
  <c r="L54" i="7"/>
  <c r="L58" i="7"/>
  <c r="L62" i="7"/>
  <c r="L66" i="7"/>
  <c r="L69" i="7"/>
  <c r="L71" i="7"/>
  <c r="L73" i="7"/>
  <c r="L75" i="7"/>
  <c r="L77" i="7"/>
  <c r="L79" i="7"/>
  <c r="L81" i="7"/>
  <c r="L83" i="7"/>
  <c r="L85" i="7"/>
  <c r="L4" i="7"/>
  <c r="L20" i="7"/>
  <c r="L29" i="7"/>
  <c r="L33" i="7"/>
  <c r="L37" i="7"/>
  <c r="L41" i="7"/>
  <c r="L45" i="7"/>
  <c r="L49" i="7"/>
  <c r="L53" i="7"/>
  <c r="L57" i="7"/>
  <c r="L61" i="7"/>
  <c r="L65" i="7"/>
  <c r="L27" i="6"/>
  <c r="L29" i="6"/>
  <c r="L31" i="6"/>
  <c r="L33" i="6"/>
  <c r="L35" i="6"/>
  <c r="L37" i="6"/>
  <c r="L39" i="6"/>
  <c r="L41" i="6"/>
  <c r="L43" i="6"/>
  <c r="L45" i="6"/>
  <c r="L47" i="6"/>
  <c r="L49" i="6"/>
  <c r="L51" i="6"/>
  <c r="L53" i="6"/>
  <c r="L55" i="6"/>
  <c r="L57" i="6"/>
  <c r="L59" i="6"/>
  <c r="L61" i="6"/>
  <c r="L63" i="6"/>
  <c r="L65" i="6"/>
  <c r="L67" i="6"/>
  <c r="L69" i="6"/>
  <c r="L71" i="6"/>
  <c r="L73" i="6"/>
  <c r="L75" i="6"/>
  <c r="L77" i="6"/>
  <c r="L79" i="6"/>
  <c r="L81" i="6"/>
  <c r="L83" i="6"/>
  <c r="L85" i="6"/>
  <c r="L28" i="6"/>
  <c r="L30" i="6"/>
  <c r="L32" i="6"/>
  <c r="L34" i="6"/>
  <c r="L36" i="6"/>
  <c r="L38" i="6"/>
  <c r="L40" i="6"/>
  <c r="L42" i="6"/>
  <c r="L44" i="6"/>
  <c r="L46" i="6"/>
  <c r="L48" i="6"/>
  <c r="L50" i="6"/>
  <c r="L52" i="6"/>
  <c r="L54" i="6"/>
  <c r="L56" i="6"/>
  <c r="L58" i="6"/>
  <c r="L60" i="6"/>
  <c r="L62" i="6"/>
  <c r="L64" i="6"/>
  <c r="L66" i="6"/>
  <c r="L68" i="6"/>
  <c r="L70" i="6"/>
  <c r="L72" i="6"/>
  <c r="L74" i="6"/>
  <c r="L76" i="6"/>
  <c r="L78" i="6"/>
  <c r="L80" i="6"/>
  <c r="L82" i="6"/>
  <c r="L84" i="6"/>
  <c r="L86" i="6"/>
  <c r="B24" i="6"/>
  <c r="B30" i="16" s="1"/>
  <c r="L27" i="2"/>
  <c r="L35" i="2"/>
  <c r="L79" i="2"/>
  <c r="L81" i="2"/>
  <c r="L83" i="2"/>
  <c r="L85" i="2"/>
  <c r="L80" i="2"/>
  <c r="L82" i="2"/>
  <c r="L84" i="2"/>
  <c r="L86" i="2"/>
  <c r="L24" i="13" l="1"/>
  <c r="L37" i="16" s="1"/>
  <c r="L24" i="10"/>
  <c r="L34" i="16" s="1"/>
  <c r="L24" i="14"/>
  <c r="L38" i="16" s="1"/>
  <c r="L24" i="11"/>
  <c r="L35" i="16" s="1"/>
  <c r="L24" i="9"/>
  <c r="L33" i="16" s="1"/>
  <c r="L24" i="8"/>
  <c r="L32" i="16" s="1"/>
  <c r="L24" i="7"/>
  <c r="L31" i="16" s="1"/>
  <c r="L24" i="6"/>
  <c r="L30" i="16" s="1"/>
  <c r="L24" i="2"/>
  <c r="L29" i="16" s="1"/>
  <c r="W42" i="4"/>
  <c r="V42" i="4"/>
  <c r="U42" i="4"/>
  <c r="T42" i="4"/>
  <c r="S42" i="4"/>
  <c r="R42" i="4"/>
  <c r="Q42" i="4"/>
  <c r="P42" i="4"/>
  <c r="O42" i="4"/>
  <c r="N42" i="4"/>
  <c r="W19" i="4"/>
  <c r="V19" i="4"/>
  <c r="U19" i="4"/>
  <c r="T19" i="4"/>
  <c r="S19" i="4"/>
  <c r="R19" i="4"/>
  <c r="Q19" i="4"/>
  <c r="P19" i="4"/>
  <c r="O19" i="4"/>
  <c r="N19" i="4"/>
  <c r="E43" i="3" l="1"/>
  <c r="B41" i="15"/>
  <c r="D41" i="15" s="1"/>
  <c r="A82" i="4"/>
  <c r="A83" i="4"/>
  <c r="A84" i="4"/>
  <c r="A85" i="4"/>
  <c r="A86" i="4"/>
  <c r="A87" i="4"/>
  <c r="A88" i="4"/>
  <c r="A89" i="4"/>
  <c r="A90" i="4"/>
  <c r="A81" i="4"/>
  <c r="AB3" i="15" l="1"/>
  <c r="P21" i="4" s="1"/>
  <c r="P44" i="4" s="1"/>
  <c r="AF3" i="15"/>
  <c r="T21" i="4" s="1"/>
  <c r="T44" i="4" s="1"/>
  <c r="AC3" i="15"/>
  <c r="Q21" i="4" s="1"/>
  <c r="Q44" i="4" s="1"/>
  <c r="AG3" i="15"/>
  <c r="U21" i="4" s="1"/>
  <c r="U44" i="4" s="1"/>
  <c r="AD3" i="15"/>
  <c r="R21" i="4" s="1"/>
  <c r="R44" i="4" s="1"/>
  <c r="AH3" i="15"/>
  <c r="V21" i="4" s="1"/>
  <c r="V44" i="4" s="1"/>
  <c r="Z3" i="15"/>
  <c r="N21" i="4" s="1"/>
  <c r="N44" i="4" s="1"/>
  <c r="AE3" i="15"/>
  <c r="S21" i="4" s="1"/>
  <c r="S44" i="4" s="1"/>
  <c r="AI3" i="15"/>
  <c r="W21" i="4" s="1"/>
  <c r="W44" i="4" s="1"/>
  <c r="AA3" i="15"/>
  <c r="O21" i="4" s="1"/>
  <c r="O44" i="4" s="1"/>
  <c r="A30" i="16" l="1"/>
  <c r="A52" i="16" s="1"/>
  <c r="A31" i="16"/>
  <c r="A62" i="16" s="1"/>
  <c r="A32" i="16"/>
  <c r="A72" i="16" s="1"/>
  <c r="A33" i="16"/>
  <c r="A82" i="16" s="1"/>
  <c r="A34" i="16"/>
  <c r="A92" i="16" s="1"/>
  <c r="A35" i="16"/>
  <c r="A102" i="16" s="1"/>
  <c r="A36" i="16"/>
  <c r="A112" i="16" s="1"/>
  <c r="A37" i="16"/>
  <c r="A122" i="16" s="1"/>
  <c r="A38" i="16"/>
  <c r="A132" i="16" s="1"/>
  <c r="A29" i="16"/>
  <c r="A42" i="16" s="1"/>
  <c r="F67" i="4"/>
  <c r="F68" i="4"/>
  <c r="F69" i="4"/>
  <c r="F70" i="4"/>
  <c r="F71" i="4"/>
  <c r="F72" i="4"/>
  <c r="F73" i="4"/>
  <c r="F74" i="4"/>
  <c r="F75" i="4"/>
  <c r="F66" i="4"/>
  <c r="G40" i="3"/>
  <c r="E24" i="16" l="1"/>
  <c r="H24" i="16"/>
  <c r="D24" i="16"/>
  <c r="I24" i="16"/>
  <c r="K24" i="16"/>
  <c r="K25" i="16" s="1"/>
  <c r="J24" i="16"/>
  <c r="F24" i="16"/>
  <c r="F25" i="16" s="1"/>
  <c r="C24" i="16"/>
  <c r="B31" i="3" l="1"/>
  <c r="B32" i="3"/>
  <c r="B33" i="3"/>
  <c r="B34" i="3"/>
  <c r="B35" i="3"/>
  <c r="B36" i="3"/>
  <c r="B37" i="3"/>
  <c r="B38" i="3"/>
  <c r="B39" i="3"/>
  <c r="J39" i="16" l="1"/>
  <c r="L15" i="16" l="1"/>
  <c r="L19" i="16"/>
  <c r="L23" i="16"/>
  <c r="L12" i="16"/>
  <c r="L8" i="16"/>
  <c r="L20" i="16"/>
  <c r="L16" i="16"/>
  <c r="L14" i="16"/>
  <c r="L18" i="16"/>
  <c r="L22" i="16"/>
  <c r="L9" i="16"/>
  <c r="L13" i="16"/>
  <c r="L17" i="16"/>
  <c r="L21" i="16"/>
  <c r="L11" i="16"/>
  <c r="L7" i="16"/>
  <c r="L10" i="16"/>
  <c r="L6" i="16"/>
  <c r="F3" i="4" l="1"/>
  <c r="L5" i="16" l="1"/>
  <c r="B42" i="15"/>
  <c r="D42" i="15" s="1"/>
  <c r="B43" i="15"/>
  <c r="D43" i="15" s="1"/>
  <c r="B44" i="15"/>
  <c r="D44" i="15" s="1"/>
  <c r="B45" i="15"/>
  <c r="D45" i="15" s="1"/>
  <c r="B46" i="15"/>
  <c r="D46" i="15" s="1"/>
  <c r="B47" i="15"/>
  <c r="D47" i="15" s="1"/>
  <c r="B48" i="15"/>
  <c r="D48" i="15" s="1"/>
  <c r="B49" i="15"/>
  <c r="D49" i="15" s="1"/>
  <c r="B50" i="15"/>
  <c r="D50" i="15" s="1"/>
  <c r="B51" i="15"/>
  <c r="D51" i="15" s="1"/>
  <c r="B52" i="15"/>
  <c r="D52" i="15" s="1"/>
  <c r="B53" i="15"/>
  <c r="D53" i="15" s="1"/>
  <c r="B54" i="15"/>
  <c r="D54" i="15" s="1"/>
  <c r="B55" i="15"/>
  <c r="D55" i="15" s="1"/>
  <c r="B56" i="15"/>
  <c r="D56" i="15" s="1"/>
  <c r="B57" i="15"/>
  <c r="D57" i="15" s="1"/>
  <c r="B58" i="15"/>
  <c r="D58"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B30" i="15"/>
  <c r="D30" i="15" s="1"/>
  <c r="B31" i="15"/>
  <c r="D31" i="15" s="1"/>
  <c r="B32" i="15"/>
  <c r="D32" i="15" s="1"/>
  <c r="B33" i="15"/>
  <c r="D33" i="15" s="1"/>
  <c r="B34" i="15"/>
  <c r="D34" i="15" s="1"/>
  <c r="B35" i="15"/>
  <c r="D35" i="15" s="1"/>
  <c r="A27" i="15"/>
  <c r="C1" i="15" s="1"/>
  <c r="A28" i="15"/>
  <c r="D1" i="15" s="1"/>
  <c r="A29" i="15"/>
  <c r="Q1" i="15" s="1"/>
  <c r="A30" i="15"/>
  <c r="R1" i="15" s="1"/>
  <c r="A31" i="15"/>
  <c r="AQ1" i="15" s="1"/>
  <c r="A32" i="15"/>
  <c r="AF1" i="15" s="1"/>
  <c r="A33" i="15"/>
  <c r="U1" i="15" s="1"/>
  <c r="A34" i="15"/>
  <c r="V1" i="15" s="1"/>
  <c r="A35" i="15"/>
  <c r="AU1" i="15" s="1"/>
  <c r="B26" i="15"/>
  <c r="D26" i="15" s="1"/>
  <c r="A26" i="15"/>
  <c r="B1" i="15" s="1"/>
  <c r="AH5" i="15" l="1"/>
  <c r="V23" i="4" s="1"/>
  <c r="V46" i="4" s="1"/>
  <c r="AA5" i="15"/>
  <c r="O23" i="4" s="1"/>
  <c r="O46" i="4" s="1"/>
  <c r="AE5" i="15"/>
  <c r="S23" i="4" s="1"/>
  <c r="S46" i="4" s="1"/>
  <c r="AI5" i="15"/>
  <c r="W23" i="4" s="1"/>
  <c r="W46" i="4" s="1"/>
  <c r="AB5" i="15"/>
  <c r="P23" i="4" s="1"/>
  <c r="P46" i="4" s="1"/>
  <c r="AF5" i="15"/>
  <c r="T23" i="4" s="1"/>
  <c r="T46" i="4" s="1"/>
  <c r="AC5" i="15"/>
  <c r="Q23" i="4" s="1"/>
  <c r="Q46" i="4" s="1"/>
  <c r="Z5" i="15"/>
  <c r="N23" i="4" s="1"/>
  <c r="N46" i="4" s="1"/>
  <c r="AG5" i="15"/>
  <c r="U23" i="4" s="1"/>
  <c r="U46" i="4" s="1"/>
  <c r="AD5" i="15"/>
  <c r="R23" i="4" s="1"/>
  <c r="R46" i="4" s="1"/>
  <c r="AE8" i="15"/>
  <c r="S26" i="4" s="1"/>
  <c r="S49" i="4" s="1"/>
  <c r="AB8" i="15"/>
  <c r="P26" i="4" s="1"/>
  <c r="P49" i="4" s="1"/>
  <c r="AC8" i="15"/>
  <c r="Q26" i="4" s="1"/>
  <c r="Q49" i="4" s="1"/>
  <c r="AG8" i="15"/>
  <c r="U26" i="4" s="1"/>
  <c r="U49" i="4" s="1"/>
  <c r="AH8" i="15"/>
  <c r="V26" i="4" s="1"/>
  <c r="V49" i="4" s="1"/>
  <c r="AD8" i="15"/>
  <c r="R26" i="4" s="1"/>
  <c r="R49" i="4" s="1"/>
  <c r="Z8" i="15"/>
  <c r="N26" i="4" s="1"/>
  <c r="N49" i="4" s="1"/>
  <c r="AA8" i="15"/>
  <c r="O26" i="4" s="1"/>
  <c r="O49" i="4" s="1"/>
  <c r="AI8" i="15"/>
  <c r="W26" i="4" s="1"/>
  <c r="W49" i="4" s="1"/>
  <c r="AF8" i="15"/>
  <c r="T26" i="4" s="1"/>
  <c r="T49" i="4" s="1"/>
  <c r="AA4" i="15"/>
  <c r="O22" i="4" s="1"/>
  <c r="O45" i="4" s="1"/>
  <c r="AE4" i="15"/>
  <c r="S22" i="4" s="1"/>
  <c r="S45" i="4" s="1"/>
  <c r="AB4" i="15"/>
  <c r="P22" i="4" s="1"/>
  <c r="P45" i="4" s="1"/>
  <c r="AF4" i="15"/>
  <c r="T22" i="4" s="1"/>
  <c r="T45" i="4" s="1"/>
  <c r="AC4" i="15"/>
  <c r="Q22" i="4" s="1"/>
  <c r="Q45" i="4" s="1"/>
  <c r="AG4" i="15"/>
  <c r="U22" i="4" s="1"/>
  <c r="U45" i="4" s="1"/>
  <c r="AH4" i="15"/>
  <c r="V22" i="4" s="1"/>
  <c r="V45" i="4" s="1"/>
  <c r="Z4" i="15"/>
  <c r="N22" i="4" s="1"/>
  <c r="N45" i="4" s="1"/>
  <c r="AI4" i="15"/>
  <c r="W22" i="4" s="1"/>
  <c r="W45" i="4" s="1"/>
  <c r="AD4" i="15"/>
  <c r="R22" i="4" s="1"/>
  <c r="R45" i="4" s="1"/>
  <c r="AB7" i="15"/>
  <c r="P25" i="4" s="1"/>
  <c r="P48" i="4" s="1"/>
  <c r="AG7" i="15"/>
  <c r="U25" i="4" s="1"/>
  <c r="U48" i="4" s="1"/>
  <c r="AD7" i="15"/>
  <c r="R25" i="4" s="1"/>
  <c r="R48" i="4" s="1"/>
  <c r="AH7" i="15"/>
  <c r="V25" i="4" s="1"/>
  <c r="V48" i="4" s="1"/>
  <c r="Z7" i="15"/>
  <c r="N25" i="4" s="1"/>
  <c r="N48" i="4" s="1"/>
  <c r="AA7" i="15"/>
  <c r="O25" i="4" s="1"/>
  <c r="O48" i="4" s="1"/>
  <c r="AI7" i="15"/>
  <c r="W25" i="4" s="1"/>
  <c r="W48" i="4" s="1"/>
  <c r="AF7" i="15"/>
  <c r="T25" i="4" s="1"/>
  <c r="T48" i="4" s="1"/>
  <c r="AE7" i="15"/>
  <c r="S25" i="4" s="1"/>
  <c r="S48" i="4" s="1"/>
  <c r="AC7" i="15"/>
  <c r="Q25" i="4" s="1"/>
  <c r="Q48" i="4" s="1"/>
  <c r="AB2" i="15"/>
  <c r="P20" i="4" s="1"/>
  <c r="P43" i="4" s="1"/>
  <c r="Z2" i="15"/>
  <c r="N20" i="4" s="1"/>
  <c r="N43" i="4" s="1"/>
  <c r="AC2" i="15"/>
  <c r="Q20" i="4" s="1"/>
  <c r="Q43" i="4" s="1"/>
  <c r="AG2" i="15"/>
  <c r="U20" i="4" s="1"/>
  <c r="U43" i="4" s="1"/>
  <c r="AH2" i="15"/>
  <c r="V20" i="4" s="1"/>
  <c r="V43" i="4" s="1"/>
  <c r="AE2" i="15"/>
  <c r="S20" i="4" s="1"/>
  <c r="S43" i="4" s="1"/>
  <c r="AF2" i="15"/>
  <c r="T20" i="4" s="1"/>
  <c r="T43" i="4" s="1"/>
  <c r="AD2" i="15"/>
  <c r="R20" i="4" s="1"/>
  <c r="R43" i="4" s="1"/>
  <c r="AI2" i="15"/>
  <c r="W20" i="4" s="1"/>
  <c r="W43" i="4" s="1"/>
  <c r="AA2" i="15"/>
  <c r="O20" i="4" s="1"/>
  <c r="O43" i="4" s="1"/>
  <c r="AD6" i="15"/>
  <c r="R24" i="4" s="1"/>
  <c r="R47" i="4" s="1"/>
  <c r="AH6" i="15"/>
  <c r="V24" i="4" s="1"/>
  <c r="V47" i="4" s="1"/>
  <c r="AA6" i="15"/>
  <c r="O24" i="4" s="1"/>
  <c r="O47" i="4" s="1"/>
  <c r="AE6" i="15"/>
  <c r="S24" i="4" s="1"/>
  <c r="S47" i="4" s="1"/>
  <c r="AI6" i="15"/>
  <c r="W24" i="4" s="1"/>
  <c r="W47" i="4" s="1"/>
  <c r="AB6" i="15"/>
  <c r="P24" i="4" s="1"/>
  <c r="P47" i="4" s="1"/>
  <c r="AF6" i="15"/>
  <c r="T24" i="4" s="1"/>
  <c r="T47" i="4" s="1"/>
  <c r="AC6" i="15"/>
  <c r="Q24" i="4" s="1"/>
  <c r="Q47" i="4" s="1"/>
  <c r="Z6" i="15"/>
  <c r="N24" i="4" s="1"/>
  <c r="N47" i="4" s="1"/>
  <c r="AG6" i="15"/>
  <c r="U24" i="4" s="1"/>
  <c r="U47" i="4" s="1"/>
  <c r="AC15" i="15"/>
  <c r="Q33" i="4" s="1"/>
  <c r="Q56" i="4" s="1"/>
  <c r="AG15" i="15"/>
  <c r="U33" i="4" s="1"/>
  <c r="U56" i="4" s="1"/>
  <c r="AD15" i="15"/>
  <c r="R33" i="4" s="1"/>
  <c r="R56" i="4" s="1"/>
  <c r="AH15" i="15"/>
  <c r="V33" i="4" s="1"/>
  <c r="V56" i="4" s="1"/>
  <c r="AB15" i="15"/>
  <c r="P33" i="4" s="1"/>
  <c r="P56" i="4" s="1"/>
  <c r="AA15" i="15"/>
  <c r="O33" i="4" s="1"/>
  <c r="O56" i="4" s="1"/>
  <c r="AE15" i="15"/>
  <c r="S33" i="4" s="1"/>
  <c r="S56" i="4" s="1"/>
  <c r="AI15" i="15"/>
  <c r="W33" i="4" s="1"/>
  <c r="W56" i="4" s="1"/>
  <c r="Z15" i="15"/>
  <c r="N33" i="4" s="1"/>
  <c r="N56" i="4" s="1"/>
  <c r="AF15" i="15"/>
  <c r="T33" i="4" s="1"/>
  <c r="T56" i="4" s="1"/>
  <c r="AA17" i="15"/>
  <c r="O35" i="4" s="1"/>
  <c r="O58" i="4" s="1"/>
  <c r="AE17" i="15"/>
  <c r="S35" i="4" s="1"/>
  <c r="S58" i="4" s="1"/>
  <c r="AI17" i="15"/>
  <c r="W35" i="4" s="1"/>
  <c r="W58" i="4" s="1"/>
  <c r="Z17" i="15"/>
  <c r="N35" i="4" s="1"/>
  <c r="N58" i="4" s="1"/>
  <c r="AD17" i="15"/>
  <c r="R35" i="4" s="1"/>
  <c r="R58" i="4" s="1"/>
  <c r="AB17" i="15"/>
  <c r="P35" i="4" s="1"/>
  <c r="P58" i="4" s="1"/>
  <c r="AF17" i="15"/>
  <c r="T35" i="4" s="1"/>
  <c r="T58" i="4" s="1"/>
  <c r="AH17" i="15"/>
  <c r="V35" i="4" s="1"/>
  <c r="V58" i="4" s="1"/>
  <c r="AC17" i="15"/>
  <c r="Q35" i="4" s="1"/>
  <c r="Q58" i="4" s="1"/>
  <c r="AG17" i="15"/>
  <c r="U35" i="4" s="1"/>
  <c r="U58" i="4" s="1"/>
  <c r="AA13" i="15"/>
  <c r="O31" i="4" s="1"/>
  <c r="O54" i="4" s="1"/>
  <c r="AE13" i="15"/>
  <c r="S31" i="4" s="1"/>
  <c r="S54" i="4" s="1"/>
  <c r="AI13" i="15"/>
  <c r="W31" i="4" s="1"/>
  <c r="W54" i="4" s="1"/>
  <c r="Z13" i="15"/>
  <c r="N31" i="4" s="1"/>
  <c r="N54" i="4" s="1"/>
  <c r="AH13" i="15"/>
  <c r="V31" i="4" s="1"/>
  <c r="V54" i="4" s="1"/>
  <c r="AB13" i="15"/>
  <c r="P31" i="4" s="1"/>
  <c r="P54" i="4" s="1"/>
  <c r="AF13" i="15"/>
  <c r="T31" i="4" s="1"/>
  <c r="T54" i="4" s="1"/>
  <c r="AC13" i="15"/>
  <c r="Q31" i="4" s="1"/>
  <c r="Q54" i="4" s="1"/>
  <c r="AG13" i="15"/>
  <c r="U31" i="4" s="1"/>
  <c r="U54" i="4" s="1"/>
  <c r="AD13" i="15"/>
  <c r="R31" i="4" s="1"/>
  <c r="R54" i="4" s="1"/>
  <c r="AA9" i="15"/>
  <c r="O27" i="4" s="1"/>
  <c r="O50" i="4" s="1"/>
  <c r="AE9" i="15"/>
  <c r="S27" i="4" s="1"/>
  <c r="S50" i="4" s="1"/>
  <c r="AI9" i="15"/>
  <c r="W27" i="4" s="1"/>
  <c r="W50" i="4" s="1"/>
  <c r="Z9" i="15"/>
  <c r="N27" i="4" s="1"/>
  <c r="N50" i="4" s="1"/>
  <c r="AD9" i="15"/>
  <c r="R27" i="4" s="1"/>
  <c r="R50" i="4" s="1"/>
  <c r="AB9" i="15"/>
  <c r="P27" i="4" s="1"/>
  <c r="P50" i="4" s="1"/>
  <c r="AF9" i="15"/>
  <c r="T27" i="4" s="1"/>
  <c r="T50" i="4" s="1"/>
  <c r="AC9" i="15"/>
  <c r="Q27" i="4" s="1"/>
  <c r="Q50" i="4" s="1"/>
  <c r="AG9" i="15"/>
  <c r="U27" i="4" s="1"/>
  <c r="U50" i="4" s="1"/>
  <c r="AH9" i="15"/>
  <c r="V27" i="4" s="1"/>
  <c r="V50" i="4" s="1"/>
  <c r="AA21" i="15"/>
  <c r="O39" i="4" s="1"/>
  <c r="O62" i="4" s="1"/>
  <c r="AE21" i="15"/>
  <c r="S39" i="4" s="1"/>
  <c r="S62" i="4" s="1"/>
  <c r="AI21" i="15"/>
  <c r="W39" i="4" s="1"/>
  <c r="W62" i="4" s="1"/>
  <c r="Z21" i="15"/>
  <c r="N39" i="4" s="1"/>
  <c r="N62" i="4" s="1"/>
  <c r="AD21" i="15"/>
  <c r="R39" i="4" s="1"/>
  <c r="R62" i="4" s="1"/>
  <c r="AB21" i="15"/>
  <c r="P39" i="4" s="1"/>
  <c r="P62" i="4" s="1"/>
  <c r="AF21" i="15"/>
  <c r="T39" i="4" s="1"/>
  <c r="T62" i="4" s="1"/>
  <c r="AG21" i="15"/>
  <c r="U39" i="4" s="1"/>
  <c r="U62" i="4" s="1"/>
  <c r="AH21" i="15"/>
  <c r="V39" i="4" s="1"/>
  <c r="V62" i="4" s="1"/>
  <c r="AC21" i="15"/>
  <c r="Q39" i="4" s="1"/>
  <c r="Q62" i="4" s="1"/>
  <c r="AB20" i="15"/>
  <c r="P38" i="4" s="1"/>
  <c r="P61" i="4" s="1"/>
  <c r="AF20" i="15"/>
  <c r="T38" i="4" s="1"/>
  <c r="T61" i="4" s="1"/>
  <c r="AC20" i="15"/>
  <c r="Q38" i="4" s="1"/>
  <c r="Q61" i="4" s="1"/>
  <c r="AG20" i="15"/>
  <c r="U38" i="4" s="1"/>
  <c r="U61" i="4" s="1"/>
  <c r="AH20" i="15"/>
  <c r="V38" i="4" s="1"/>
  <c r="V61" i="4" s="1"/>
  <c r="AE20" i="15"/>
  <c r="S38" i="4" s="1"/>
  <c r="S61" i="4" s="1"/>
  <c r="AI20" i="15"/>
  <c r="W38" i="4" s="1"/>
  <c r="W61" i="4" s="1"/>
  <c r="AD20" i="15"/>
  <c r="R38" i="4" s="1"/>
  <c r="R61" i="4" s="1"/>
  <c r="AA20" i="15"/>
  <c r="O38" i="4" s="1"/>
  <c r="O61" i="4" s="1"/>
  <c r="Z20" i="15"/>
  <c r="N38" i="4" s="1"/>
  <c r="N61" i="4" s="1"/>
  <c r="AB16" i="15"/>
  <c r="P34" i="4" s="1"/>
  <c r="P57" i="4" s="1"/>
  <c r="AF16" i="15"/>
  <c r="T34" i="4" s="1"/>
  <c r="T57" i="4" s="1"/>
  <c r="AA16" i="15"/>
  <c r="O34" i="4" s="1"/>
  <c r="O57" i="4" s="1"/>
  <c r="Z16" i="15"/>
  <c r="N34" i="4" s="1"/>
  <c r="N57" i="4" s="1"/>
  <c r="AC16" i="15"/>
  <c r="Q34" i="4" s="1"/>
  <c r="Q57" i="4" s="1"/>
  <c r="AG16" i="15"/>
  <c r="U34" i="4" s="1"/>
  <c r="U57" i="4" s="1"/>
  <c r="AE16" i="15"/>
  <c r="S34" i="4" s="1"/>
  <c r="S57" i="4" s="1"/>
  <c r="AD16" i="15"/>
  <c r="R34" i="4" s="1"/>
  <c r="R57" i="4" s="1"/>
  <c r="AH16" i="15"/>
  <c r="V34" i="4" s="1"/>
  <c r="V57" i="4" s="1"/>
  <c r="AI16" i="15"/>
  <c r="W34" i="4" s="1"/>
  <c r="W57" i="4" s="1"/>
  <c r="AB12" i="15"/>
  <c r="P30" i="4" s="1"/>
  <c r="P53" i="4" s="1"/>
  <c r="AF12" i="15"/>
  <c r="T30" i="4" s="1"/>
  <c r="T53" i="4" s="1"/>
  <c r="AE12" i="15"/>
  <c r="S30" i="4" s="1"/>
  <c r="S53" i="4" s="1"/>
  <c r="AC12" i="15"/>
  <c r="Q30" i="4" s="1"/>
  <c r="Q53" i="4" s="1"/>
  <c r="AG12" i="15"/>
  <c r="U30" i="4" s="1"/>
  <c r="U53" i="4" s="1"/>
  <c r="AA12" i="15"/>
  <c r="O30" i="4" s="1"/>
  <c r="O53" i="4" s="1"/>
  <c r="AI12" i="15"/>
  <c r="W30" i="4" s="1"/>
  <c r="W53" i="4" s="1"/>
  <c r="Z12" i="15"/>
  <c r="N30" i="4" s="1"/>
  <c r="N53" i="4" s="1"/>
  <c r="AD12" i="15"/>
  <c r="R30" i="4" s="1"/>
  <c r="R53" i="4" s="1"/>
  <c r="AH12" i="15"/>
  <c r="V30" i="4" s="1"/>
  <c r="V53" i="4" s="1"/>
  <c r="AC19" i="15"/>
  <c r="Q37" i="4" s="1"/>
  <c r="Q60" i="4" s="1"/>
  <c r="AG19" i="15"/>
  <c r="U37" i="4" s="1"/>
  <c r="U60" i="4" s="1"/>
  <c r="Z19" i="15"/>
  <c r="N37" i="4" s="1"/>
  <c r="N60" i="4" s="1"/>
  <c r="AF19" i="15"/>
  <c r="T37" i="4" s="1"/>
  <c r="T60" i="4" s="1"/>
  <c r="AD19" i="15"/>
  <c r="R37" i="4" s="1"/>
  <c r="R60" i="4" s="1"/>
  <c r="AH19" i="15"/>
  <c r="V37" i="4" s="1"/>
  <c r="V60" i="4" s="1"/>
  <c r="AB19" i="15"/>
  <c r="P37" i="4" s="1"/>
  <c r="P60" i="4" s="1"/>
  <c r="AA19" i="15"/>
  <c r="O37" i="4" s="1"/>
  <c r="O60" i="4" s="1"/>
  <c r="AE19" i="15"/>
  <c r="S37" i="4" s="1"/>
  <c r="S60" i="4" s="1"/>
  <c r="AI19" i="15"/>
  <c r="W37" i="4" s="1"/>
  <c r="W60" i="4" s="1"/>
  <c r="AC11" i="15"/>
  <c r="Q29" i="4" s="1"/>
  <c r="Q52" i="4" s="1"/>
  <c r="AG11" i="15"/>
  <c r="U29" i="4" s="1"/>
  <c r="U52" i="4" s="1"/>
  <c r="AF11" i="15"/>
  <c r="T29" i="4" s="1"/>
  <c r="T52" i="4" s="1"/>
  <c r="AD11" i="15"/>
  <c r="R29" i="4" s="1"/>
  <c r="R52" i="4" s="1"/>
  <c r="AH11" i="15"/>
  <c r="V29" i="4" s="1"/>
  <c r="V52" i="4" s="1"/>
  <c r="Z11" i="15"/>
  <c r="N29" i="4" s="1"/>
  <c r="N52" i="4" s="1"/>
  <c r="AA11" i="15"/>
  <c r="O29" i="4" s="1"/>
  <c r="O52" i="4" s="1"/>
  <c r="AE11" i="15"/>
  <c r="S29" i="4" s="1"/>
  <c r="S52" i="4" s="1"/>
  <c r="AI11" i="15"/>
  <c r="W29" i="4" s="1"/>
  <c r="W52" i="4" s="1"/>
  <c r="AB11" i="15"/>
  <c r="P29" i="4" s="1"/>
  <c r="P52" i="4" s="1"/>
  <c r="AD18" i="15"/>
  <c r="R36" i="4" s="1"/>
  <c r="R59" i="4" s="1"/>
  <c r="AH18" i="15"/>
  <c r="V36" i="4" s="1"/>
  <c r="V59" i="4" s="1"/>
  <c r="AG18" i="15"/>
  <c r="U36" i="4" s="1"/>
  <c r="U59" i="4" s="1"/>
  <c r="AA18" i="15"/>
  <c r="O36" i="4" s="1"/>
  <c r="O59" i="4" s="1"/>
  <c r="AE18" i="15"/>
  <c r="S36" i="4" s="1"/>
  <c r="S59" i="4" s="1"/>
  <c r="AI18" i="15"/>
  <c r="W36" i="4" s="1"/>
  <c r="W59" i="4" s="1"/>
  <c r="Z18" i="15"/>
  <c r="N36" i="4" s="1"/>
  <c r="N59" i="4" s="1"/>
  <c r="AC18" i="15"/>
  <c r="Q36" i="4" s="1"/>
  <c r="Q59" i="4" s="1"/>
  <c r="AB18" i="15"/>
  <c r="P36" i="4" s="1"/>
  <c r="P59" i="4" s="1"/>
  <c r="AF18" i="15"/>
  <c r="T36" i="4" s="1"/>
  <c r="T59" i="4" s="1"/>
  <c r="AD14" i="15"/>
  <c r="R32" i="4" s="1"/>
  <c r="R55" i="4" s="1"/>
  <c r="AH14" i="15"/>
  <c r="V32" i="4" s="1"/>
  <c r="V55" i="4" s="1"/>
  <c r="AG14" i="15"/>
  <c r="U32" i="4" s="1"/>
  <c r="U55" i="4" s="1"/>
  <c r="AA14" i="15"/>
  <c r="O32" i="4" s="1"/>
  <c r="O55" i="4" s="1"/>
  <c r="AE14" i="15"/>
  <c r="S32" i="4" s="1"/>
  <c r="S55" i="4" s="1"/>
  <c r="AI14" i="15"/>
  <c r="W32" i="4" s="1"/>
  <c r="W55" i="4" s="1"/>
  <c r="Z14" i="15"/>
  <c r="N32" i="4" s="1"/>
  <c r="N55" i="4" s="1"/>
  <c r="AC14" i="15"/>
  <c r="Q32" i="4" s="1"/>
  <c r="Q55" i="4" s="1"/>
  <c r="AB14" i="15"/>
  <c r="P32" i="4" s="1"/>
  <c r="P55" i="4" s="1"/>
  <c r="AF14" i="15"/>
  <c r="T32" i="4" s="1"/>
  <c r="T55" i="4" s="1"/>
  <c r="AD10" i="15"/>
  <c r="R28" i="4" s="1"/>
  <c r="R51" i="4" s="1"/>
  <c r="AH10" i="15"/>
  <c r="V28" i="4" s="1"/>
  <c r="V51" i="4" s="1"/>
  <c r="AA10" i="15"/>
  <c r="O28" i="4" s="1"/>
  <c r="O51" i="4" s="1"/>
  <c r="AE10" i="15"/>
  <c r="S28" i="4" s="1"/>
  <c r="S51" i="4" s="1"/>
  <c r="AI10" i="15"/>
  <c r="W28" i="4" s="1"/>
  <c r="W51" i="4" s="1"/>
  <c r="Z10" i="15"/>
  <c r="N28" i="4" s="1"/>
  <c r="N51" i="4" s="1"/>
  <c r="AC10" i="15"/>
  <c r="Q28" i="4" s="1"/>
  <c r="Q51" i="4" s="1"/>
  <c r="AG10" i="15"/>
  <c r="U28" i="4" s="1"/>
  <c r="U51" i="4" s="1"/>
  <c r="AB10" i="15"/>
  <c r="P28" i="4" s="1"/>
  <c r="P51" i="4" s="1"/>
  <c r="AF10" i="15"/>
  <c r="T28" i="4" s="1"/>
  <c r="T51" i="4" s="1"/>
  <c r="AU6" i="15"/>
  <c r="AU10" i="15"/>
  <c r="AU14" i="15"/>
  <c r="AU18" i="15"/>
  <c r="AU2" i="15"/>
  <c r="W5" i="15"/>
  <c r="W9" i="15"/>
  <c r="W13" i="15"/>
  <c r="W17" i="15"/>
  <c r="W21" i="15"/>
  <c r="AU9" i="15"/>
  <c r="W4" i="15"/>
  <c r="W20" i="15"/>
  <c r="AU3" i="15"/>
  <c r="AU7" i="15"/>
  <c r="AU11" i="15"/>
  <c r="AU15" i="15"/>
  <c r="AU19" i="15"/>
  <c r="W6" i="15"/>
  <c r="W10" i="15"/>
  <c r="W14" i="15"/>
  <c r="W18" i="15"/>
  <c r="W2" i="15"/>
  <c r="AU13" i="15"/>
  <c r="W8" i="15"/>
  <c r="AU4" i="15"/>
  <c r="AU8" i="15"/>
  <c r="AU12" i="15"/>
  <c r="AU16" i="15"/>
  <c r="AU20" i="15"/>
  <c r="W3" i="15"/>
  <c r="W7" i="15"/>
  <c r="W11" i="15"/>
  <c r="W15" i="15"/>
  <c r="W19" i="15"/>
  <c r="AU5" i="15"/>
  <c r="AU17" i="15"/>
  <c r="AU21" i="15"/>
  <c r="W12" i="15"/>
  <c r="W16" i="15"/>
  <c r="AT4" i="15"/>
  <c r="AT8" i="15"/>
  <c r="AT12" i="15"/>
  <c r="AT16" i="15"/>
  <c r="AT20" i="15"/>
  <c r="V3" i="15"/>
  <c r="V7" i="15"/>
  <c r="V11" i="15"/>
  <c r="V15" i="15"/>
  <c r="V19" i="15"/>
  <c r="V2" i="15"/>
  <c r="AT5" i="15"/>
  <c r="AT9" i="15"/>
  <c r="AT13" i="15"/>
  <c r="AT17" i="15"/>
  <c r="AT21" i="15"/>
  <c r="V4" i="15"/>
  <c r="V8" i="15"/>
  <c r="V12" i="15"/>
  <c r="V16" i="15"/>
  <c r="V20" i="15"/>
  <c r="AT10" i="15"/>
  <c r="AT14" i="15"/>
  <c r="AT18" i="15"/>
  <c r="V9" i="15"/>
  <c r="V13" i="15"/>
  <c r="V17" i="15"/>
  <c r="V21" i="15"/>
  <c r="AT3" i="15"/>
  <c r="AT11" i="15"/>
  <c r="AT19" i="15"/>
  <c r="AT2" i="15"/>
  <c r="V10" i="15"/>
  <c r="V18" i="15"/>
  <c r="AT6" i="15"/>
  <c r="V5" i="15"/>
  <c r="AT7" i="15"/>
  <c r="AT15" i="15"/>
  <c r="V6" i="15"/>
  <c r="V14" i="15"/>
  <c r="AS4" i="15"/>
  <c r="AS8" i="15"/>
  <c r="AS12" i="15"/>
  <c r="AS16" i="15"/>
  <c r="AS20" i="15"/>
  <c r="AS2" i="15"/>
  <c r="U3" i="15"/>
  <c r="U7" i="15"/>
  <c r="U11" i="15"/>
  <c r="U15" i="15"/>
  <c r="U19" i="15"/>
  <c r="AS15" i="15"/>
  <c r="U6" i="15"/>
  <c r="AS5" i="15"/>
  <c r="AS9" i="15"/>
  <c r="AS13" i="15"/>
  <c r="AS17" i="15"/>
  <c r="AS21" i="15"/>
  <c r="U4" i="15"/>
  <c r="U8" i="15"/>
  <c r="U12" i="15"/>
  <c r="U16" i="15"/>
  <c r="U20" i="15"/>
  <c r="U2" i="15"/>
  <c r="AS11" i="15"/>
  <c r="U14" i="15"/>
  <c r="U18" i="15"/>
  <c r="AS6" i="15"/>
  <c r="AS10" i="15"/>
  <c r="AS14" i="15"/>
  <c r="AS18" i="15"/>
  <c r="U5" i="15"/>
  <c r="U9" i="15"/>
  <c r="U13" i="15"/>
  <c r="U17" i="15"/>
  <c r="U21" i="15"/>
  <c r="AS7" i="15"/>
  <c r="U10" i="15"/>
  <c r="AS3" i="15"/>
  <c r="AS19" i="15"/>
  <c r="AR5" i="15"/>
  <c r="AR9" i="15"/>
  <c r="AR13" i="15"/>
  <c r="AR17" i="15"/>
  <c r="AR21" i="15"/>
  <c r="AR2" i="15"/>
  <c r="T4" i="15"/>
  <c r="T8" i="15"/>
  <c r="T12" i="15"/>
  <c r="T16" i="15"/>
  <c r="T20" i="15"/>
  <c r="AR20" i="15"/>
  <c r="T15" i="15"/>
  <c r="T19" i="15"/>
  <c r="AR6" i="15"/>
  <c r="AR10" i="15"/>
  <c r="AR14" i="15"/>
  <c r="AR18" i="15"/>
  <c r="T5" i="15"/>
  <c r="T9" i="15"/>
  <c r="T13" i="15"/>
  <c r="T17" i="15"/>
  <c r="T21" i="15"/>
  <c r="T2" i="15"/>
  <c r="AR16" i="15"/>
  <c r="T7" i="15"/>
  <c r="AR3" i="15"/>
  <c r="AR7" i="15"/>
  <c r="AR11" i="15"/>
  <c r="AR15" i="15"/>
  <c r="AR19" i="15"/>
  <c r="T6" i="15"/>
  <c r="T10" i="15"/>
  <c r="T14" i="15"/>
  <c r="T18" i="15"/>
  <c r="AR12" i="15"/>
  <c r="T3" i="15"/>
  <c r="AR4" i="15"/>
  <c r="AR8" i="15"/>
  <c r="T11" i="15"/>
  <c r="AQ6" i="15"/>
  <c r="AQ10" i="15"/>
  <c r="AQ14" i="15"/>
  <c r="AQ18" i="15"/>
  <c r="AQ2" i="15"/>
  <c r="S5" i="15"/>
  <c r="S9" i="15"/>
  <c r="S13" i="15"/>
  <c r="S17" i="15"/>
  <c r="S21" i="15"/>
  <c r="AQ4" i="15"/>
  <c r="AQ16" i="15"/>
  <c r="S7" i="15"/>
  <c r="S15" i="15"/>
  <c r="AQ3" i="15"/>
  <c r="AQ7" i="15"/>
  <c r="AQ11" i="15"/>
  <c r="AQ15" i="15"/>
  <c r="AQ19" i="15"/>
  <c r="S6" i="15"/>
  <c r="S10" i="15"/>
  <c r="S14" i="15"/>
  <c r="S18" i="15"/>
  <c r="S2" i="15"/>
  <c r="AQ8" i="15"/>
  <c r="AQ20" i="15"/>
  <c r="S11" i="15"/>
  <c r="AQ5" i="15"/>
  <c r="AQ9" i="15"/>
  <c r="AQ13" i="15"/>
  <c r="AQ17" i="15"/>
  <c r="AQ21" i="15"/>
  <c r="S4" i="15"/>
  <c r="S8" i="15"/>
  <c r="S12" i="15"/>
  <c r="S16" i="15"/>
  <c r="S20" i="15"/>
  <c r="AQ12" i="15"/>
  <c r="S3" i="15"/>
  <c r="S19" i="15"/>
  <c r="AP3" i="15"/>
  <c r="AP7" i="15"/>
  <c r="AP11" i="15"/>
  <c r="AP15" i="15"/>
  <c r="AP19" i="15"/>
  <c r="AP2" i="15"/>
  <c r="R6" i="15"/>
  <c r="R10" i="15"/>
  <c r="R14" i="15"/>
  <c r="R18" i="15"/>
  <c r="AP14" i="15"/>
  <c r="R9" i="15"/>
  <c r="AP4" i="15"/>
  <c r="AP8" i="15"/>
  <c r="AP12" i="15"/>
  <c r="AP16" i="15"/>
  <c r="AP20" i="15"/>
  <c r="R3" i="15"/>
  <c r="R7" i="15"/>
  <c r="R11" i="15"/>
  <c r="R15" i="15"/>
  <c r="R19" i="15"/>
  <c r="R2" i="15"/>
  <c r="AP6" i="15"/>
  <c r="AP18" i="15"/>
  <c r="R13" i="15"/>
  <c r="R21" i="15"/>
  <c r="AP5" i="15"/>
  <c r="AP9" i="15"/>
  <c r="AP13" i="15"/>
  <c r="AP17" i="15"/>
  <c r="AP21" i="15"/>
  <c r="R4" i="15"/>
  <c r="R8" i="15"/>
  <c r="R12" i="15"/>
  <c r="R16" i="15"/>
  <c r="R20" i="15"/>
  <c r="AP10" i="15"/>
  <c r="R5" i="15"/>
  <c r="R17" i="15"/>
  <c r="AO4" i="15"/>
  <c r="AO8" i="15"/>
  <c r="AO12" i="15"/>
  <c r="AO16" i="15"/>
  <c r="AO20" i="15"/>
  <c r="Q3" i="15"/>
  <c r="Q7" i="15"/>
  <c r="Q11" i="15"/>
  <c r="Q15" i="15"/>
  <c r="Q19" i="15"/>
  <c r="AO5" i="15"/>
  <c r="AO9" i="15"/>
  <c r="AO13" i="15"/>
  <c r="AO21" i="15"/>
  <c r="Q4" i="15"/>
  <c r="Q12" i="15"/>
  <c r="Q16" i="15"/>
  <c r="Q20" i="15"/>
  <c r="Q5" i="15"/>
  <c r="Q17" i="15"/>
  <c r="AO6" i="15"/>
  <c r="AO10" i="15"/>
  <c r="AO14" i="15"/>
  <c r="AO18" i="15"/>
  <c r="Q13" i="15"/>
  <c r="AO3" i="15"/>
  <c r="AO7" i="15"/>
  <c r="AO11" i="15"/>
  <c r="AO15" i="15"/>
  <c r="AO19" i="15"/>
  <c r="AO2" i="15"/>
  <c r="Q6" i="15"/>
  <c r="Q10" i="15"/>
  <c r="Q14" i="15"/>
  <c r="Q18" i="15"/>
  <c r="AO17" i="15"/>
  <c r="Q8" i="15"/>
  <c r="Q2" i="15"/>
  <c r="Q9" i="15"/>
  <c r="Q21" i="15"/>
  <c r="AN5" i="15"/>
  <c r="AN9" i="15"/>
  <c r="AN13" i="15"/>
  <c r="AN17" i="15"/>
  <c r="AN21" i="15"/>
  <c r="P4" i="15"/>
  <c r="P8" i="15"/>
  <c r="P12" i="15"/>
  <c r="P16" i="15"/>
  <c r="P20" i="15"/>
  <c r="AN12" i="15"/>
  <c r="AN2" i="15"/>
  <c r="P7" i="15"/>
  <c r="AN6" i="15"/>
  <c r="AN10" i="15"/>
  <c r="AN14" i="15"/>
  <c r="AN18" i="15"/>
  <c r="P5" i="15"/>
  <c r="P9" i="15"/>
  <c r="P13" i="15"/>
  <c r="P17" i="15"/>
  <c r="P21" i="15"/>
  <c r="P2" i="15"/>
  <c r="AN4" i="15"/>
  <c r="AN16" i="15"/>
  <c r="P3" i="15"/>
  <c r="P19" i="15"/>
  <c r="AN3" i="15"/>
  <c r="AN7" i="15"/>
  <c r="AN11" i="15"/>
  <c r="AN15" i="15"/>
  <c r="AN19" i="15"/>
  <c r="P6" i="15"/>
  <c r="P10" i="15"/>
  <c r="P14" i="15"/>
  <c r="P18" i="15"/>
  <c r="AN8" i="15"/>
  <c r="AN20" i="15"/>
  <c r="P11" i="15"/>
  <c r="P15" i="15"/>
  <c r="AM6" i="15"/>
  <c r="AM10" i="15"/>
  <c r="AM14" i="15"/>
  <c r="AM18" i="15"/>
  <c r="O5" i="15"/>
  <c r="O9" i="15"/>
  <c r="O13" i="15"/>
  <c r="O17" i="15"/>
  <c r="O21" i="15"/>
  <c r="AM9" i="15"/>
  <c r="AM17" i="15"/>
  <c r="AM2" i="15"/>
  <c r="O12" i="15"/>
  <c r="O16" i="15"/>
  <c r="AM3" i="15"/>
  <c r="AM7" i="15"/>
  <c r="AM11" i="15"/>
  <c r="AM15" i="15"/>
  <c r="AM19" i="15"/>
  <c r="O6" i="15"/>
  <c r="O10" i="15"/>
  <c r="O14" i="15"/>
  <c r="O18" i="15"/>
  <c r="O2" i="15"/>
  <c r="AM13" i="15"/>
  <c r="AM21" i="15"/>
  <c r="O8" i="15"/>
  <c r="O20" i="15"/>
  <c r="AM4" i="15"/>
  <c r="AM8" i="15"/>
  <c r="AM12" i="15"/>
  <c r="AM16" i="15"/>
  <c r="AM20" i="15"/>
  <c r="O3" i="15"/>
  <c r="O7" i="15"/>
  <c r="O11" i="15"/>
  <c r="O15" i="15"/>
  <c r="O19" i="15"/>
  <c r="AM5" i="15"/>
  <c r="O4" i="15"/>
  <c r="AL2" i="15"/>
  <c r="N2" i="15"/>
  <c r="N3" i="15"/>
  <c r="N7" i="15"/>
  <c r="N11" i="15"/>
  <c r="N15" i="15"/>
  <c r="N19" i="15"/>
  <c r="AL4" i="15"/>
  <c r="AL8" i="15"/>
  <c r="AL12" i="15"/>
  <c r="AL16" i="15"/>
  <c r="AL20" i="15"/>
  <c r="N20" i="15"/>
  <c r="AL9" i="15"/>
  <c r="AL17" i="15"/>
  <c r="N21" i="15"/>
  <c r="AL14" i="15"/>
  <c r="AL7" i="15"/>
  <c r="AL19" i="15"/>
  <c r="N4" i="15"/>
  <c r="N8" i="15"/>
  <c r="N12" i="15"/>
  <c r="N16" i="15"/>
  <c r="AL5" i="15"/>
  <c r="AL13" i="15"/>
  <c r="AL21" i="15"/>
  <c r="AL10" i="15"/>
  <c r="AL18" i="15"/>
  <c r="AL15" i="15"/>
  <c r="N5" i="15"/>
  <c r="N9" i="15"/>
  <c r="N13" i="15"/>
  <c r="N17" i="15"/>
  <c r="AL6" i="15"/>
  <c r="N6" i="15"/>
  <c r="N10" i="15"/>
  <c r="N14" i="15"/>
  <c r="N18" i="15"/>
  <c r="AL3" i="15"/>
  <c r="AL11" i="15"/>
  <c r="K1" i="15"/>
  <c r="W1" i="15"/>
  <c r="AI1" i="15"/>
  <c r="J1" i="15"/>
  <c r="AH1" i="15"/>
  <c r="AT1" i="15"/>
  <c r="I1" i="15"/>
  <c r="AS1" i="15"/>
  <c r="AG1" i="15"/>
  <c r="H1" i="15"/>
  <c r="AR1" i="15"/>
  <c r="T1" i="15"/>
  <c r="G1" i="15"/>
  <c r="S1" i="15"/>
  <c r="AE1" i="15"/>
  <c r="F1" i="15"/>
  <c r="AD1" i="15"/>
  <c r="AP1" i="15"/>
  <c r="E1" i="15"/>
  <c r="AO1" i="15"/>
  <c r="AC1" i="15"/>
  <c r="AN1" i="15"/>
  <c r="P1" i="15"/>
  <c r="AB1" i="15"/>
  <c r="O1" i="15"/>
  <c r="AA1" i="15"/>
  <c r="AM1" i="15"/>
  <c r="Z1" i="15"/>
  <c r="AL1" i="15"/>
  <c r="N1" i="15"/>
  <c r="O63" i="4" l="1"/>
  <c r="D67" i="4" s="1"/>
  <c r="A75" i="4"/>
  <c r="A74" i="4"/>
  <c r="A73" i="4"/>
  <c r="A72" i="4"/>
  <c r="A71" i="4"/>
  <c r="A70" i="4"/>
  <c r="A69" i="4"/>
  <c r="A68" i="4"/>
  <c r="A67" i="4"/>
  <c r="A66" i="4"/>
  <c r="K42" i="4"/>
  <c r="J42" i="4"/>
  <c r="I42" i="4"/>
  <c r="H42" i="4"/>
  <c r="G42" i="4"/>
  <c r="F42" i="4"/>
  <c r="E42" i="4"/>
  <c r="D42" i="4"/>
  <c r="C42" i="4"/>
  <c r="B42" i="4"/>
  <c r="K19" i="4"/>
  <c r="J19" i="4"/>
  <c r="I19" i="4"/>
  <c r="H19" i="4"/>
  <c r="G19" i="4"/>
  <c r="F19" i="4"/>
  <c r="E19" i="4"/>
  <c r="D19" i="4"/>
  <c r="C19" i="4"/>
  <c r="B19" i="4"/>
  <c r="F12" i="4"/>
  <c r="G27" i="15" s="1"/>
  <c r="F8" i="4"/>
  <c r="G26" i="15" s="1"/>
  <c r="G25" i="15"/>
  <c r="D40" i="3"/>
  <c r="C40" i="3"/>
  <c r="C27" i="3"/>
  <c r="C19" i="3"/>
  <c r="C11" i="3"/>
  <c r="E32" i="3"/>
  <c r="E33" i="3"/>
  <c r="E34" i="3"/>
  <c r="E35" i="3"/>
  <c r="E36" i="3"/>
  <c r="E37" i="3"/>
  <c r="E38" i="3"/>
  <c r="E39" i="3"/>
  <c r="E31" i="3"/>
  <c r="E30" i="3"/>
  <c r="C39" i="16"/>
  <c r="D39" i="16"/>
  <c r="E39" i="16"/>
  <c r="F39" i="16"/>
  <c r="G39" i="16"/>
  <c r="H39" i="16"/>
  <c r="I39" i="16"/>
  <c r="O64" i="4" l="1"/>
  <c r="C82" i="4" s="1"/>
  <c r="I11" i="1" s="1"/>
  <c r="B82" i="4"/>
  <c r="R63" i="4"/>
  <c r="D70" i="4" s="1"/>
  <c r="U63" i="4"/>
  <c r="D73" i="4" s="1"/>
  <c r="W63" i="4"/>
  <c r="D75" i="4" s="1"/>
  <c r="V63" i="4"/>
  <c r="D74" i="4" s="1"/>
  <c r="T63" i="4"/>
  <c r="D72" i="4" s="1"/>
  <c r="S63" i="4"/>
  <c r="D71" i="4" s="1"/>
  <c r="Q63" i="4"/>
  <c r="D69" i="4" s="1"/>
  <c r="P63" i="4"/>
  <c r="D68" i="4" s="1"/>
  <c r="G41" i="3"/>
  <c r="E40" i="3"/>
  <c r="F15" i="4"/>
  <c r="G28" i="15" s="1"/>
  <c r="K14" i="15" s="1"/>
  <c r="K32" i="4" s="1"/>
  <c r="K55" i="4" s="1"/>
  <c r="K39" i="16"/>
  <c r="D82" i="4" l="1"/>
  <c r="E67" i="4" s="1"/>
  <c r="B67" i="4" s="1"/>
  <c r="E11" i="1" s="1"/>
  <c r="C9" i="15"/>
  <c r="C27" i="4" s="1"/>
  <c r="C50" i="4" s="1"/>
  <c r="C4" i="15"/>
  <c r="C22" i="4" s="1"/>
  <c r="C45" i="4" s="1"/>
  <c r="E3" i="15"/>
  <c r="E21" i="4" s="1"/>
  <c r="E44" i="4" s="1"/>
  <c r="H10" i="15"/>
  <c r="H28" i="4" s="1"/>
  <c r="H51" i="4" s="1"/>
  <c r="C16" i="15"/>
  <c r="C34" i="4" s="1"/>
  <c r="C57" i="4" s="1"/>
  <c r="E10" i="15"/>
  <c r="E28" i="4" s="1"/>
  <c r="E51" i="4" s="1"/>
  <c r="I21" i="15"/>
  <c r="I39" i="4" s="1"/>
  <c r="I62" i="4" s="1"/>
  <c r="K4" i="15"/>
  <c r="K22" i="4" s="1"/>
  <c r="K45" i="4" s="1"/>
  <c r="C2" i="15"/>
  <c r="C20" i="4" s="1"/>
  <c r="C43" i="4" s="1"/>
  <c r="E5" i="15"/>
  <c r="E23" i="4" s="1"/>
  <c r="E46" i="4" s="1"/>
  <c r="E6" i="15"/>
  <c r="E24" i="4" s="1"/>
  <c r="E47" i="4" s="1"/>
  <c r="F11" i="15"/>
  <c r="F29" i="4" s="1"/>
  <c r="F52" i="4" s="1"/>
  <c r="G21" i="15"/>
  <c r="G39" i="4" s="1"/>
  <c r="G62" i="4" s="1"/>
  <c r="G16" i="15"/>
  <c r="G34" i="4" s="1"/>
  <c r="G57" i="4" s="1"/>
  <c r="H5" i="15"/>
  <c r="H23" i="4" s="1"/>
  <c r="H46" i="4" s="1"/>
  <c r="H2" i="15"/>
  <c r="H20" i="4" s="1"/>
  <c r="H43" i="4" s="1"/>
  <c r="I11" i="15"/>
  <c r="I29" i="4" s="1"/>
  <c r="I52" i="4" s="1"/>
  <c r="J5" i="15"/>
  <c r="J23" i="4" s="1"/>
  <c r="J46" i="4" s="1"/>
  <c r="J19" i="15"/>
  <c r="J37" i="4" s="1"/>
  <c r="J60" i="4" s="1"/>
  <c r="K7" i="15"/>
  <c r="K25" i="4" s="1"/>
  <c r="K48" i="4" s="1"/>
  <c r="B17" i="15"/>
  <c r="B35" i="4" s="1"/>
  <c r="B58" i="4" s="1"/>
  <c r="B18" i="15"/>
  <c r="B36" i="4" s="1"/>
  <c r="B59" i="4" s="1"/>
  <c r="C18" i="15"/>
  <c r="C59" i="4" s="1"/>
  <c r="D19" i="15"/>
  <c r="D37" i="4" s="1"/>
  <c r="D60" i="4" s="1"/>
  <c r="E17" i="15"/>
  <c r="E35" i="4" s="1"/>
  <c r="E58" i="4" s="1"/>
  <c r="F9" i="15"/>
  <c r="F27" i="4" s="1"/>
  <c r="F50" i="4" s="1"/>
  <c r="F17" i="15"/>
  <c r="F35" i="4" s="1"/>
  <c r="F58" i="4" s="1"/>
  <c r="G11" i="15"/>
  <c r="G29" i="4" s="1"/>
  <c r="G52" i="4" s="1"/>
  <c r="H16" i="15"/>
  <c r="H34" i="4" s="1"/>
  <c r="H57" i="4" s="1"/>
  <c r="I13" i="15"/>
  <c r="I31" i="4" s="1"/>
  <c r="I54" i="4" s="1"/>
  <c r="J14" i="15"/>
  <c r="J32" i="4" s="1"/>
  <c r="J55" i="4" s="1"/>
  <c r="J15" i="15"/>
  <c r="J33" i="4" s="1"/>
  <c r="J56" i="4" s="1"/>
  <c r="K17" i="15"/>
  <c r="K35" i="4" s="1"/>
  <c r="K58" i="4" s="1"/>
  <c r="B15" i="15"/>
  <c r="B33" i="4" s="1"/>
  <c r="B56" i="4" s="1"/>
  <c r="C3" i="15"/>
  <c r="C21" i="4" s="1"/>
  <c r="C44" i="4" s="1"/>
  <c r="D5" i="15"/>
  <c r="D23" i="4" s="1"/>
  <c r="D46" i="4" s="1"/>
  <c r="D14" i="15"/>
  <c r="D32" i="4" s="1"/>
  <c r="D55" i="4" s="1"/>
  <c r="E7" i="15"/>
  <c r="E25" i="4" s="1"/>
  <c r="E48" i="4" s="1"/>
  <c r="F19" i="15"/>
  <c r="F37" i="4" s="1"/>
  <c r="F60" i="4" s="1"/>
  <c r="G7" i="15"/>
  <c r="G25" i="4" s="1"/>
  <c r="G48" i="4" s="1"/>
  <c r="H15" i="15"/>
  <c r="H33" i="4" s="1"/>
  <c r="H56" i="4" s="1"/>
  <c r="I19" i="15"/>
  <c r="I37" i="4" s="1"/>
  <c r="I60" i="4" s="1"/>
  <c r="J6" i="15"/>
  <c r="J24" i="4" s="1"/>
  <c r="J47" i="4" s="1"/>
  <c r="K8" i="15"/>
  <c r="K26" i="4" s="1"/>
  <c r="K49" i="4" s="1"/>
  <c r="D10" i="15"/>
  <c r="D28" i="4" s="1"/>
  <c r="D51" i="4" s="1"/>
  <c r="F10" i="15"/>
  <c r="F28" i="4" s="1"/>
  <c r="F51" i="4" s="1"/>
  <c r="I4" i="15"/>
  <c r="I22" i="4" s="1"/>
  <c r="I45" i="4" s="1"/>
  <c r="B11" i="15"/>
  <c r="B29" i="4" s="1"/>
  <c r="B52" i="4" s="1"/>
  <c r="C10" i="15"/>
  <c r="C28" i="4" s="1"/>
  <c r="C51" i="4" s="1"/>
  <c r="E9" i="15"/>
  <c r="E27" i="4" s="1"/>
  <c r="E50" i="4" s="1"/>
  <c r="G9" i="15"/>
  <c r="G27" i="4" s="1"/>
  <c r="G50" i="4" s="1"/>
  <c r="H9" i="15"/>
  <c r="H27" i="4" s="1"/>
  <c r="H50" i="4" s="1"/>
  <c r="I15" i="15"/>
  <c r="I33" i="4" s="1"/>
  <c r="I56" i="4" s="1"/>
  <c r="J8" i="15"/>
  <c r="J26" i="4" s="1"/>
  <c r="J49" i="4" s="1"/>
  <c r="B21" i="15"/>
  <c r="B39" i="4" s="1"/>
  <c r="B62" i="4" s="1"/>
  <c r="B6" i="15"/>
  <c r="B24" i="4" s="1"/>
  <c r="B47" i="4" s="1"/>
  <c r="D7" i="15"/>
  <c r="D25" i="4" s="1"/>
  <c r="D48" i="4" s="1"/>
  <c r="B8" i="15"/>
  <c r="B26" i="4" s="1"/>
  <c r="B49" i="4" s="1"/>
  <c r="C21" i="15"/>
  <c r="C39" i="4" s="1"/>
  <c r="C62" i="4" s="1"/>
  <c r="D8" i="15"/>
  <c r="D26" i="4" s="1"/>
  <c r="D49" i="4" s="1"/>
  <c r="E16" i="15"/>
  <c r="E34" i="4" s="1"/>
  <c r="E57" i="4" s="1"/>
  <c r="F8" i="15"/>
  <c r="F26" i="4" s="1"/>
  <c r="F49" i="4" s="1"/>
  <c r="G19" i="15"/>
  <c r="G37" i="4" s="1"/>
  <c r="G60" i="4" s="1"/>
  <c r="H8" i="15"/>
  <c r="H26" i="4" s="1"/>
  <c r="H49" i="4" s="1"/>
  <c r="I5" i="15"/>
  <c r="I23" i="4" s="1"/>
  <c r="I46" i="4" s="1"/>
  <c r="I10" i="15"/>
  <c r="I28" i="4" s="1"/>
  <c r="I51" i="4" s="1"/>
  <c r="J7" i="15"/>
  <c r="J25" i="4" s="1"/>
  <c r="J48" i="4" s="1"/>
  <c r="K11" i="15"/>
  <c r="K29" i="4" s="1"/>
  <c r="K52" i="4" s="1"/>
  <c r="B5" i="15"/>
  <c r="B23" i="4" s="1"/>
  <c r="B46" i="4" s="1"/>
  <c r="C12" i="15"/>
  <c r="C30" i="4" s="1"/>
  <c r="C53" i="4" s="1"/>
  <c r="C5" i="15"/>
  <c r="C23" i="4" s="1"/>
  <c r="C46" i="4" s="1"/>
  <c r="D2" i="15"/>
  <c r="D20" i="4" s="1"/>
  <c r="D43" i="4" s="1"/>
  <c r="E12" i="15"/>
  <c r="E30" i="4" s="1"/>
  <c r="E53" i="4" s="1"/>
  <c r="F21" i="15"/>
  <c r="F39" i="4" s="1"/>
  <c r="F62" i="4" s="1"/>
  <c r="F2" i="15"/>
  <c r="F20" i="4" s="1"/>
  <c r="F43" i="4" s="1"/>
  <c r="G5" i="15"/>
  <c r="G23" i="4" s="1"/>
  <c r="G46" i="4" s="1"/>
  <c r="G2" i="15"/>
  <c r="G20" i="4" s="1"/>
  <c r="G43" i="4" s="1"/>
  <c r="H20" i="15"/>
  <c r="H38" i="4" s="1"/>
  <c r="H61" i="4" s="1"/>
  <c r="H6" i="15"/>
  <c r="H24" i="4" s="1"/>
  <c r="H47" i="4" s="1"/>
  <c r="I2" i="15"/>
  <c r="I20" i="4" s="1"/>
  <c r="I43" i="4" s="1"/>
  <c r="J18" i="15"/>
  <c r="J36" i="4" s="1"/>
  <c r="J59" i="4" s="1"/>
  <c r="J3" i="15"/>
  <c r="J21" i="4" s="1"/>
  <c r="J44" i="4" s="1"/>
  <c r="K2" i="15"/>
  <c r="K20" i="4" s="1"/>
  <c r="K43" i="4" s="1"/>
  <c r="B16" i="15"/>
  <c r="B34" i="4" s="1"/>
  <c r="B57" i="4" s="1"/>
  <c r="C7" i="15"/>
  <c r="C25" i="4" s="1"/>
  <c r="C48" i="4" s="1"/>
  <c r="D17" i="15"/>
  <c r="D35" i="4" s="1"/>
  <c r="D58" i="4" s="1"/>
  <c r="D3" i="15"/>
  <c r="D21" i="4" s="1"/>
  <c r="D44" i="4" s="1"/>
  <c r="E8" i="15"/>
  <c r="E26" i="4" s="1"/>
  <c r="E49" i="4" s="1"/>
  <c r="F16" i="15"/>
  <c r="F34" i="4" s="1"/>
  <c r="F57" i="4" s="1"/>
  <c r="F18" i="15"/>
  <c r="F36" i="4" s="1"/>
  <c r="F59" i="4" s="1"/>
  <c r="G4" i="15"/>
  <c r="G22" i="4" s="1"/>
  <c r="G45" i="4" s="1"/>
  <c r="H19" i="15"/>
  <c r="H37" i="4" s="1"/>
  <c r="H60" i="4" s="1"/>
  <c r="I12" i="15"/>
  <c r="I30" i="4" s="1"/>
  <c r="I53" i="4" s="1"/>
  <c r="J17" i="15"/>
  <c r="J35" i="4" s="1"/>
  <c r="J58" i="4" s="1"/>
  <c r="K12" i="15"/>
  <c r="K30" i="4" s="1"/>
  <c r="K53" i="4" s="1"/>
  <c r="K18" i="15"/>
  <c r="K36" i="4" s="1"/>
  <c r="K59" i="4" s="1"/>
  <c r="B20" i="15"/>
  <c r="B38" i="4" s="1"/>
  <c r="B61" i="4" s="1"/>
  <c r="C6" i="15"/>
  <c r="C24" i="4" s="1"/>
  <c r="C47" i="4" s="1"/>
  <c r="D12" i="15"/>
  <c r="D30" i="4" s="1"/>
  <c r="D53" i="4" s="1"/>
  <c r="E13" i="15"/>
  <c r="E31" i="4" s="1"/>
  <c r="E54" i="4" s="1"/>
  <c r="E14" i="15"/>
  <c r="E32" i="4" s="1"/>
  <c r="E55" i="4" s="1"/>
  <c r="F3" i="15"/>
  <c r="F21" i="4" s="1"/>
  <c r="F44" i="4" s="1"/>
  <c r="G14" i="15"/>
  <c r="G32" i="4" s="1"/>
  <c r="G55" i="4" s="1"/>
  <c r="H14" i="15"/>
  <c r="H32" i="4" s="1"/>
  <c r="H55" i="4" s="1"/>
  <c r="I3" i="15"/>
  <c r="I21" i="4" s="1"/>
  <c r="I44" i="4" s="1"/>
  <c r="J12" i="15"/>
  <c r="J30" i="4" s="1"/>
  <c r="J53" i="4" s="1"/>
  <c r="K21" i="15"/>
  <c r="K39" i="4" s="1"/>
  <c r="K62" i="4" s="1"/>
  <c r="B10" i="15"/>
  <c r="B28" i="4" s="1"/>
  <c r="B51" i="4" s="1"/>
  <c r="C19" i="15"/>
  <c r="C37" i="4" s="1"/>
  <c r="C60" i="4" s="1"/>
  <c r="D11" i="15"/>
  <c r="D29" i="4" s="1"/>
  <c r="D52" i="4" s="1"/>
  <c r="E19" i="15"/>
  <c r="E37" i="4" s="1"/>
  <c r="E60" i="4" s="1"/>
  <c r="F15" i="15"/>
  <c r="F33" i="4" s="1"/>
  <c r="F56" i="4" s="1"/>
  <c r="G3" i="15"/>
  <c r="G21" i="4" s="1"/>
  <c r="G44" i="4" s="1"/>
  <c r="H11" i="15"/>
  <c r="H29" i="4" s="1"/>
  <c r="H52" i="4" s="1"/>
  <c r="I20" i="15"/>
  <c r="I38" i="4" s="1"/>
  <c r="I61" i="4" s="1"/>
  <c r="J9" i="15"/>
  <c r="J27" i="4" s="1"/>
  <c r="J50" i="4" s="1"/>
  <c r="K9" i="15"/>
  <c r="K27" i="4" s="1"/>
  <c r="K50" i="4" s="1"/>
  <c r="K10" i="15"/>
  <c r="K28" i="4" s="1"/>
  <c r="K51" i="4" s="1"/>
  <c r="B7" i="15"/>
  <c r="B25" i="4" s="1"/>
  <c r="B48" i="4" s="1"/>
  <c r="C13" i="15"/>
  <c r="C31" i="4" s="1"/>
  <c r="C54" i="4" s="1"/>
  <c r="D20" i="15"/>
  <c r="D38" i="4" s="1"/>
  <c r="D61" i="4" s="1"/>
  <c r="D6" i="15"/>
  <c r="D24" i="4" s="1"/>
  <c r="D47" i="4" s="1"/>
  <c r="E15" i="15"/>
  <c r="E33" i="4" s="1"/>
  <c r="E56" i="4" s="1"/>
  <c r="F20" i="15"/>
  <c r="F38" i="4" s="1"/>
  <c r="F61" i="4" s="1"/>
  <c r="F6" i="15"/>
  <c r="F24" i="4" s="1"/>
  <c r="F47" i="4" s="1"/>
  <c r="G8" i="15"/>
  <c r="G26" i="4" s="1"/>
  <c r="G49" i="4" s="1"/>
  <c r="G6" i="15"/>
  <c r="G47" i="4" s="1"/>
  <c r="H4" i="15"/>
  <c r="H22" i="4" s="1"/>
  <c r="H45" i="4" s="1"/>
  <c r="I17" i="15"/>
  <c r="I35" i="4" s="1"/>
  <c r="I58" i="4" s="1"/>
  <c r="I6" i="15"/>
  <c r="I24" i="4" s="1"/>
  <c r="I47" i="4" s="1"/>
  <c r="J20" i="15"/>
  <c r="J38" i="4" s="1"/>
  <c r="J61" i="4" s="1"/>
  <c r="K5" i="15"/>
  <c r="K23" i="4" s="1"/>
  <c r="K46" i="4" s="1"/>
  <c r="K6" i="15"/>
  <c r="K24" i="4" s="1"/>
  <c r="K47" i="4" s="1"/>
  <c r="B19" i="15"/>
  <c r="B37" i="4" s="1"/>
  <c r="B60" i="4" s="1"/>
  <c r="C11" i="15"/>
  <c r="C29" i="4" s="1"/>
  <c r="C52" i="4" s="1"/>
  <c r="D16" i="15"/>
  <c r="D34" i="4" s="1"/>
  <c r="D57" i="4" s="1"/>
  <c r="D13" i="15"/>
  <c r="D31" i="4" s="1"/>
  <c r="D54" i="4" s="1"/>
  <c r="E11" i="15"/>
  <c r="E29" i="4" s="1"/>
  <c r="E52" i="4" s="1"/>
  <c r="F13" i="15"/>
  <c r="F54" i="4" s="1"/>
  <c r="G12" i="15"/>
  <c r="G30" i="4" s="1"/>
  <c r="G53" i="4" s="1"/>
  <c r="G18" i="15"/>
  <c r="G36" i="4" s="1"/>
  <c r="G59" i="4" s="1"/>
  <c r="H3" i="15"/>
  <c r="H21" i="4" s="1"/>
  <c r="H44" i="4" s="1"/>
  <c r="I7" i="15"/>
  <c r="I25" i="4" s="1"/>
  <c r="I48" i="4" s="1"/>
  <c r="J10" i="15"/>
  <c r="J28" i="4" s="1"/>
  <c r="J51" i="4" s="1"/>
  <c r="K19" i="15"/>
  <c r="K37" i="4" s="1"/>
  <c r="K60" i="4" s="1"/>
  <c r="B13" i="15"/>
  <c r="B31" i="4" s="1"/>
  <c r="B54" i="4" s="1"/>
  <c r="B14" i="15"/>
  <c r="B32" i="4" s="1"/>
  <c r="B55" i="4" s="1"/>
  <c r="C8" i="15"/>
  <c r="C26" i="4" s="1"/>
  <c r="C49" i="4" s="1"/>
  <c r="D9" i="15"/>
  <c r="D27" i="4" s="1"/>
  <c r="D50" i="4" s="1"/>
  <c r="E20" i="15"/>
  <c r="E38" i="4" s="1"/>
  <c r="E61" i="4" s="1"/>
  <c r="F12" i="15"/>
  <c r="F30" i="4" s="1"/>
  <c r="F53" i="4" s="1"/>
  <c r="F14" i="15"/>
  <c r="F32" i="4" s="1"/>
  <c r="F55" i="4" s="1"/>
  <c r="H13" i="15"/>
  <c r="H31" i="4" s="1"/>
  <c r="H54" i="4" s="1"/>
  <c r="I9" i="15"/>
  <c r="I27" i="4" s="1"/>
  <c r="I50" i="4" s="1"/>
  <c r="I14" i="15"/>
  <c r="I32" i="4" s="1"/>
  <c r="I55" i="4" s="1"/>
  <c r="J11" i="15"/>
  <c r="J29" i="4" s="1"/>
  <c r="J52" i="4" s="1"/>
  <c r="K15" i="15"/>
  <c r="K33" i="4" s="1"/>
  <c r="K56" i="4" s="1"/>
  <c r="G10" i="15"/>
  <c r="G28" i="4" s="1"/>
  <c r="G51" i="4" s="1"/>
  <c r="J2" i="15"/>
  <c r="J20" i="4" s="1"/>
  <c r="J43" i="4" s="1"/>
  <c r="K20" i="15"/>
  <c r="K38" i="4" s="1"/>
  <c r="K61" i="4" s="1"/>
  <c r="B9" i="15"/>
  <c r="B27" i="4" s="1"/>
  <c r="B50" i="4" s="1"/>
  <c r="B2" i="15"/>
  <c r="B20" i="4" s="1"/>
  <c r="B43" i="4" s="1"/>
  <c r="C15" i="15"/>
  <c r="C33" i="4" s="1"/>
  <c r="C56" i="4" s="1"/>
  <c r="D4" i="15"/>
  <c r="D22" i="4" s="1"/>
  <c r="D45" i="4" s="1"/>
  <c r="E21" i="15"/>
  <c r="E39" i="4" s="1"/>
  <c r="E62" i="4" s="1"/>
  <c r="E2" i="15"/>
  <c r="E20" i="4" s="1"/>
  <c r="E43" i="4" s="1"/>
  <c r="F4" i="15"/>
  <c r="F22" i="4" s="1"/>
  <c r="F45" i="4" s="1"/>
  <c r="G20" i="15"/>
  <c r="G38" i="4" s="1"/>
  <c r="G61" i="4" s="1"/>
  <c r="G15" i="15"/>
  <c r="G33" i="4" s="1"/>
  <c r="G56" i="4" s="1"/>
  <c r="H21" i="15"/>
  <c r="H39" i="4" s="1"/>
  <c r="H62" i="4" s="1"/>
  <c r="H7" i="15"/>
  <c r="H25" i="4" s="1"/>
  <c r="H48" i="4" s="1"/>
  <c r="I16" i="15"/>
  <c r="I34" i="4" s="1"/>
  <c r="I57" i="4" s="1"/>
  <c r="J21" i="15"/>
  <c r="J39" i="4" s="1"/>
  <c r="J62" i="4" s="1"/>
  <c r="J4" i="15"/>
  <c r="J22" i="4" s="1"/>
  <c r="J45" i="4" s="1"/>
  <c r="K16" i="15"/>
  <c r="K34" i="4" s="1"/>
  <c r="K57" i="4" s="1"/>
  <c r="B4" i="15"/>
  <c r="B22" i="4" s="1"/>
  <c r="B45" i="4" s="1"/>
  <c r="B3" i="15"/>
  <c r="B21" i="4" s="1"/>
  <c r="B44" i="4" s="1"/>
  <c r="C17" i="15"/>
  <c r="C35" i="4" s="1"/>
  <c r="C58" i="4" s="1"/>
  <c r="D21" i="15"/>
  <c r="D39" i="4" s="1"/>
  <c r="D62" i="4" s="1"/>
  <c r="D18" i="15"/>
  <c r="D36" i="4" s="1"/>
  <c r="D59" i="4" s="1"/>
  <c r="E18" i="15"/>
  <c r="E36" i="4" s="1"/>
  <c r="E59" i="4" s="1"/>
  <c r="F7" i="15"/>
  <c r="F25" i="4" s="1"/>
  <c r="F48" i="4" s="1"/>
  <c r="G17" i="15"/>
  <c r="G35" i="4" s="1"/>
  <c r="G58" i="4" s="1"/>
  <c r="H17" i="15"/>
  <c r="H35" i="4" s="1"/>
  <c r="H58" i="4" s="1"/>
  <c r="H18" i="15"/>
  <c r="H36" i="4" s="1"/>
  <c r="H59" i="4" s="1"/>
  <c r="I18" i="15"/>
  <c r="I36" i="4" s="1"/>
  <c r="I59" i="4" s="1"/>
  <c r="J16" i="15"/>
  <c r="J34" i="4" s="1"/>
  <c r="J57" i="4" s="1"/>
  <c r="K3" i="15"/>
  <c r="K21" i="4" s="1"/>
  <c r="K44" i="4" s="1"/>
  <c r="B12" i="15"/>
  <c r="B30" i="4" s="1"/>
  <c r="B53" i="4" s="1"/>
  <c r="C20" i="15"/>
  <c r="C38" i="4" s="1"/>
  <c r="C61" i="4" s="1"/>
  <c r="C14" i="15"/>
  <c r="C32" i="4" s="1"/>
  <c r="C55" i="4" s="1"/>
  <c r="D15" i="15"/>
  <c r="D33" i="4" s="1"/>
  <c r="D56" i="4" s="1"/>
  <c r="E4" i="15"/>
  <c r="E22" i="4" s="1"/>
  <c r="E45" i="4" s="1"/>
  <c r="F5" i="15"/>
  <c r="F23" i="4" s="1"/>
  <c r="F46" i="4" s="1"/>
  <c r="G13" i="15"/>
  <c r="G31" i="4" s="1"/>
  <c r="G54" i="4" s="1"/>
  <c r="H12" i="15"/>
  <c r="H30" i="4" s="1"/>
  <c r="H53" i="4" s="1"/>
  <c r="I8" i="15"/>
  <c r="I26" i="4" s="1"/>
  <c r="I49" i="4" s="1"/>
  <c r="J13" i="15"/>
  <c r="J31" i="4" s="1"/>
  <c r="J54" i="4" s="1"/>
  <c r="K13" i="15"/>
  <c r="K31" i="4" s="1"/>
  <c r="K54" i="4" s="1"/>
  <c r="B89" i="4"/>
  <c r="V64" i="4"/>
  <c r="C89" i="4" s="1"/>
  <c r="I18" i="1" s="1"/>
  <c r="B83" i="4"/>
  <c r="P64" i="4"/>
  <c r="C83" i="4" s="1"/>
  <c r="I12" i="1" s="1"/>
  <c r="B84" i="4"/>
  <c r="Q64" i="4"/>
  <c r="C84" i="4" s="1"/>
  <c r="I13" i="1" s="1"/>
  <c r="W64" i="4"/>
  <c r="C90" i="4" s="1"/>
  <c r="I19" i="1" s="1"/>
  <c r="B90" i="4"/>
  <c r="S64" i="4"/>
  <c r="C86" i="4" s="1"/>
  <c r="I15" i="1" s="1"/>
  <c r="B86" i="4"/>
  <c r="B88" i="4"/>
  <c r="U64" i="4"/>
  <c r="C88" i="4" s="1"/>
  <c r="I17" i="1" s="1"/>
  <c r="B87" i="4"/>
  <c r="T64" i="4"/>
  <c r="C87" i="4" s="1"/>
  <c r="I16" i="1" s="1"/>
  <c r="B85" i="4"/>
  <c r="R64" i="4"/>
  <c r="C85" i="4" s="1"/>
  <c r="I14" i="1" s="1"/>
  <c r="B24" i="16"/>
  <c r="L4" i="16"/>
  <c r="L24" i="16" s="1"/>
  <c r="B39" i="16"/>
  <c r="L25" i="16" l="1"/>
  <c r="H25" i="16"/>
  <c r="D25" i="16"/>
  <c r="J25" i="16"/>
  <c r="E25" i="16"/>
  <c r="G25" i="16"/>
  <c r="I25" i="16"/>
  <c r="C25" i="16"/>
  <c r="B25" i="16"/>
  <c r="D90" i="4"/>
  <c r="E75" i="4" s="1"/>
  <c r="B75" i="4" s="1"/>
  <c r="E19" i="1" s="1"/>
  <c r="D87" i="4"/>
  <c r="E72" i="4" s="1"/>
  <c r="B72" i="4" s="1"/>
  <c r="E16" i="1" s="1"/>
  <c r="D84" i="4"/>
  <c r="E69" i="4" s="1"/>
  <c r="B69" i="4" s="1"/>
  <c r="E13" i="1" s="1"/>
  <c r="D89" i="4"/>
  <c r="E74" i="4" s="1"/>
  <c r="B74" i="4" s="1"/>
  <c r="E18" i="1" s="1"/>
  <c r="D85" i="4"/>
  <c r="E70" i="4" s="1"/>
  <c r="B70" i="4" s="1"/>
  <c r="E14" i="1" s="1"/>
  <c r="D88" i="4"/>
  <c r="E73" i="4" s="1"/>
  <c r="B73" i="4" s="1"/>
  <c r="E17" i="1" s="1"/>
  <c r="D83" i="4"/>
  <c r="E68" i="4" s="1"/>
  <c r="B68" i="4" s="1"/>
  <c r="E12" i="1" s="1"/>
  <c r="D86" i="4"/>
  <c r="E71" i="4" s="1"/>
  <c r="B71" i="4" s="1"/>
  <c r="E15" i="1" s="1"/>
  <c r="N63" i="4"/>
  <c r="D66" i="4" s="1"/>
  <c r="N64" i="4" l="1"/>
  <c r="C81" i="4" s="1"/>
  <c r="B81" i="4"/>
  <c r="D63" i="4"/>
  <c r="G63" i="4"/>
  <c r="F15" i="1" s="1"/>
  <c r="H63" i="4"/>
  <c r="I63" i="4"/>
  <c r="F63" i="4"/>
  <c r="F14" i="1" s="1"/>
  <c r="E63" i="4"/>
  <c r="K63" i="4"/>
  <c r="C63" i="4"/>
  <c r="J63" i="4"/>
  <c r="B63" i="4"/>
  <c r="C72" i="4" l="1"/>
  <c r="F16" i="1"/>
  <c r="G16" i="1" s="1"/>
  <c r="D81" i="4"/>
  <c r="B91" i="4"/>
  <c r="I10" i="1"/>
  <c r="I20" i="1" s="1"/>
  <c r="C91" i="4"/>
  <c r="C73" i="4"/>
  <c r="F17" i="1"/>
  <c r="G17" i="1" s="1"/>
  <c r="C75" i="4"/>
  <c r="F19" i="1"/>
  <c r="G19" i="1" s="1"/>
  <c r="C69" i="4"/>
  <c r="G14" i="1"/>
  <c r="F13" i="1"/>
  <c r="G13" i="1" s="1"/>
  <c r="C71" i="4"/>
  <c r="C67" i="4"/>
  <c r="F11" i="1"/>
  <c r="G11" i="1" s="1"/>
  <c r="C74" i="4"/>
  <c r="F18" i="1"/>
  <c r="G18" i="1" s="1"/>
  <c r="C70" i="4"/>
  <c r="G15" i="1"/>
  <c r="C68" i="4"/>
  <c r="F12" i="1"/>
  <c r="G12" i="1" s="1"/>
  <c r="F10" i="1"/>
  <c r="L39" i="16"/>
  <c r="A66" i="15"/>
  <c r="D91" i="4" l="1"/>
  <c r="E66" i="4"/>
  <c r="B66" i="4" s="1"/>
  <c r="E10" i="1" s="1"/>
  <c r="G10" i="1" s="1"/>
  <c r="A67" i="15"/>
  <c r="A68" i="15" s="1"/>
  <c r="C3" i="3" s="1"/>
  <c r="D10" i="3"/>
  <c r="F37" i="3"/>
  <c r="F12" i="3"/>
  <c r="D8" i="3"/>
  <c r="F35" i="3"/>
  <c r="D18" i="3"/>
  <c r="D7" i="3"/>
  <c r="D24" i="3"/>
  <c r="D27" i="3"/>
  <c r="F31" i="3"/>
  <c r="F40" i="3"/>
  <c r="F36" i="3"/>
  <c r="F39" i="3"/>
  <c r="D25" i="3"/>
  <c r="D19" i="3"/>
  <c r="F32" i="3"/>
  <c r="F34" i="3"/>
  <c r="D11" i="3"/>
  <c r="F30" i="3"/>
  <c r="D16" i="3"/>
  <c r="D6" i="3"/>
  <c r="D9" i="3"/>
  <c r="F33" i="3"/>
  <c r="D22" i="3"/>
  <c r="D26" i="3"/>
  <c r="D17" i="3"/>
  <c r="D15" i="3"/>
  <c r="F38" i="3"/>
  <c r="D23" i="3"/>
  <c r="D14" i="3"/>
  <c r="F20" i="1"/>
  <c r="A69" i="15" l="1"/>
  <c r="C66" i="4"/>
  <c r="C76" i="4" s="1"/>
  <c r="B76" i="4"/>
  <c r="E3" i="3" l="1"/>
  <c r="E42" i="3"/>
  <c r="F43" i="3" s="1"/>
  <c r="E20" i="1"/>
  <c r="G20" i="1"/>
  <c r="F42" i="3" l="1"/>
</calcChain>
</file>

<file path=xl/sharedStrings.xml><?xml version="1.0" encoding="utf-8"?>
<sst xmlns="http://schemas.openxmlformats.org/spreadsheetml/2006/main" count="609" uniqueCount="142">
  <si>
    <t>Projectpartners</t>
  </si>
  <si>
    <t>Type organisatie</t>
  </si>
  <si>
    <t>Werkpakket</t>
  </si>
  <si>
    <t>ALGEMENE INFORMATIE OVER HET PROJECT</t>
  </si>
  <si>
    <t>Loonkosten</t>
  </si>
  <si>
    <t>Naam werknemer en functie</t>
  </si>
  <si>
    <t>Aantal uren</t>
  </si>
  <si>
    <t>TOTAAL KOSTEN</t>
  </si>
  <si>
    <t>TOTAAL</t>
  </si>
  <si>
    <t>Bijdrage</t>
  </si>
  <si>
    <t>Procentuele bijdrage t.o.v. totale kosten</t>
  </si>
  <si>
    <t>Subtotaal</t>
  </si>
  <si>
    <t>Specificatie eigen bijdrage van de projectpartners</t>
  </si>
  <si>
    <t>Cumulatieve bijdrage (A+B)</t>
  </si>
  <si>
    <t>TOTAAL PROJECTFINANCIERING</t>
  </si>
  <si>
    <t>Gevraagde subsidie</t>
  </si>
  <si>
    <t>Is er sprake van samenwerking tussen ten minste twee onderling onafhankelijke ondernemingen?</t>
  </si>
  <si>
    <t>•</t>
  </si>
  <si>
    <t>Is er sprake van samenwerking met ten minste één middelgrote of kleine onderneming?</t>
  </si>
  <si>
    <t>Is er sprake van grensoverschrijdende samenwerking, d.w.z. vinden de O&amp;O activiteiten plaats in ten minste twee verschillende lidstaten?</t>
  </si>
  <si>
    <t>Is er sprake van samenwerking tussen een onderneming en een onderzoeksorganisatie?</t>
  </si>
  <si>
    <t>Draagt de onderzoeksorganisatie ten minste 10% van de in aanmerking komende projectkosten?</t>
  </si>
  <si>
    <t>Heeft de onderzoeksorganisatie het recht de resultaten van de onderzoeksprojecten te publiceren voor zover deze afkomstig zijn van het door die organisatie uitgevoerde onderzoek?</t>
  </si>
  <si>
    <t>Komt uw project in aanmerking voor verhoging van de maximale steunpercentages?</t>
  </si>
  <si>
    <t>Is er sprake van industrieel onderzoek en worden de projectresultaten vrij ter beschikking gesteld?</t>
  </si>
  <si>
    <t>Is er sprake van samenwerking tussen MKB onderneming(en) en grote onderneming(en)?</t>
  </si>
  <si>
    <t>Dragen de samenwerkende MKB-partner(s) ten minste 30% van de totale in aanmerking komende kosten?</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</si>
  <si>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</si>
  <si>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r>
      <t>Overige partijen</t>
    </r>
    <r>
      <rPr>
        <sz val="9"/>
        <color theme="1"/>
        <rFont val="Verdana"/>
        <family val="2"/>
      </rPr>
      <t xml:space="preserve">
Bijdragen van overige partijen die geen deelnemer in het project zijn (die geen kosten opvoeren voor subsidie)</t>
    </r>
  </si>
  <si>
    <t>Uitgavenplanning</t>
  </si>
  <si>
    <t>Totaal</t>
  </si>
  <si>
    <t>Bonus 1</t>
  </si>
  <si>
    <t>Bonus 2</t>
  </si>
  <si>
    <t>Bonus 3</t>
  </si>
  <si>
    <t>Bonus 4</t>
  </si>
  <si>
    <t>N3</t>
  </si>
  <si>
    <t>N4</t>
  </si>
  <si>
    <t>Code</t>
  </si>
  <si>
    <t>Korte toelichting op de uit te voeren werkzaamheden</t>
  </si>
  <si>
    <r>
      <t xml:space="preserve">Opbrengsten gedurende de projectperiode </t>
    </r>
    <r>
      <rPr>
        <sz val="9"/>
        <color rgb="FFFF0000"/>
        <rFont val="verdana"/>
        <family val="2"/>
      </rPr>
      <t>(negatief in te vullen)</t>
    </r>
  </si>
  <si>
    <t>RUIMTE STEUN IN € per projectpartner</t>
  </si>
  <si>
    <t>totaal</t>
  </si>
  <si>
    <t>GEVRAAGDE STEUN IN € per projectpartner</t>
  </si>
  <si>
    <t>KOSTENBEGROTING PENVOERDER</t>
  </si>
  <si>
    <t>TOTAAL PROJECTKOSTEN</t>
  </si>
  <si>
    <t>KOSTENBEGROTING TOTALE PROJECT</t>
  </si>
  <si>
    <t>TSK PARTNER</t>
  </si>
  <si>
    <t>EIGEN BIJDRAGE PARTNER</t>
  </si>
  <si>
    <t>Deel bijdrage van private en/of overige partijen</t>
  </si>
  <si>
    <t>Eigen bijdrage in cash (A)</t>
  </si>
  <si>
    <t>Procentuele bijdrage t.o.v. totale projectkosten</t>
  </si>
  <si>
    <t>deel dekking middels privaat + overig</t>
  </si>
  <si>
    <t>N.B.: Deze sheet wordt automatisch gevuld op basis van de begroting per afzonderlijke projectpartner</t>
  </si>
  <si>
    <t>Projectpartner</t>
  </si>
  <si>
    <t>totale kosten</t>
  </si>
  <si>
    <t>gevraagde subsidie</t>
  </si>
  <si>
    <t>MOGELIJKE SUBSIDIE</t>
  </si>
  <si>
    <t>subsidiepercentage OBV C OF D</t>
  </si>
  <si>
    <t>WERKELIJKE SUBSIDIEPERCENTAGE</t>
  </si>
  <si>
    <t>Categorisering werkpakket</t>
  </si>
  <si>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</si>
  <si>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</si>
  <si>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</si>
  <si>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</si>
  <si>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t xml:space="preserve"> </t>
  </si>
  <si>
    <t>Gevraagde steun o.b.v. de-minimis</t>
  </si>
  <si>
    <t>Van toepassing op projecten met industrieel onderzoek en/of experimentele ontwikkeling</t>
  </si>
  <si>
    <t>Van toepassing op projecten met proces-innovatie</t>
  </si>
  <si>
    <t>Categorisering WP</t>
  </si>
  <si>
    <t>MAX STEUN PERCENTAGE ind ond + exp ontw</t>
  </si>
  <si>
    <t>MAX STEUN PERCENTAGE innovatiesteun MKB</t>
  </si>
  <si>
    <t>Is de innovatie (inter-)nationaal onderscheidend en vernieuwend?</t>
  </si>
  <si>
    <t>N5</t>
  </si>
  <si>
    <t>is innovatie vernieuwend?</t>
  </si>
  <si>
    <t>samenwerking groot met mkb?</t>
  </si>
  <si>
    <t>dragen mkbers minimaal 30% van de kosten?</t>
  </si>
  <si>
    <t>MOET ALTIJD JA ZIJN, ANDERS 0%</t>
  </si>
  <si>
    <t>MAX STEUN PERCENTAGE de-minimis</t>
  </si>
  <si>
    <t>MAX STEUN PERCENTAGE proces-innovatie</t>
  </si>
  <si>
    <t>MAX STEUN PERCENTAGE alleen de-minimis</t>
  </si>
  <si>
    <t>MAX STEUN PERCENTAGE zonder de-minimis</t>
  </si>
  <si>
    <t>MAX STEUN IN € zonder de-minimis</t>
  </si>
  <si>
    <t>MAX STEUN IN € alleen de-minimis</t>
  </si>
  <si>
    <t>subTOTAAL</t>
  </si>
  <si>
    <t>Gevraagde steun o.b.v. de-minimis afgetopt op € 200.000</t>
  </si>
  <si>
    <t>Uurtarief methode b:</t>
  </si>
  <si>
    <t>Uurtarief methode c:</t>
  </si>
  <si>
    <t>zonder de-minimis</t>
  </si>
  <si>
    <t>alleen de-minimis</t>
  </si>
  <si>
    <t>Totaal verschil maximaal mogelijke en gevraagde steun</t>
  </si>
  <si>
    <t>Gevraagde steun o.b.v. staatssteun-percentages</t>
  </si>
  <si>
    <t>Maximaal mogelijke steun o.b.v. staatssteun-percentages</t>
  </si>
  <si>
    <t>Titel van het project</t>
  </si>
  <si>
    <t>Eigen bijdrage tegenover teveel gevraagde de-minimis</t>
  </si>
  <si>
    <t>Kosten inbreng in natura (arbeid) methode d</t>
  </si>
  <si>
    <r>
      <t xml:space="preserve">Afschrijvings kosten </t>
    </r>
    <r>
      <rPr>
        <sz val="9"/>
        <color theme="1"/>
        <rFont val="Verdana"/>
        <family val="2"/>
      </rPr>
      <t>bij aanschaf DBU/MVA</t>
    </r>
  </si>
  <si>
    <r>
      <t xml:space="preserve">Kosten grond </t>
    </r>
    <r>
      <rPr>
        <sz val="9"/>
        <color theme="1"/>
        <rFont val="Verdana"/>
        <family val="2"/>
      </rPr>
      <t>(maximaal 10% van de totale subsidiabele kosten)</t>
    </r>
  </si>
  <si>
    <t>Totaal kosten arbeid</t>
  </si>
  <si>
    <r>
      <t xml:space="preserve">Inbreng in natura </t>
    </r>
    <r>
      <rPr>
        <sz val="9"/>
        <color theme="1"/>
        <rFont val="Verdana"/>
        <family val="2"/>
      </rPr>
      <t>(arbeid)</t>
    </r>
  </si>
  <si>
    <r>
      <t xml:space="preserve">Inbreng in natura </t>
    </r>
    <r>
      <rPr>
        <sz val="9"/>
        <color theme="1"/>
        <rFont val="Verdana"/>
        <family val="2"/>
      </rPr>
      <t>(niet zijnde arbeid, bijv kapitaal goederen)</t>
    </r>
  </si>
  <si>
    <t>Eigen bijdrage in natura (B)</t>
  </si>
  <si>
    <r>
      <t xml:space="preserve">Neemt een van de ondernemingen </t>
    </r>
    <r>
      <rPr>
        <i/>
        <sz val="9"/>
        <color theme="1"/>
        <rFont val="Verdana"/>
        <family val="2"/>
      </rPr>
      <t>meer dan 70%</t>
    </r>
    <r>
      <rPr>
        <sz val="9"/>
        <color theme="1"/>
        <rFont val="Verdana"/>
        <family val="2"/>
      </rPr>
      <t xml:space="preserve"> van de in aanmerking komende kosten van het samenwerkingsproject voor haar rekening?</t>
    </r>
  </si>
  <si>
    <r>
      <t xml:space="preserve">Uurtarief methode d </t>
    </r>
    <r>
      <rPr>
        <sz val="9"/>
        <rFont val="verdana"/>
        <family val="2"/>
      </rPr>
      <t>(enkel toepasbaar als methode a, b of c niet mogelijk is)</t>
    </r>
  </si>
  <si>
    <r>
      <t xml:space="preserve">Publieke cofinanciers
</t>
    </r>
    <r>
      <rPr>
        <sz val="9"/>
        <color theme="1"/>
        <rFont val="Verdana"/>
        <family val="2"/>
      </rPr>
      <t>Overige bijdrage van gemeenten, provincie, rijk of EU aan project</t>
    </r>
    <r>
      <rPr>
        <b/>
        <sz val="9"/>
        <color theme="1"/>
        <rFont val="verdana"/>
        <family val="2"/>
      </rPr>
      <t xml:space="preserve">
</t>
    </r>
  </si>
  <si>
    <t>TOTAAL in euro's</t>
  </si>
  <si>
    <t>TOTAAL in % tov TSK</t>
  </si>
  <si>
    <t>KOSTENBEGROTING PROJECTPARTNER 2</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</si>
  <si>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</si>
  <si>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</si>
  <si>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</si>
  <si>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</si>
  <si>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</si>
  <si>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</si>
  <si>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</si>
  <si>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</si>
  <si>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Uurtarief methode a:</t>
  </si>
  <si>
    <t>Inbreng in natura, niet zijnde arbeid</t>
  </si>
  <si>
    <t>Bij inbreng in natura, niet zijnde arbeid, gaat het om zaken die een subsidieontvanger reeds in zijn bezit heeft en inbrengt in het project, denk aan een machine waarover geen afschrijvingskosten kunnen worden berekend. Er is dan veelal geen (recente) factuur en betalingsbewijs om de kosten te kunnen onderbouwen en daarom moet de waarde op andere wijze bepaald worden. De bijdragen in natura zijn slechts subsidiabel voor zover zij zijn toe te rekenen aan het project. Toerekening geschiedt naar evenredigheid van de tijd gedurende welke het object wordt gebruikt voor het project en gerelateerd aan de normale bezetting (aantal prestatie-eenheden dat het betreffende object volgens een realistische inschatting van de subsidieontvanger over de totale levensuur van dat object jaarlijks levert).</t>
  </si>
  <si>
    <t>Afschrijvings-kosten</t>
  </si>
  <si>
    <t>Uurtarief methode d:</t>
  </si>
  <si>
    <t>Nadere toelichting op uurtarief</t>
  </si>
  <si>
    <t>Nadere toelichting op kostensoorten</t>
  </si>
  <si>
    <t>Brutojaarloon vermeerderd met 32% werkgeverslasten, vermeerderd met 15% overheadkosten, gedeeld door 1.720 uur bij een 40-urige werkweek (conform artikel 2.13 lid 2 sub a van de Uitvoeringsregeling EFRO programmaperiode 2014-2020)</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</si>
  <si>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</si>
  <si>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Uurtarief methode a, methode b of methode c</t>
  </si>
  <si>
    <t>Loonkosten methode a, methode b of methode c</t>
  </si>
  <si>
    <r>
      <t xml:space="preserve">Integrale kostensystematiek (conform artikel 12 van het Kaderbesluit EZ-subsidies), welke door RVO vooraf goedgekeurd dient te zijn.    </t>
    </r>
    <r>
      <rPr>
        <b/>
        <sz val="9"/>
        <color rgb="FFFF0000"/>
        <rFont val="verdana"/>
        <family val="2"/>
      </rPr>
      <t>N.B.: VOEG DE GOEDKEURING ALS BIJLAGE BIJ DE AANVRAAG</t>
    </r>
  </si>
  <si>
    <r>
      <t xml:space="preserve">Door de EC goedgekeurde methodiek (conform artikel 67 lid 5 sub b van verordening 1303/2013), zoals toegepast bij Horizon 2020 projecten.                                                                                   </t>
    </r>
    <r>
      <rPr>
        <b/>
        <sz val="9"/>
        <color rgb="FFFF0000"/>
        <rFont val="verdana"/>
        <family val="2"/>
      </rPr>
      <t>N.B.: VOEG DE GOEDKEURING ALS BIJLAGE BIJ DE AANVRAAG</t>
    </r>
  </si>
  <si>
    <t>Geef per projectpartner per kostenpost een specifcatie en een inhoudelijke toelichting.</t>
  </si>
  <si>
    <t>Bedrag</t>
  </si>
  <si>
    <t>Geef per kostenpost een specificatie en een inhoudelijke toelichting</t>
  </si>
  <si>
    <r>
      <rPr>
        <b/>
        <sz val="9"/>
        <color theme="1"/>
        <rFont val="verdana"/>
        <family val="2"/>
      </rPr>
      <t xml:space="preserve">Inbreng in natura </t>
    </r>
    <r>
      <rPr>
        <sz val="9"/>
        <color theme="1"/>
        <rFont val="Verdana"/>
        <family val="2"/>
      </rPr>
      <t>(niet zijnde arbeid, bijv kapitaal goederen)</t>
    </r>
  </si>
  <si>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</si>
  <si>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</si>
  <si>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</si>
  <si>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</si>
  <si>
    <t>Berekening subsidiepercentage met een min van 100.000 en max van 1.000.000</t>
  </si>
  <si>
    <t>Bijdrage aan de doelstellingen van het Operationeel Programma EFRO Valorisatie 2018</t>
  </si>
  <si>
    <t>Enkel toepasbaar in die gevallen waarin door het ontbreken van een dienstverband (en daarmee dus ook van verloning) geen sprake is van loonkosten maar er wel werkzaamheden worden verricht. Er is sprake van eigen arbeid, dat gezien moet worden als een bijdrage in natura (conform artikel 2.13 lid 3 van de Uitvoeringsregeleing EFRO programmaperiode 2014-2020). Het vaste tarief bedraagt € 39,-.</t>
  </si>
  <si>
    <t>FINANCIERING PROJECT</t>
  </si>
  <si>
    <t>Nee</t>
  </si>
  <si>
    <r>
      <t xml:space="preserve">Het project ziet op industrieel onderzoek of experimentele ontwikkeling en de projectresultaten worden ruim verspreid via technische en wetenschappelijke conferenties of worden gepubliceerd in wetenschappelijke en technische tijdschriften of op </t>
    </r>
    <r>
      <rPr>
        <i/>
        <sz val="9"/>
        <color theme="1"/>
        <rFont val="Verdana"/>
        <family val="2"/>
      </rPr>
      <t>open access repositories</t>
    </r>
    <r>
      <rPr>
        <sz val="9"/>
        <color theme="1"/>
        <rFont val="Verdana"/>
        <family val="2"/>
      </rPr>
      <t xml:space="preserve"> (databases waarin iedereen ruwe onderzoeksgegevens vrij kan raadplegen), of via </t>
    </r>
    <r>
      <rPr>
        <i/>
        <sz val="9"/>
        <color theme="1"/>
        <rFont val="Verdana"/>
        <family val="2"/>
      </rPr>
      <t>free</t>
    </r>
    <r>
      <rPr>
        <sz val="9"/>
        <color theme="1"/>
        <rFont val="Verdana"/>
        <family val="2"/>
      </rPr>
      <t xml:space="preserve"> of </t>
    </r>
    <r>
      <rPr>
        <i/>
        <sz val="9"/>
        <color theme="1"/>
        <rFont val="Verdana"/>
        <family val="2"/>
      </rPr>
      <t>open source software</t>
    </r>
    <r>
      <rPr>
        <sz val="9"/>
        <color theme="1"/>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</si>
</sst>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_ &quot;€&quot;\ * #,##0_ ;_ &quot;€&quot;\ * \-#,##0_ ;_ &quot;€&quot;\ * &quot;-&quot;??_ ;_ @_ "/>
  </numFmts>
  <fonts count="15" x14ac:knownFonts="1">
    <font>
      <sz val="9"/>
      <color theme="1"/>
      <name val="Verdana"/>
      <family val="2"/>
    </font>
    <font>
      <sz val="9"/>
      <color theme="1"/>
      <name val="verdana"/>
      <family val="2"/>
    </font>
    <font>
      <b/>
      <sz val="9"/>
      <color theme="1"/>
      <name val="verdana"/>
      <family val="2"/>
    </font>
    <font>
      <sz val="10"/>
      <color theme="1"/>
      <name val="Arial"/>
      <family val="2"/>
    </font>
    <font>
      <b/>
      <sz val="10"/>
      <color theme="1"/>
      <name val="Verdana"/>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sz val="9"/>
      <name val="verdana"/>
      <family val="2"/>
    </font>
    <font>
      <sz val="9"/>
      <color rgb="FF9C0006"/>
      <name val="verdana"/>
      <family val="2"/>
    </font>
    <font>
      <b/>
      <sz val="9"/>
      <color rgb="FFFF0000"/>
      <name val="verdana"/>
      <family val="2"/>
    </font>
    <font>
      <i/>
      <sz val="9"/>
      <color theme="1"/>
      <name val="Verdana"/>
      <family val="2"/>
    </font>
    <font>
      <b/>
      <sz val="9"/>
      <name val="Verdana"/>
      <family val="2"/>
    </font>
  </fonts>
  <fills count="2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C7CE"/>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16" borderId="0" applyNumberFormat="0" applyBorder="0" applyAlignment="0" applyProtection="0"/>
  </cellStyleXfs>
  <cellXfs count="273">
    <xf numFmtId="0" fontId="0" fillId="0" borderId="0" xfId="0"/>
    <xf numFmtId="0" fontId="0" fillId="4" borderId="1" xfId="0" applyFill="1" applyBorder="1"/>
    <xf numFmtId="0" fontId="0" fillId="2" borderId="1" xfId="0" applyFill="1" applyBorder="1" applyAlignment="1">
      <alignment wrapText="1"/>
    </xf>
    <xf numFmtId="0" fontId="2" fillId="0" borderId="0" xfId="0" applyFont="1"/>
    <xf numFmtId="0" fontId="0" fillId="6" borderId="21"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35" xfId="3" applyFont="1" applyFill="1" applyBorder="1" applyAlignment="1" applyProtection="1">
      <alignment vertical="top" wrapText="1" shrinkToFit="1"/>
      <protection locked="0"/>
    </xf>
    <xf numFmtId="0" fontId="0" fillId="6" borderId="25" xfId="3" applyFont="1" applyFill="1" applyBorder="1" applyAlignment="1" applyProtection="1">
      <alignment vertical="top" wrapText="1" shrinkToFit="1"/>
      <protection locked="0"/>
    </xf>
    <xf numFmtId="0" fontId="0" fillId="6" borderId="24" xfId="3" applyFont="1" applyFill="1" applyBorder="1" applyAlignment="1" applyProtection="1">
      <alignment vertical="top" wrapText="1" shrinkToFit="1"/>
      <protection locked="0"/>
    </xf>
    <xf numFmtId="0" fontId="0" fillId="6" borderId="36"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23" xfId="4" applyFont="1" applyFill="1" applyBorder="1" applyProtection="1">
      <protection locked="0"/>
    </xf>
    <xf numFmtId="44" fontId="0" fillId="4" borderId="2" xfId="4" applyFont="1" applyFill="1" applyBorder="1" applyProtection="1">
      <protection locked="0"/>
    </xf>
    <xf numFmtId="44" fontId="0" fillId="4" borderId="21" xfId="4" applyFont="1" applyFill="1" applyBorder="1" applyProtection="1">
      <protection locked="0"/>
    </xf>
    <xf numFmtId="44" fontId="0" fillId="4" borderId="22" xfId="4" applyFont="1" applyFill="1" applyBorder="1" applyProtection="1">
      <protection locked="0"/>
    </xf>
    <xf numFmtId="44" fontId="0" fillId="4" borderId="35" xfId="4" applyFont="1" applyFill="1" applyBorder="1" applyProtection="1">
      <protection locked="0"/>
    </xf>
    <xf numFmtId="164" fontId="0" fillId="4" borderId="33" xfId="3" applyNumberFormat="1" applyFont="1" applyFill="1" applyBorder="1" applyProtection="1">
      <protection locked="0"/>
    </xf>
    <xf numFmtId="164" fontId="0" fillId="4" borderId="30" xfId="3" applyNumberFormat="1" applyFont="1" applyFill="1" applyBorder="1" applyProtection="1">
      <protection locked="0"/>
    </xf>
    <xf numFmtId="0" fontId="0" fillId="0" borderId="1" xfId="0" applyFont="1" applyFill="1" applyBorder="1" applyAlignment="1">
      <alignment textRotation="45"/>
    </xf>
    <xf numFmtId="0" fontId="0" fillId="0" borderId="1" xfId="0" applyFont="1" applyFill="1" applyBorder="1"/>
    <xf numFmtId="0" fontId="0" fillId="10" borderId="1" xfId="0" applyFont="1" applyFill="1" applyBorder="1" applyAlignment="1">
      <alignment wrapText="1"/>
    </xf>
    <xf numFmtId="0" fontId="0" fillId="2" borderId="1" xfId="0" applyFill="1" applyBorder="1"/>
    <xf numFmtId="44" fontId="0" fillId="4" borderId="1" xfId="1" applyFont="1" applyFill="1" applyBorder="1" applyProtection="1">
      <protection locked="0"/>
    </xf>
    <xf numFmtId="0" fontId="0" fillId="0" borderId="0" xfId="0" applyProtection="1"/>
    <xf numFmtId="0" fontId="2" fillId="0" borderId="0" xfId="0" applyFont="1" applyProtection="1"/>
    <xf numFmtId="0" fontId="0" fillId="0" borderId="0" xfId="0" applyFont="1" applyFill="1" applyProtection="1"/>
    <xf numFmtId="0" fontId="0" fillId="10" borderId="1" xfId="0" applyFont="1" applyFill="1" applyBorder="1" applyAlignment="1" applyProtection="1">
      <alignment wrapText="1"/>
    </xf>
    <xf numFmtId="0" fontId="0" fillId="0" borderId="1" xfId="0" applyFont="1" applyFill="1" applyBorder="1" applyAlignment="1" applyProtection="1">
      <alignment textRotation="45"/>
    </xf>
    <xf numFmtId="0" fontId="0" fillId="0" borderId="1" xfId="0" applyFont="1" applyFill="1" applyBorder="1" applyProtection="1"/>
    <xf numFmtId="44" fontId="0" fillId="0" borderId="1" xfId="0" applyNumberFormat="1" applyFont="1" applyFill="1" applyBorder="1" applyProtection="1"/>
    <xf numFmtId="44" fontId="0" fillId="0" borderId="0" xfId="0" applyNumberFormat="1" applyFont="1" applyFill="1" applyProtection="1"/>
    <xf numFmtId="0" fontId="0" fillId="0" borderId="1" xfId="0" applyFont="1" applyFill="1" applyBorder="1" applyAlignment="1" applyProtection="1"/>
    <xf numFmtId="44" fontId="0" fillId="0" borderId="1" xfId="1" applyFont="1" applyFill="1" applyBorder="1" applyProtection="1"/>
    <xf numFmtId="44" fontId="0" fillId="0" borderId="0" xfId="1" applyFont="1" applyFill="1" applyBorder="1" applyProtection="1"/>
    <xf numFmtId="0" fontId="2" fillId="0" borderId="0" xfId="0" applyFont="1" applyFill="1" applyProtection="1"/>
    <xf numFmtId="44" fontId="2" fillId="0" borderId="0" xfId="1" applyFont="1" applyFill="1" applyBorder="1" applyProtection="1"/>
    <xf numFmtId="0" fontId="0" fillId="0" borderId="0" xfId="0" applyFont="1" applyFill="1" applyBorder="1" applyAlignment="1" applyProtection="1">
      <alignment wrapText="1"/>
    </xf>
    <xf numFmtId="0" fontId="0" fillId="2" borderId="1" xfId="0" applyFill="1" applyBorder="1" applyAlignment="1" applyProtection="1">
      <alignment wrapText="1"/>
      <protection locked="0"/>
    </xf>
    <xf numFmtId="0" fontId="2" fillId="0" borderId="0" xfId="0" applyFont="1" applyFill="1" applyBorder="1" applyProtection="1"/>
    <xf numFmtId="0" fontId="0" fillId="0" borderId="1" xfId="0" applyFont="1" applyFill="1" applyBorder="1" applyAlignment="1" applyProtection="1">
      <alignment wrapText="1"/>
    </xf>
    <xf numFmtId="44" fontId="0" fillId="4" borderId="17" xfId="1" applyFont="1" applyFill="1" applyBorder="1" applyProtection="1">
      <protection locked="0"/>
    </xf>
    <xf numFmtId="44" fontId="0" fillId="4" borderId="10" xfId="1" applyFont="1" applyFill="1" applyBorder="1" applyProtection="1">
      <protection locked="0"/>
    </xf>
    <xf numFmtId="44" fontId="0" fillId="0" borderId="0" xfId="0" applyNumberFormat="1"/>
    <xf numFmtId="9" fontId="0" fillId="0" borderId="0" xfId="2" applyFont="1"/>
    <xf numFmtId="0" fontId="0" fillId="10" borderId="0" xfId="0" applyFill="1"/>
    <xf numFmtId="9" fontId="0" fillId="10" borderId="0" xfId="2" applyFont="1" applyFill="1"/>
    <xf numFmtId="44" fontId="0" fillId="10" borderId="0" xfId="1" applyFont="1" applyFill="1"/>
    <xf numFmtId="0" fontId="0" fillId="11" borderId="0" xfId="0" applyFill="1"/>
    <xf numFmtId="9" fontId="0" fillId="0" borderId="0" xfId="0" applyNumberFormat="1" applyAlignment="1" applyProtection="1">
      <alignment horizontal="left"/>
    </xf>
    <xf numFmtId="0" fontId="2" fillId="0" borderId="1" xfId="0" applyFont="1" applyBorder="1" applyAlignment="1" applyProtection="1">
      <alignment wrapText="1" shrinkToFit="1"/>
    </xf>
    <xf numFmtId="44" fontId="2" fillId="0" borderId="1" xfId="1" applyFont="1" applyBorder="1" applyProtection="1"/>
    <xf numFmtId="0" fontId="8" fillId="0" borderId="0" xfId="0" applyFont="1"/>
    <xf numFmtId="0" fontId="0" fillId="0" borderId="0" xfId="0" applyFill="1" applyBorder="1" applyProtection="1"/>
    <xf numFmtId="0" fontId="9" fillId="0" borderId="1" xfId="0" applyFont="1" applyFill="1" applyBorder="1"/>
    <xf numFmtId="9" fontId="0" fillId="15" borderId="1" xfId="2" applyFont="1" applyFill="1" applyBorder="1"/>
    <xf numFmtId="9" fontId="0" fillId="15" borderId="1" xfId="2" applyFont="1" applyFill="1" applyBorder="1" applyProtection="1"/>
    <xf numFmtId="44" fontId="0" fillId="15" borderId="1" xfId="0" applyNumberFormat="1" applyFont="1" applyFill="1" applyBorder="1" applyProtection="1"/>
    <xf numFmtId="44" fontId="0" fillId="14" borderId="0" xfId="1" applyFont="1" applyFill="1" applyProtection="1"/>
    <xf numFmtId="44" fontId="0" fillId="14" borderId="0" xfId="0" applyNumberFormat="1" applyFont="1" applyFill="1" applyProtection="1"/>
    <xf numFmtId="44" fontId="0" fillId="15" borderId="1" xfId="1" applyFont="1" applyFill="1" applyBorder="1" applyProtection="1"/>
    <xf numFmtId="44" fontId="2" fillId="0" borderId="1" xfId="0" applyNumberFormat="1" applyFont="1" applyFill="1" applyBorder="1" applyProtection="1"/>
    <xf numFmtId="0" fontId="0" fillId="0" borderId="1" xfId="1" applyNumberFormat="1" applyFont="1" applyFill="1" applyBorder="1" applyAlignment="1" applyProtection="1">
      <alignment horizontal="left" wrapText="1" shrinkToFit="1"/>
    </xf>
    <xf numFmtId="0" fontId="0" fillId="0" borderId="0" xfId="0" applyFont="1" applyFill="1" applyBorder="1" applyProtection="1"/>
    <xf numFmtId="44" fontId="10" fillId="7" borderId="1" xfId="1" applyFont="1" applyFill="1" applyBorder="1" applyProtection="1"/>
    <xf numFmtId="44" fontId="0" fillId="0" borderId="0" xfId="0" applyNumberFormat="1" applyProtection="1"/>
    <xf numFmtId="44" fontId="2" fillId="0" borderId="0" xfId="0" applyNumberFormat="1" applyFont="1" applyProtection="1"/>
    <xf numFmtId="0" fontId="2" fillId="0" borderId="30" xfId="0" applyFont="1" applyBorder="1" applyAlignment="1" applyProtection="1">
      <alignment wrapText="1"/>
    </xf>
    <xf numFmtId="0" fontId="0" fillId="17" borderId="0" xfId="0" applyFont="1" applyFill="1" applyAlignment="1" applyProtection="1">
      <alignment wrapText="1"/>
    </xf>
    <xf numFmtId="0" fontId="0" fillId="17" borderId="1" xfId="0" applyFont="1" applyFill="1" applyBorder="1" applyAlignment="1" applyProtection="1">
      <alignment wrapText="1"/>
    </xf>
    <xf numFmtId="0" fontId="0" fillId="0" borderId="0" xfId="0" applyFill="1" applyProtection="1"/>
    <xf numFmtId="0" fontId="2" fillId="0" borderId="50" xfId="0" applyFont="1" applyBorder="1" applyAlignment="1" applyProtection="1">
      <alignment wrapText="1"/>
    </xf>
    <xf numFmtId="0" fontId="0" fillId="0" borderId="0" xfId="0" applyAlignment="1" applyProtection="1">
      <alignment wrapText="1" shrinkToFit="1"/>
    </xf>
    <xf numFmtId="0" fontId="2" fillId="11" borderId="1" xfId="0" applyFont="1" applyFill="1" applyBorder="1" applyProtection="1"/>
    <xf numFmtId="0" fontId="0" fillId="0" borderId="1" xfId="1" applyNumberFormat="1" applyFont="1" applyFill="1" applyBorder="1" applyAlignment="1" applyProtection="1">
      <alignment vertical="top" wrapText="1" shrinkToFit="1"/>
    </xf>
    <xf numFmtId="44" fontId="0" fillId="18" borderId="1" xfId="0" applyNumberFormat="1" applyFont="1" applyFill="1" applyBorder="1" applyProtection="1"/>
    <xf numFmtId="0" fontId="2" fillId="2" borderId="17" xfId="3" applyFont="1" applyFill="1" applyBorder="1" applyAlignment="1" applyProtection="1">
      <alignment horizontal="right" vertical="top"/>
    </xf>
    <xf numFmtId="0" fontId="1" fillId="0" borderId="18" xfId="3" applyFont="1" applyFill="1" applyBorder="1" applyAlignment="1" applyProtection="1">
      <alignment horizontal="center" vertical="top"/>
    </xf>
    <xf numFmtId="0" fontId="1" fillId="4" borderId="10" xfId="3" applyFont="1" applyFill="1" applyBorder="1" applyAlignment="1" applyProtection="1">
      <alignment horizontal="right" vertical="top"/>
      <protection locked="0"/>
    </xf>
    <xf numFmtId="0" fontId="1" fillId="0" borderId="19" xfId="3" applyFont="1" applyFill="1" applyBorder="1" applyAlignment="1" applyProtection="1">
      <alignment horizontal="center" vertical="top"/>
    </xf>
    <xf numFmtId="0" fontId="1" fillId="4" borderId="12" xfId="3" applyFont="1" applyFill="1" applyBorder="1" applyAlignment="1" applyProtection="1">
      <alignment horizontal="right" vertical="top"/>
      <protection locked="0"/>
    </xf>
    <xf numFmtId="0" fontId="1" fillId="0" borderId="0" xfId="3" applyFont="1" applyFill="1" applyProtection="1"/>
    <xf numFmtId="0" fontId="1" fillId="0" borderId="0" xfId="3" applyFont="1" applyFill="1" applyBorder="1" applyAlignment="1" applyProtection="1">
      <alignment horizontal="center" vertical="top"/>
    </xf>
    <xf numFmtId="0" fontId="1" fillId="0" borderId="0" xfId="3" applyFont="1" applyFill="1" applyBorder="1" applyProtection="1"/>
    <xf numFmtId="0" fontId="1" fillId="0" borderId="0" xfId="3" applyFont="1" applyFill="1" applyBorder="1" applyAlignment="1" applyProtection="1">
      <alignment horizontal="right" vertical="top"/>
    </xf>
    <xf numFmtId="0" fontId="14" fillId="2" borderId="8" xfId="3" applyFont="1" applyFill="1" applyBorder="1" applyAlignment="1" applyProtection="1">
      <alignment horizontal="right" vertical="top"/>
    </xf>
    <xf numFmtId="0" fontId="1" fillId="4" borderId="17" xfId="3" applyFont="1" applyFill="1" applyBorder="1" applyAlignment="1" applyProtection="1">
      <alignment horizontal="right" vertical="top"/>
      <protection locked="0"/>
    </xf>
    <xf numFmtId="0" fontId="1" fillId="4" borderId="47" xfId="3" applyFont="1" applyFill="1" applyBorder="1" applyAlignment="1" applyProtection="1">
      <alignment horizontal="right" vertical="top"/>
      <protection locked="0"/>
    </xf>
    <xf numFmtId="44" fontId="1" fillId="6" borderId="1" xfId="1" applyFont="1" applyFill="1" applyBorder="1" applyAlignment="1" applyProtection="1">
      <alignment wrapText="1"/>
      <protection locked="0"/>
    </xf>
    <xf numFmtId="0" fontId="1" fillId="0" borderId="0" xfId="3" applyFont="1" applyFill="1" applyBorder="1" applyAlignment="1" applyProtection="1">
      <alignment horizontal="left" vertical="top" wrapText="1"/>
    </xf>
    <xf numFmtId="0" fontId="0" fillId="6" borderId="1" xfId="0" applyFill="1" applyBorder="1"/>
    <xf numFmtId="0" fontId="1" fillId="4" borderId="1" xfId="3" applyFont="1" applyFill="1" applyBorder="1" applyAlignment="1" applyProtection="1">
      <alignment horizontal="left" vertical="top" wrapText="1" shrinkToFit="1"/>
      <protection locked="0"/>
    </xf>
    <xf numFmtId="0" fontId="1" fillId="4" borderId="1" xfId="3" applyNumberFormat="1" applyFont="1" applyFill="1" applyBorder="1" applyAlignment="1" applyProtection="1">
      <alignment wrapText="1"/>
      <protection locked="0"/>
    </xf>
    <xf numFmtId="44" fontId="0" fillId="7" borderId="1" xfId="0" applyNumberFormat="1" applyFill="1" applyBorder="1" applyProtection="1">
      <protection hidden="1"/>
    </xf>
    <xf numFmtId="44" fontId="0" fillId="7" borderId="50" xfId="0" applyNumberFormat="1" applyFill="1" applyBorder="1" applyProtection="1">
      <protection hidden="1"/>
    </xf>
    <xf numFmtId="44" fontId="0" fillId="7" borderId="30" xfId="0" applyNumberFormat="1" applyFill="1" applyBorder="1" applyProtection="1">
      <protection hidden="1"/>
    </xf>
    <xf numFmtId="44" fontId="2" fillId="0" borderId="1" xfId="0" applyNumberFormat="1" applyFont="1" applyBorder="1" applyProtection="1">
      <protection hidden="1"/>
    </xf>
    <xf numFmtId="44" fontId="2" fillId="0" borderId="50" xfId="0" applyNumberFormat="1" applyFont="1" applyBorder="1" applyProtection="1">
      <protection hidden="1"/>
    </xf>
    <xf numFmtId="44" fontId="11" fillId="16" borderId="30" xfId="6" applyNumberFormat="1" applyBorder="1" applyProtection="1">
      <protection hidden="1"/>
    </xf>
    <xf numFmtId="0" fontId="2" fillId="6" borderId="13" xfId="3" applyFont="1" applyFill="1" applyBorder="1" applyProtection="1">
      <protection hidden="1"/>
    </xf>
    <xf numFmtId="44" fontId="2" fillId="4" borderId="6" xfId="4" applyFont="1" applyFill="1" applyBorder="1" applyProtection="1">
      <protection hidden="1"/>
    </xf>
    <xf numFmtId="10" fontId="2" fillId="7" borderId="34" xfId="5" applyNumberFormat="1" applyFont="1" applyFill="1" applyBorder="1" applyProtection="1">
      <protection hidden="1"/>
    </xf>
    <xf numFmtId="0" fontId="12" fillId="0" borderId="0" xfId="3" applyFont="1" applyFill="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4"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21" xfId="5" applyNumberFormat="1" applyFont="1" applyFill="1" applyBorder="1" applyProtection="1">
      <protection hidden="1"/>
    </xf>
    <xf numFmtId="10" fontId="0" fillId="0" borderId="0" xfId="5" applyNumberFormat="1" applyFont="1" applyFill="1" applyBorder="1" applyProtection="1">
      <protection hidden="1"/>
    </xf>
    <xf numFmtId="0" fontId="0" fillId="6" borderId="22"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4"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13"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34" xfId="3" applyFont="1" applyFill="1" applyBorder="1" applyAlignment="1" applyProtection="1">
      <alignment vertical="top" wrapText="1"/>
      <protection hidden="1"/>
    </xf>
    <xf numFmtId="10" fontId="0" fillId="7" borderId="37" xfId="5" applyNumberFormat="1" applyFont="1" applyFill="1" applyBorder="1" applyProtection="1">
      <protection hidden="1"/>
    </xf>
    <xf numFmtId="0" fontId="2" fillId="3" borderId="13" xfId="3" applyFont="1" applyFill="1" applyBorder="1" applyProtection="1">
      <protection hidden="1"/>
    </xf>
    <xf numFmtId="44" fontId="2" fillId="3" borderId="6" xfId="4" applyFont="1" applyFill="1" applyBorder="1" applyProtection="1">
      <protection hidden="1"/>
    </xf>
    <xf numFmtId="0" fontId="2" fillId="2" borderId="13" xfId="3" applyFont="1" applyFill="1" applyBorder="1" applyAlignment="1" applyProtection="1">
      <alignment vertical="top" wrapText="1"/>
      <protection hidden="1"/>
    </xf>
    <xf numFmtId="10" fontId="0" fillId="7" borderId="38"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26"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2" fillId="2" borderId="8" xfId="3" applyFont="1" applyFill="1" applyBorder="1" applyAlignment="1" applyProtection="1">
      <alignment horizontal="left" vertical="top" wrapText="1"/>
      <protection hidden="1"/>
    </xf>
    <xf numFmtId="0" fontId="0" fillId="6" borderId="45" xfId="3" applyFont="1" applyFill="1" applyBorder="1" applyAlignment="1" applyProtection="1">
      <alignment vertical="top" wrapText="1" shrinkToFit="1"/>
      <protection hidden="1"/>
    </xf>
    <xf numFmtId="164" fontId="0" fillId="4" borderId="31" xfId="3" applyNumberFormat="1" applyFont="1" applyFill="1" applyBorder="1" applyProtection="1">
      <protection hidden="1"/>
    </xf>
    <xf numFmtId="44" fontId="0" fillId="7" borderId="32" xfId="3" applyNumberFormat="1" applyFont="1" applyFill="1" applyBorder="1" applyProtection="1">
      <protection hidden="1"/>
    </xf>
    <xf numFmtId="10" fontId="0" fillId="7" borderId="17" xfId="5" applyNumberFormat="1" applyFont="1" applyFill="1" applyBorder="1" applyProtection="1">
      <protection hidden="1"/>
    </xf>
    <xf numFmtId="164" fontId="0" fillId="4" borderId="5" xfId="3" applyNumberFormat="1" applyFont="1" applyFill="1" applyBorder="1" applyProtection="1">
      <protection hidden="1"/>
    </xf>
    <xf numFmtId="44" fontId="0" fillId="7" borderId="9" xfId="3" applyNumberFormat="1" applyFont="1" applyFill="1" applyBorder="1" applyProtection="1">
      <protection hidden="1"/>
    </xf>
    <xf numFmtId="10" fontId="0" fillId="7" borderId="10" xfId="5" applyNumberFormat="1" applyFont="1" applyFill="1" applyBorder="1" applyProtection="1">
      <protection hidden="1"/>
    </xf>
    <xf numFmtId="0" fontId="0" fillId="6" borderId="29" xfId="3" applyFont="1" applyFill="1" applyBorder="1" applyAlignment="1" applyProtection="1">
      <alignment vertical="top" wrapText="1" shrinkToFit="1"/>
      <protection hidden="1"/>
    </xf>
    <xf numFmtId="44" fontId="2" fillId="3" borderId="26" xfId="3" applyNumberFormat="1" applyFont="1" applyFill="1" applyBorder="1" applyProtection="1">
      <protection hidden="1"/>
    </xf>
    <xf numFmtId="44" fontId="2" fillId="3" borderId="11" xfId="3" applyNumberFormat="1" applyFont="1" applyFill="1" applyBorder="1" applyProtection="1">
      <protection hidden="1"/>
    </xf>
    <xf numFmtId="44" fontId="2" fillId="3" borderId="7" xfId="3" applyNumberFormat="1" applyFont="1" applyFill="1" applyBorder="1" applyProtection="1">
      <protection hidden="1"/>
    </xf>
    <xf numFmtId="10" fontId="2" fillId="3" borderId="8"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4" xfId="3" applyNumberFormat="1" applyFont="1" applyFill="1" applyBorder="1" applyProtection="1">
      <protection hidden="1"/>
    </xf>
    <xf numFmtId="44" fontId="2" fillId="5" borderId="13" xfId="3" applyNumberFormat="1" applyFont="1" applyFill="1" applyBorder="1" applyProtection="1">
      <protection hidden="1"/>
    </xf>
    <xf numFmtId="10" fontId="2" fillId="5" borderId="8" xfId="5" applyNumberFormat="1" applyFont="1" applyFill="1" applyBorder="1" applyProtection="1">
      <protection hidden="1"/>
    </xf>
    <xf numFmtId="44" fontId="2" fillId="8" borderId="6" xfId="3" applyNumberFormat="1" applyFont="1" applyFill="1" applyBorder="1" applyProtection="1">
      <protection hidden="1"/>
    </xf>
    <xf numFmtId="10" fontId="2" fillId="5" borderId="8"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9" borderId="1" xfId="0" applyFont="1" applyFill="1" applyBorder="1" applyProtection="1">
      <protection hidden="1"/>
    </xf>
    <xf numFmtId="10" fontId="0" fillId="19"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0" fontId="2" fillId="12" borderId="1" xfId="3" applyFont="1" applyFill="1" applyBorder="1" applyAlignment="1" applyProtection="1">
      <alignment vertical="top" wrapText="1"/>
      <protection hidden="1"/>
    </xf>
    <xf numFmtId="0" fontId="1" fillId="0" borderId="0" xfId="0" applyFont="1" applyAlignment="1" applyProtection="1">
      <alignment vertical="top"/>
      <protection hidden="1"/>
    </xf>
    <xf numFmtId="165" fontId="1" fillId="6" borderId="1" xfId="4" applyNumberFormat="1" applyFont="1" applyFill="1" applyBorder="1" applyAlignment="1" applyProtection="1">
      <alignment horizontal="right" wrapText="1"/>
      <protection hidden="1"/>
    </xf>
    <xf numFmtId="44" fontId="1" fillId="7" borderId="1" xfId="3" applyNumberFormat="1" applyFont="1" applyFill="1" applyBorder="1" applyAlignment="1" applyProtection="1">
      <alignment wrapText="1"/>
      <protection hidden="1"/>
    </xf>
    <xf numFmtId="44" fontId="1" fillId="7" borderId="1" xfId="0" applyNumberFormat="1" applyFont="1" applyFill="1" applyBorder="1" applyProtection="1">
      <protection hidden="1"/>
    </xf>
    <xf numFmtId="0" fontId="1" fillId="0" borderId="0" xfId="0" applyFont="1" applyProtection="1">
      <protection hidden="1"/>
    </xf>
    <xf numFmtId="0" fontId="2" fillId="12" borderId="1" xfId="3" applyFont="1" applyFill="1" applyBorder="1" applyAlignment="1" applyProtection="1">
      <alignment vertical="top" wrapText="1"/>
      <protection hidden="1"/>
    </xf>
    <xf numFmtId="0" fontId="2" fillId="18" borderId="1" xfId="0" applyFont="1" applyFill="1" applyBorder="1" applyAlignment="1" applyProtection="1">
      <alignment vertical="top" wrapText="1"/>
      <protection hidden="1"/>
    </xf>
    <xf numFmtId="0" fontId="0" fillId="7" borderId="1" xfId="0" applyFill="1" applyBorder="1" applyAlignment="1" applyProtection="1">
      <alignment vertical="top"/>
      <protection hidden="1"/>
    </xf>
    <xf numFmtId="44" fontId="2" fillId="0" borderId="0" xfId="1" applyFont="1" applyFill="1" applyBorder="1" applyAlignment="1" applyProtection="1">
      <alignment horizontal="left"/>
      <protection hidden="1"/>
    </xf>
    <xf numFmtId="44" fontId="0" fillId="0" borderId="0" xfId="1" applyFont="1" applyFill="1" applyBorder="1" applyProtection="1">
      <protection locked="0"/>
    </xf>
    <xf numFmtId="0" fontId="0" fillId="2" borderId="1" xfId="0" applyFont="1" applyFill="1" applyBorder="1" applyAlignment="1" applyProtection="1">
      <alignment vertical="top" wrapText="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0" fillId="0" borderId="0" xfId="0" applyFont="1" applyFill="1" applyProtection="1">
      <protection locked="0" hidden="1"/>
    </xf>
    <xf numFmtId="0" fontId="0" fillId="4" borderId="10" xfId="3" applyFont="1" applyFill="1" applyBorder="1" applyAlignment="1" applyProtection="1">
      <alignment horizontal="right" vertical="top"/>
      <protection locked="0"/>
    </xf>
    <xf numFmtId="0" fontId="0" fillId="4" borderId="12" xfId="3" applyFont="1" applyFill="1" applyBorder="1" applyAlignment="1" applyProtection="1">
      <alignment horizontal="right" vertical="top"/>
      <protection locked="0"/>
    </xf>
    <xf numFmtId="0" fontId="2" fillId="2" borderId="51" xfId="3" applyFont="1" applyFill="1" applyBorder="1" applyAlignment="1" applyProtection="1">
      <alignment horizontal="left" vertical="top" wrapText="1"/>
      <protection hidden="1"/>
    </xf>
    <xf numFmtId="0" fontId="0" fillId="0" borderId="0" xfId="0" applyAlignment="1" applyProtection="1">
      <alignment wrapText="1" shrinkToFit="1"/>
    </xf>
    <xf numFmtId="0" fontId="0" fillId="6" borderId="1" xfId="0" applyFill="1" applyBorder="1" applyProtection="1">
      <protection locked="0"/>
    </xf>
    <xf numFmtId="0" fontId="2" fillId="2" borderId="5" xfId="0" applyFont="1" applyFill="1" applyBorder="1" applyAlignment="1" applyProtection="1">
      <alignment horizontal="left"/>
    </xf>
    <xf numFmtId="0" fontId="2" fillId="2" borderId="23" xfId="0" applyFont="1" applyFill="1" applyBorder="1" applyAlignment="1" applyProtection="1">
      <alignment horizontal="left"/>
    </xf>
    <xf numFmtId="0" fontId="2" fillId="2" borderId="30" xfId="0" applyFont="1" applyFill="1" applyBorder="1" applyAlignment="1" applyProtection="1">
      <alignment horizontal="left"/>
    </xf>
    <xf numFmtId="0" fontId="0" fillId="4" borderId="5" xfId="0" applyFill="1" applyBorder="1" applyAlignment="1" applyProtection="1">
      <alignment horizontal="left"/>
      <protection locked="0"/>
    </xf>
    <xf numFmtId="0" fontId="0" fillId="4" borderId="23" xfId="0" applyFill="1" applyBorder="1" applyAlignment="1" applyProtection="1">
      <alignment horizontal="left"/>
      <protection locked="0"/>
    </xf>
    <xf numFmtId="0" fontId="0" fillId="4" borderId="30" xfId="0" applyFill="1" applyBorder="1" applyAlignment="1" applyProtection="1">
      <alignment horizontal="left"/>
      <protection locked="0"/>
    </xf>
    <xf numFmtId="0" fontId="0" fillId="6" borderId="5" xfId="0" applyFill="1" applyBorder="1" applyProtection="1">
      <protection locked="0"/>
    </xf>
    <xf numFmtId="0" fontId="0" fillId="6" borderId="30" xfId="0" applyFill="1" applyBorder="1" applyProtection="1">
      <protection locked="0"/>
    </xf>
    <xf numFmtId="0" fontId="2" fillId="0" borderId="4" xfId="0" applyFont="1" applyBorder="1" applyProtection="1"/>
    <xf numFmtId="0" fontId="0" fillId="6" borderId="5" xfId="0" applyFont="1" applyFill="1" applyBorder="1" applyAlignment="1" applyProtection="1">
      <alignment wrapText="1" shrinkToFit="1"/>
      <protection locked="0"/>
    </xf>
    <xf numFmtId="0" fontId="0" fillId="6" borderId="23" xfId="0" applyFont="1" applyFill="1" applyBorder="1" applyAlignment="1" applyProtection="1">
      <alignment wrapText="1" shrinkToFit="1"/>
      <protection locked="0"/>
    </xf>
    <xf numFmtId="0" fontId="0" fillId="6" borderId="30" xfId="0" applyFont="1" applyFill="1" applyBorder="1" applyAlignment="1" applyProtection="1">
      <alignment wrapText="1" shrinkToFit="1"/>
      <protection locked="0"/>
    </xf>
    <xf numFmtId="0" fontId="2" fillId="8" borderId="13" xfId="3" applyFont="1" applyFill="1" applyBorder="1" applyProtection="1">
      <protection hidden="1"/>
    </xf>
    <xf numFmtId="0" fontId="2" fillId="8" borderId="14" xfId="3" applyFont="1" applyFill="1" applyBorder="1" applyProtection="1">
      <protection hidden="1"/>
    </xf>
    <xf numFmtId="0" fontId="4" fillId="9" borderId="13" xfId="0" applyFont="1" applyFill="1" applyBorder="1" applyAlignment="1" applyProtection="1">
      <alignment wrapText="1" shrinkToFit="1"/>
    </xf>
    <xf numFmtId="0" fontId="4" fillId="9" borderId="14" xfId="0" applyFont="1" applyFill="1" applyBorder="1" applyAlignment="1" applyProtection="1">
      <alignment wrapText="1" shrinkToFit="1"/>
    </xf>
    <xf numFmtId="0" fontId="4" fillId="9" borderId="34" xfId="0" applyFont="1" applyFill="1" applyBorder="1" applyAlignment="1" applyProtection="1">
      <alignment wrapText="1" shrinkToFit="1"/>
    </xf>
    <xf numFmtId="0" fontId="4" fillId="9" borderId="13" xfId="0" applyFont="1" applyFill="1" applyBorder="1" applyProtection="1"/>
    <xf numFmtId="0" fontId="4" fillId="9" borderId="14" xfId="0" applyFont="1" applyFill="1" applyBorder="1" applyProtection="1"/>
    <xf numFmtId="0" fontId="4" fillId="9" borderId="34" xfId="0" applyFont="1" applyFill="1" applyBorder="1" applyProtection="1"/>
    <xf numFmtId="0" fontId="0" fillId="7" borderId="25" xfId="0"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46" xfId="0" applyFont="1" applyFill="1" applyBorder="1" applyAlignment="1" applyProtection="1">
      <alignment vertical="top" wrapText="1"/>
    </xf>
    <xf numFmtId="0" fontId="2" fillId="7" borderId="13" xfId="3" applyFont="1" applyFill="1" applyBorder="1" applyAlignment="1" applyProtection="1">
      <alignment horizontal="left" vertical="top" wrapText="1"/>
    </xf>
    <xf numFmtId="0" fontId="2" fillId="7" borderId="14" xfId="3" applyFont="1" applyFill="1" applyBorder="1" applyAlignment="1" applyProtection="1">
      <alignment horizontal="left" vertical="top" wrapText="1"/>
    </xf>
    <xf numFmtId="0" fontId="2" fillId="7" borderId="26" xfId="3" applyFont="1" applyFill="1" applyBorder="1" applyAlignment="1" applyProtection="1">
      <alignment horizontal="left" vertical="top" wrapText="1"/>
    </xf>
    <xf numFmtId="0" fontId="2" fillId="7" borderId="15" xfId="3" applyFont="1" applyFill="1" applyBorder="1" applyAlignment="1" applyProtection="1">
      <alignment horizontal="left" vertical="top" wrapText="1"/>
    </xf>
    <xf numFmtId="0" fontId="2" fillId="7" borderId="16" xfId="3" applyFont="1" applyFill="1" applyBorder="1" applyAlignment="1" applyProtection="1">
      <alignment horizontal="left" vertical="top" wrapText="1"/>
    </xf>
    <xf numFmtId="0" fontId="2" fillId="7" borderId="27" xfId="3"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1" fillId="0" borderId="3" xfId="3" applyFont="1" applyFill="1" applyBorder="1" applyAlignment="1" applyProtection="1">
      <alignment horizontal="left" vertical="top" wrapText="1"/>
    </xf>
    <xf numFmtId="0" fontId="1" fillId="0" borderId="20" xfId="3" applyFont="1" applyFill="1" applyBorder="1" applyAlignment="1" applyProtection="1">
      <alignment horizontal="left" vertical="top" wrapText="1"/>
    </xf>
    <xf numFmtId="0" fontId="1" fillId="0" borderId="28" xfId="3" applyFont="1" applyFill="1" applyBorder="1" applyAlignment="1" applyProtection="1">
      <alignment horizontal="left" vertical="top" wrapText="1"/>
    </xf>
    <xf numFmtId="0" fontId="14" fillId="7" borderId="15" xfId="3" applyFont="1" applyFill="1" applyBorder="1" applyAlignment="1" applyProtection="1">
      <alignment horizontal="left" vertical="top" wrapText="1"/>
    </xf>
    <xf numFmtId="0" fontId="14" fillId="7" borderId="16" xfId="3" applyFont="1" applyFill="1" applyBorder="1" applyAlignment="1" applyProtection="1">
      <alignment horizontal="left" vertical="top" wrapText="1"/>
    </xf>
    <xf numFmtId="0" fontId="14" fillId="7" borderId="27" xfId="3" applyFont="1" applyFill="1" applyBorder="1" applyAlignment="1" applyProtection="1">
      <alignment horizontal="left" vertical="top" wrapText="1"/>
    </xf>
    <xf numFmtId="0" fontId="0" fillId="0" borderId="20" xfId="3" applyFont="1" applyFill="1" applyBorder="1" applyAlignment="1" applyProtection="1">
      <alignment horizontal="left" vertical="top" wrapText="1"/>
    </xf>
    <xf numFmtId="0" fontId="0" fillId="7" borderId="42" xfId="0" applyFont="1" applyFill="1" applyBorder="1" applyAlignment="1" applyProtection="1">
      <alignment vertical="top" wrapText="1"/>
    </xf>
    <xf numFmtId="0" fontId="0" fillId="7" borderId="43" xfId="0" applyFont="1" applyFill="1" applyBorder="1" applyAlignment="1" applyProtection="1">
      <alignment vertical="top" wrapText="1"/>
    </xf>
    <xf numFmtId="0" fontId="0" fillId="7" borderId="44" xfId="0" applyFont="1" applyFill="1" applyBorder="1" applyAlignment="1" applyProtection="1">
      <alignment vertical="top" wrapText="1"/>
    </xf>
    <xf numFmtId="0" fontId="0" fillId="7" borderId="40" xfId="0" applyFont="1" applyFill="1" applyBorder="1" applyAlignment="1" applyProtection="1">
      <alignment vertical="top" wrapText="1"/>
    </xf>
    <xf numFmtId="0" fontId="0" fillId="7" borderId="41" xfId="0" applyFont="1" applyFill="1" applyBorder="1" applyAlignment="1" applyProtection="1">
      <alignment vertical="top" wrapText="1"/>
    </xf>
    <xf numFmtId="0" fontId="0" fillId="7" borderId="33" xfId="0" applyFont="1" applyFill="1" applyBorder="1" applyAlignment="1" applyProtection="1">
      <alignment vertical="top" wrapText="1"/>
    </xf>
    <xf numFmtId="0" fontId="0" fillId="6" borderId="1" xfId="0" applyFill="1" applyBorder="1"/>
    <xf numFmtId="0" fontId="6" fillId="13" borderId="5" xfId="0" applyFont="1" applyFill="1" applyBorder="1" applyAlignment="1" applyProtection="1">
      <alignment horizontal="left" vertical="top"/>
      <protection hidden="1"/>
    </xf>
    <xf numFmtId="0" fontId="6" fillId="13" borderId="23" xfId="0" applyFont="1" applyFill="1" applyBorder="1" applyAlignment="1" applyProtection="1">
      <alignment horizontal="left" vertical="top"/>
      <protection hidden="1"/>
    </xf>
    <xf numFmtId="0" fontId="6" fillId="13" borderId="30" xfId="0" applyFont="1" applyFill="1" applyBorder="1" applyAlignment="1" applyProtection="1">
      <alignment horizontal="left" vertical="top"/>
      <protection hidden="1"/>
    </xf>
    <xf numFmtId="0" fontId="7" fillId="11" borderId="1" xfId="0" applyFont="1" applyFill="1" applyBorder="1" applyProtection="1">
      <protection hidden="1"/>
    </xf>
    <xf numFmtId="0" fontId="7" fillId="12" borderId="5" xfId="3" applyFont="1" applyFill="1" applyBorder="1" applyAlignment="1" applyProtection="1">
      <alignment horizontal="left" vertical="top" wrapText="1"/>
      <protection hidden="1"/>
    </xf>
    <xf numFmtId="0" fontId="7" fillId="12" borderId="23" xfId="3" applyFont="1" applyFill="1" applyBorder="1" applyAlignment="1" applyProtection="1">
      <alignment horizontal="left" vertical="top" wrapText="1"/>
      <protection hidden="1"/>
    </xf>
    <xf numFmtId="0" fontId="7" fillId="12" borderId="30" xfId="3"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23" xfId="0" applyFont="1" applyFill="1" applyBorder="1" applyAlignment="1" applyProtection="1">
      <alignment horizontal="left" vertical="top" wrapText="1"/>
      <protection hidden="1"/>
    </xf>
    <xf numFmtId="0" fontId="2" fillId="2" borderId="30" xfId="0" applyFont="1" applyFill="1" applyBorder="1" applyAlignment="1" applyProtection="1">
      <alignment horizontal="left" vertical="top" wrapText="1"/>
      <protection hidden="1"/>
    </xf>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0" fillId="0" borderId="5" xfId="0" applyFont="1" applyFill="1" applyBorder="1" applyAlignment="1" applyProtection="1">
      <alignment horizontal="left" vertical="top"/>
      <protection locked="0" hidden="1"/>
    </xf>
    <xf numFmtId="0" fontId="0" fillId="0" borderId="23" xfId="0" applyFont="1" applyFill="1" applyBorder="1" applyAlignment="1" applyProtection="1">
      <alignment horizontal="left" vertical="top"/>
      <protection locked="0" hidden="1"/>
    </xf>
    <xf numFmtId="0" fontId="0" fillId="0" borderId="30"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23" xfId="0" applyFont="1" applyFill="1" applyBorder="1" applyAlignment="1" applyProtection="1">
      <alignment horizontal="left" vertical="top" wrapText="1"/>
      <protection locked="0" hidden="1"/>
    </xf>
    <xf numFmtId="0" fontId="2" fillId="2" borderId="30" xfId="0" applyFont="1" applyFill="1" applyBorder="1" applyAlignment="1" applyProtection="1">
      <alignment horizontal="left" vertical="top" wrapText="1"/>
      <protection locked="0" hidden="1"/>
    </xf>
    <xf numFmtId="0" fontId="0" fillId="2" borderId="1" xfId="0" applyFill="1" applyBorder="1" applyAlignment="1" applyProtection="1">
      <alignment vertical="top" wrapText="1"/>
      <protection hidden="1"/>
    </xf>
    <xf numFmtId="0" fontId="2" fillId="3" borderId="1" xfId="0" applyFont="1" applyFill="1" applyBorder="1" applyAlignment="1" applyProtection="1">
      <alignment vertical="top" wrapText="1"/>
      <protection hidden="1"/>
    </xf>
    <xf numFmtId="0" fontId="2" fillId="3" borderId="48" xfId="0" applyFont="1" applyFill="1" applyBorder="1" applyAlignment="1" applyProtection="1">
      <alignment vertical="top" wrapText="1"/>
      <protection hidden="1"/>
    </xf>
    <xf numFmtId="0" fontId="2" fillId="3" borderId="49" xfId="0" applyFont="1" applyFill="1" applyBorder="1" applyAlignment="1" applyProtection="1">
      <alignment vertical="top" wrapText="1"/>
      <protection hidden="1"/>
    </xf>
    <xf numFmtId="0" fontId="2" fillId="3" borderId="39" xfId="0" applyFont="1" applyFill="1" applyBorder="1" applyAlignment="1" applyProtection="1">
      <alignment vertical="top" wrapText="1"/>
      <protection hidden="1"/>
    </xf>
    <xf numFmtId="0" fontId="2" fillId="12" borderId="1" xfId="3" applyFont="1" applyFill="1" applyBorder="1" applyAlignment="1" applyProtection="1">
      <alignment vertical="top" wrapText="1"/>
      <protection hidden="1"/>
    </xf>
    <xf numFmtId="0" fontId="2" fillId="12" borderId="5" xfId="3" applyFont="1" applyFill="1" applyBorder="1" applyAlignment="1" applyProtection="1">
      <alignment vertical="top" wrapText="1"/>
      <protection hidden="1"/>
    </xf>
    <xf numFmtId="0" fontId="2" fillId="12" borderId="23" xfId="3" applyFont="1" applyFill="1" applyBorder="1" applyAlignment="1" applyProtection="1">
      <alignment vertical="top" wrapText="1"/>
      <protection hidden="1"/>
    </xf>
    <xf numFmtId="0" fontId="2" fillId="12" borderId="30" xfId="3" applyFont="1" applyFill="1" applyBorder="1" applyAlignment="1" applyProtection="1">
      <alignment vertical="top" wrapText="1"/>
      <protection hidden="1"/>
    </xf>
    <xf numFmtId="0" fontId="1" fillId="4" borderId="1" xfId="3" applyFont="1" applyFill="1" applyBorder="1" applyAlignment="1" applyProtection="1">
      <alignment horizontal="left" vertical="top" wrapText="1" shrinkToFit="1"/>
      <protection locked="0"/>
    </xf>
    <xf numFmtId="0" fontId="1" fillId="2" borderId="5" xfId="3" applyFont="1" applyFill="1" applyBorder="1" applyAlignment="1" applyProtection="1">
      <alignment horizontal="left" vertical="top" wrapText="1" shrinkToFit="1"/>
      <protection locked="0"/>
    </xf>
    <xf numFmtId="0" fontId="1" fillId="2" borderId="23" xfId="3" applyFont="1" applyFill="1" applyBorder="1" applyAlignment="1" applyProtection="1">
      <alignment horizontal="left" vertical="top" wrapText="1" shrinkToFit="1"/>
      <protection locked="0"/>
    </xf>
    <xf numFmtId="0" fontId="1" fillId="2" borderId="30" xfId="3" applyFont="1" applyFill="1" applyBorder="1" applyAlignment="1" applyProtection="1">
      <alignment horizontal="left" vertical="top" wrapText="1" shrinkToFit="1"/>
      <protection locked="0"/>
    </xf>
    <xf numFmtId="0" fontId="0" fillId="2" borderId="5" xfId="3" applyFont="1" applyFill="1" applyBorder="1" applyAlignment="1" applyProtection="1">
      <alignment horizontal="left" vertical="top" wrapText="1" shrinkToFit="1"/>
      <protection locked="0"/>
    </xf>
    <xf numFmtId="0" fontId="0" fillId="11" borderId="1" xfId="0" applyFont="1" applyFill="1" applyBorder="1" applyAlignment="1" applyProtection="1">
      <alignment horizontal="left" vertical="top"/>
      <protection hidden="1"/>
    </xf>
    <xf numFmtId="0" fontId="2" fillId="11" borderId="1" xfId="0" applyFont="1" applyFill="1" applyBorder="1" applyProtection="1">
      <protection hidden="1"/>
    </xf>
    <xf numFmtId="0" fontId="1" fillId="4" borderId="5" xfId="3" applyFont="1" applyFill="1" applyBorder="1" applyAlignment="1" applyProtection="1">
      <alignment horizontal="left" vertical="top" wrapText="1" shrinkToFit="1"/>
      <protection locked="0"/>
    </xf>
    <xf numFmtId="0" fontId="1" fillId="4" borderId="30" xfId="3" applyFont="1" applyFill="1" applyBorder="1" applyAlignment="1" applyProtection="1">
      <alignment horizontal="left" vertical="top" wrapText="1" shrinkToFit="1"/>
      <protection locked="0"/>
    </xf>
    <xf numFmtId="0" fontId="2" fillId="11" borderId="5" xfId="0" applyFont="1" applyFill="1" applyBorder="1" applyProtection="1">
      <protection hidden="1"/>
    </xf>
    <xf numFmtId="0" fontId="2" fillId="11" borderId="23" xfId="0" applyFont="1" applyFill="1" applyBorder="1" applyProtection="1">
      <protection hidden="1"/>
    </xf>
    <xf numFmtId="0" fontId="2" fillId="11" borderId="30" xfId="0" applyFont="1" applyFill="1" applyBorder="1" applyProtection="1">
      <protection hidden="1"/>
    </xf>
    <xf numFmtId="0" fontId="0" fillId="11" borderId="5" xfId="0" applyFont="1" applyFill="1" applyBorder="1" applyAlignment="1" applyProtection="1">
      <alignment horizontal="left" vertical="top"/>
      <protection hidden="1"/>
    </xf>
    <xf numFmtId="0" fontId="0" fillId="11" borderId="23" xfId="0" applyFont="1" applyFill="1" applyBorder="1" applyAlignment="1" applyProtection="1">
      <alignment horizontal="left" vertical="top"/>
      <protection hidden="1"/>
    </xf>
    <xf numFmtId="0" fontId="0" fillId="11" borderId="30" xfId="0" applyFont="1" applyFill="1" applyBorder="1" applyAlignment="1" applyProtection="1">
      <alignment horizontal="left" vertical="top"/>
      <protection hidden="1"/>
    </xf>
  </cellXfs>
  <cellStyles count="7">
    <cellStyle name="Ongeldig" xfId="6" builtinId="27"/>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1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2D050"/>
      </font>
      <fill>
        <patternFill>
          <bgColor rgb="FF00B050"/>
        </patternFill>
      </fill>
    </dxf>
    <dxf>
      <font>
        <color rgb="FF00B050"/>
      </font>
      <fill>
        <patternFill>
          <bgColor theme="6" tint="0.39994506668294322"/>
        </patternFill>
      </fill>
    </dxf>
    <dxf>
      <font>
        <color theme="1"/>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L52"/>
  <sheetViews>
    <sheetView showGridLines="0" zoomScale="90" zoomScaleNormal="90" workbookViewId="0">
      <selection activeCell="B9" sqref="B9"/>
    </sheetView>
  </sheetViews>
  <sheetFormatPr defaultRowHeight="11.25" x14ac:dyDescent="0.15"/>
  <cols>
    <col min="1" max="1" width="4.75" style="23" customWidth="1"/>
    <col min="2" max="2" width="39.25" style="23" customWidth="1"/>
    <col min="3" max="3" width="11.5" style="23" customWidth="1"/>
    <col min="4" max="4" width="22.625" style="23" customWidth="1"/>
    <col min="5" max="5" width="17" style="23" customWidth="1"/>
    <col min="6" max="7" width="15.625" style="23" customWidth="1"/>
    <col min="8" max="8" width="7" style="23" customWidth="1"/>
    <col min="9" max="9" width="15.625" style="23" customWidth="1"/>
    <col min="10" max="10" width="9" style="23"/>
    <col min="11" max="12" width="14" style="23" customWidth="1"/>
    <col min="13" max="16384" width="9" style="23"/>
  </cols>
  <sheetData>
    <row r="1" spans="1:12" x14ac:dyDescent="0.15">
      <c r="B1" s="72" t="s">
        <v>3</v>
      </c>
      <c r="C1" s="38"/>
    </row>
    <row r="2" spans="1:12" x14ac:dyDescent="0.15">
      <c r="B2" s="38"/>
      <c r="C2" s="38"/>
    </row>
    <row r="3" spans="1:12" x14ac:dyDescent="0.15">
      <c r="B3" s="38" t="s">
        <v>92</v>
      </c>
      <c r="C3" s="38"/>
    </row>
    <row r="4" spans="1:12" x14ac:dyDescent="0.15">
      <c r="B4" s="195"/>
      <c r="C4" s="196"/>
      <c r="D4" s="196"/>
      <c r="E4" s="196"/>
      <c r="F4" s="197"/>
    </row>
    <row r="5" spans="1:12" x14ac:dyDescent="0.15">
      <c r="B5" s="38"/>
      <c r="C5" s="38"/>
    </row>
    <row r="6" spans="1:12" x14ac:dyDescent="0.15">
      <c r="B6" s="186" t="s">
        <v>137</v>
      </c>
      <c r="C6" s="187"/>
      <c r="D6" s="187"/>
      <c r="E6" s="187"/>
      <c r="F6" s="188"/>
    </row>
    <row r="7" spans="1:12" x14ac:dyDescent="0.15">
      <c r="B7" s="189"/>
      <c r="C7" s="190"/>
      <c r="D7" s="190"/>
      <c r="E7" s="190"/>
      <c r="F7" s="191"/>
      <c r="L7" s="184"/>
    </row>
    <row r="8" spans="1:12" ht="11.25" customHeight="1" x14ac:dyDescent="0.15">
      <c r="B8" s="38"/>
      <c r="C8" s="38"/>
      <c r="L8" s="184"/>
    </row>
    <row r="9" spans="1:12" ht="60" customHeight="1" x14ac:dyDescent="0.15">
      <c r="B9" s="24" t="s">
        <v>0</v>
      </c>
      <c r="C9" s="24" t="s">
        <v>1</v>
      </c>
      <c r="E9" s="49" t="s">
        <v>90</v>
      </c>
      <c r="F9" s="70" t="s">
        <v>91</v>
      </c>
      <c r="G9" s="66" t="s">
        <v>89</v>
      </c>
      <c r="I9" s="49" t="s">
        <v>65</v>
      </c>
      <c r="K9" s="71"/>
      <c r="L9" s="184"/>
    </row>
    <row r="10" spans="1:12" x14ac:dyDescent="0.15">
      <c r="A10" s="23">
        <v>1</v>
      </c>
      <c r="B10" s="37"/>
      <c r="C10" s="185"/>
      <c r="D10" s="185"/>
      <c r="E10" s="92">
        <f>Staatssteun!B66</f>
        <v>0</v>
      </c>
      <c r="F10" s="93">
        <f>Staatssteun!B63</f>
        <v>0</v>
      </c>
      <c r="G10" s="94">
        <f t="shared" ref="G10:G19" si="0">F10-E10</f>
        <v>0</v>
      </c>
      <c r="I10" s="92">
        <f>Staatssteun!C81</f>
        <v>0</v>
      </c>
      <c r="K10" s="64"/>
      <c r="L10" s="64"/>
    </row>
    <row r="11" spans="1:12" x14ac:dyDescent="0.15">
      <c r="A11" s="23">
        <v>2</v>
      </c>
      <c r="B11" s="37"/>
      <c r="C11" s="185"/>
      <c r="D11" s="185"/>
      <c r="E11" s="92">
        <f>Staatssteun!B67</f>
        <v>0</v>
      </c>
      <c r="F11" s="93">
        <f>Staatssteun!C63</f>
        <v>0</v>
      </c>
      <c r="G11" s="94">
        <f t="shared" si="0"/>
        <v>0</v>
      </c>
      <c r="I11" s="92">
        <f>Staatssteun!C82</f>
        <v>0</v>
      </c>
      <c r="K11" s="64"/>
      <c r="L11" s="64"/>
    </row>
    <row r="12" spans="1:12" x14ac:dyDescent="0.15">
      <c r="A12" s="23">
        <v>3</v>
      </c>
      <c r="B12" s="37"/>
      <c r="C12" s="185"/>
      <c r="D12" s="185"/>
      <c r="E12" s="92">
        <f>Staatssteun!B68</f>
        <v>0</v>
      </c>
      <c r="F12" s="93">
        <f>Staatssteun!D63</f>
        <v>0</v>
      </c>
      <c r="G12" s="94">
        <f t="shared" si="0"/>
        <v>0</v>
      </c>
      <c r="I12" s="92">
        <f>Staatssteun!C83</f>
        <v>0</v>
      </c>
      <c r="K12" s="64"/>
      <c r="L12" s="64"/>
    </row>
    <row r="13" spans="1:12" x14ac:dyDescent="0.15">
      <c r="A13" s="23">
        <v>4</v>
      </c>
      <c r="B13" s="37"/>
      <c r="C13" s="185"/>
      <c r="D13" s="185"/>
      <c r="E13" s="92">
        <f>Staatssteun!B69</f>
        <v>0</v>
      </c>
      <c r="F13" s="93">
        <f>Staatssteun!E63</f>
        <v>0</v>
      </c>
      <c r="G13" s="94">
        <f t="shared" si="0"/>
        <v>0</v>
      </c>
      <c r="I13" s="92">
        <f>Staatssteun!C84</f>
        <v>0</v>
      </c>
      <c r="K13" s="64"/>
      <c r="L13" s="64"/>
    </row>
    <row r="14" spans="1:12" x14ac:dyDescent="0.15">
      <c r="A14" s="23">
        <v>5</v>
      </c>
      <c r="B14" s="37"/>
      <c r="C14" s="185"/>
      <c r="D14" s="185"/>
      <c r="E14" s="92">
        <f>Staatssteun!B70</f>
        <v>0</v>
      </c>
      <c r="F14" s="93">
        <f>Staatssteun!F63</f>
        <v>0</v>
      </c>
      <c r="G14" s="94">
        <f t="shared" si="0"/>
        <v>0</v>
      </c>
      <c r="I14" s="92">
        <f>Staatssteun!C85</f>
        <v>0</v>
      </c>
      <c r="K14" s="64"/>
      <c r="L14" s="64"/>
    </row>
    <row r="15" spans="1:12" x14ac:dyDescent="0.15">
      <c r="A15" s="23">
        <v>6</v>
      </c>
      <c r="B15" s="37"/>
      <c r="C15" s="185"/>
      <c r="D15" s="185"/>
      <c r="E15" s="92">
        <f>Staatssteun!B71</f>
        <v>0</v>
      </c>
      <c r="F15" s="93">
        <f>Staatssteun!G63</f>
        <v>0</v>
      </c>
      <c r="G15" s="94">
        <f t="shared" si="0"/>
        <v>0</v>
      </c>
      <c r="I15" s="92">
        <f>Staatssteun!C86</f>
        <v>0</v>
      </c>
      <c r="K15" s="64"/>
      <c r="L15" s="64"/>
    </row>
    <row r="16" spans="1:12" x14ac:dyDescent="0.15">
      <c r="A16" s="23">
        <v>7</v>
      </c>
      <c r="B16" s="37"/>
      <c r="C16" s="185"/>
      <c r="D16" s="185"/>
      <c r="E16" s="92">
        <f>Staatssteun!B72</f>
        <v>0</v>
      </c>
      <c r="F16" s="93">
        <f>Staatssteun!H63</f>
        <v>0</v>
      </c>
      <c r="G16" s="94">
        <f t="shared" si="0"/>
        <v>0</v>
      </c>
      <c r="I16" s="92">
        <f>Staatssteun!C87</f>
        <v>0</v>
      </c>
      <c r="K16" s="64"/>
      <c r="L16" s="64"/>
    </row>
    <row r="17" spans="1:12" x14ac:dyDescent="0.15">
      <c r="A17" s="23">
        <v>8</v>
      </c>
      <c r="B17" s="37"/>
      <c r="C17" s="185"/>
      <c r="D17" s="185"/>
      <c r="E17" s="92">
        <f>Staatssteun!B73</f>
        <v>0</v>
      </c>
      <c r="F17" s="93">
        <f>Staatssteun!I63</f>
        <v>0</v>
      </c>
      <c r="G17" s="94">
        <f t="shared" si="0"/>
        <v>0</v>
      </c>
      <c r="I17" s="92">
        <f>Staatssteun!C88</f>
        <v>0</v>
      </c>
      <c r="K17" s="64"/>
      <c r="L17" s="64"/>
    </row>
    <row r="18" spans="1:12" x14ac:dyDescent="0.15">
      <c r="A18" s="23">
        <v>9</v>
      </c>
      <c r="B18" s="37"/>
      <c r="C18" s="185"/>
      <c r="D18" s="185"/>
      <c r="E18" s="92">
        <f>Staatssteun!B74</f>
        <v>0</v>
      </c>
      <c r="F18" s="93">
        <f>Staatssteun!J63</f>
        <v>0</v>
      </c>
      <c r="G18" s="94">
        <f t="shared" si="0"/>
        <v>0</v>
      </c>
      <c r="I18" s="92">
        <f>Staatssteun!C89</f>
        <v>0</v>
      </c>
      <c r="K18" s="64"/>
      <c r="L18" s="64"/>
    </row>
    <row r="19" spans="1:12" x14ac:dyDescent="0.15">
      <c r="A19" s="23">
        <v>10</v>
      </c>
      <c r="B19" s="37"/>
      <c r="C19" s="185"/>
      <c r="D19" s="185"/>
      <c r="E19" s="92">
        <f>Staatssteun!B75</f>
        <v>0</v>
      </c>
      <c r="F19" s="93">
        <f>Staatssteun!K63</f>
        <v>0</v>
      </c>
      <c r="G19" s="94">
        <f t="shared" si="0"/>
        <v>0</v>
      </c>
      <c r="I19" s="92">
        <f>Staatssteun!C90</f>
        <v>0</v>
      </c>
      <c r="K19" s="64"/>
      <c r="L19" s="64"/>
    </row>
    <row r="20" spans="1:12" x14ac:dyDescent="0.15">
      <c r="E20" s="95">
        <f>SUM(E10:E19)</f>
        <v>0</v>
      </c>
      <c r="F20" s="96">
        <f>SUM(F10:F19)</f>
        <v>0</v>
      </c>
      <c r="G20" s="97">
        <f>SUM(G10:G19)</f>
        <v>0</v>
      </c>
      <c r="I20" s="95">
        <f>SUM(I10:I19)</f>
        <v>0</v>
      </c>
      <c r="K20" s="65"/>
      <c r="L20" s="65"/>
    </row>
    <row r="21" spans="1:12" x14ac:dyDescent="0.15">
      <c r="E21" s="69"/>
      <c r="K21" s="64"/>
      <c r="L21" s="64"/>
    </row>
    <row r="22" spans="1:12" x14ac:dyDescent="0.15">
      <c r="E22" s="69"/>
    </row>
    <row r="23" spans="1:12" x14ac:dyDescent="0.15">
      <c r="B23" s="24" t="s">
        <v>2</v>
      </c>
      <c r="C23" s="194" t="s">
        <v>59</v>
      </c>
      <c r="D23" s="194"/>
      <c r="E23" s="38"/>
      <c r="I23" s="24"/>
    </row>
    <row r="24" spans="1:12" x14ac:dyDescent="0.15">
      <c r="A24" s="23">
        <v>1</v>
      </c>
      <c r="B24" s="37"/>
      <c r="C24" s="192"/>
      <c r="D24" s="193"/>
      <c r="E24" s="52"/>
      <c r="F24" s="52"/>
    </row>
    <row r="25" spans="1:12" x14ac:dyDescent="0.15">
      <c r="A25" s="23">
        <v>2</v>
      </c>
      <c r="B25" s="37"/>
      <c r="C25" s="192"/>
      <c r="D25" s="193"/>
      <c r="E25" s="52"/>
      <c r="F25" s="52"/>
    </row>
    <row r="26" spans="1:12" x14ac:dyDescent="0.15">
      <c r="A26" s="23">
        <v>3</v>
      </c>
      <c r="B26" s="37"/>
      <c r="C26" s="192"/>
      <c r="D26" s="193"/>
      <c r="E26" s="52"/>
      <c r="F26" s="52"/>
    </row>
    <row r="27" spans="1:12" x14ac:dyDescent="0.15">
      <c r="A27" s="23">
        <v>4</v>
      </c>
      <c r="B27" s="37"/>
      <c r="C27" s="192"/>
      <c r="D27" s="193"/>
      <c r="E27" s="52"/>
      <c r="F27" s="52"/>
    </row>
    <row r="28" spans="1:12" x14ac:dyDescent="0.15">
      <c r="A28" s="23">
        <v>5</v>
      </c>
      <c r="B28" s="37"/>
      <c r="C28" s="192"/>
      <c r="D28" s="193"/>
      <c r="E28" s="52"/>
      <c r="F28" s="52"/>
    </row>
    <row r="29" spans="1:12" x14ac:dyDescent="0.15">
      <c r="A29" s="23">
        <v>6</v>
      </c>
      <c r="B29" s="37"/>
      <c r="C29" s="192"/>
      <c r="D29" s="193"/>
      <c r="E29" s="52"/>
      <c r="F29" s="52"/>
      <c r="G29" s="48"/>
      <c r="H29" s="48"/>
    </row>
    <row r="30" spans="1:12" x14ac:dyDescent="0.15">
      <c r="A30" s="23">
        <v>7</v>
      </c>
      <c r="B30" s="37"/>
      <c r="C30" s="192"/>
      <c r="D30" s="193"/>
      <c r="E30" s="52"/>
      <c r="F30" s="52"/>
    </row>
    <row r="31" spans="1:12" x14ac:dyDescent="0.15">
      <c r="A31" s="23">
        <v>8</v>
      </c>
      <c r="B31" s="37"/>
      <c r="C31" s="192"/>
      <c r="D31" s="193"/>
      <c r="E31" s="52"/>
      <c r="F31" s="52"/>
    </row>
    <row r="32" spans="1:12" x14ac:dyDescent="0.15">
      <c r="A32" s="23">
        <v>9</v>
      </c>
      <c r="B32" s="37"/>
      <c r="C32" s="192"/>
      <c r="D32" s="193"/>
      <c r="E32" s="52"/>
      <c r="F32" s="52"/>
    </row>
    <row r="33" spans="1:6" x14ac:dyDescent="0.15">
      <c r="A33" s="23">
        <v>10</v>
      </c>
      <c r="B33" s="37"/>
      <c r="C33" s="192"/>
      <c r="D33" s="193"/>
      <c r="E33" s="52"/>
      <c r="F33" s="52"/>
    </row>
    <row r="34" spans="1:6" x14ac:dyDescent="0.15">
      <c r="A34" s="23">
        <v>11</v>
      </c>
      <c r="B34" s="37"/>
      <c r="C34" s="192"/>
      <c r="D34" s="193"/>
      <c r="E34" s="52"/>
      <c r="F34" s="52"/>
    </row>
    <row r="35" spans="1:6" x14ac:dyDescent="0.15">
      <c r="A35" s="23">
        <v>12</v>
      </c>
      <c r="B35" s="37"/>
      <c r="C35" s="192"/>
      <c r="D35" s="193"/>
      <c r="E35" s="52"/>
      <c r="F35" s="52"/>
    </row>
    <row r="36" spans="1:6" x14ac:dyDescent="0.15">
      <c r="A36" s="23">
        <v>13</v>
      </c>
      <c r="B36" s="37"/>
      <c r="C36" s="192"/>
      <c r="D36" s="193"/>
      <c r="E36" s="52"/>
      <c r="F36" s="52"/>
    </row>
    <row r="37" spans="1:6" x14ac:dyDescent="0.15">
      <c r="A37" s="23">
        <v>14</v>
      </c>
      <c r="B37" s="37"/>
      <c r="C37" s="192"/>
      <c r="D37" s="193"/>
      <c r="E37" s="52"/>
      <c r="F37" s="52"/>
    </row>
    <row r="38" spans="1:6" x14ac:dyDescent="0.15">
      <c r="A38" s="23">
        <v>15</v>
      </c>
      <c r="B38" s="37"/>
      <c r="C38" s="192"/>
      <c r="D38" s="193"/>
      <c r="E38" s="52"/>
      <c r="F38" s="52"/>
    </row>
    <row r="39" spans="1:6" x14ac:dyDescent="0.15">
      <c r="A39" s="23">
        <v>16</v>
      </c>
      <c r="B39" s="37"/>
      <c r="C39" s="192"/>
      <c r="D39" s="193"/>
      <c r="E39" s="52"/>
      <c r="F39" s="52"/>
    </row>
    <row r="40" spans="1:6" x14ac:dyDescent="0.15">
      <c r="A40" s="23">
        <v>17</v>
      </c>
      <c r="B40" s="37"/>
      <c r="C40" s="192"/>
      <c r="D40" s="193"/>
      <c r="E40" s="52"/>
      <c r="F40" s="52"/>
    </row>
    <row r="41" spans="1:6" x14ac:dyDescent="0.15">
      <c r="A41" s="23">
        <v>18</v>
      </c>
      <c r="B41" s="37"/>
      <c r="C41" s="192"/>
      <c r="D41" s="193"/>
      <c r="E41" s="52"/>
      <c r="F41" s="52"/>
    </row>
    <row r="42" spans="1:6" x14ac:dyDescent="0.15">
      <c r="A42" s="23">
        <v>19</v>
      </c>
      <c r="B42" s="37"/>
      <c r="C42" s="192"/>
      <c r="D42" s="193"/>
      <c r="E42" s="52"/>
      <c r="F42" s="52"/>
    </row>
    <row r="43" spans="1:6" x14ac:dyDescent="0.15">
      <c r="A43" s="23">
        <v>20</v>
      </c>
      <c r="B43" s="37"/>
      <c r="C43" s="192"/>
      <c r="D43" s="193"/>
      <c r="E43" s="52"/>
      <c r="F43" s="52"/>
    </row>
    <row r="52" ht="10.5" customHeight="1" x14ac:dyDescent="0.15"/>
  </sheetData>
  <sheetProtection algorithmName="SHA-512" hashValue="1+ARq4jtF0W4IkyJ3MN30T+gqLECaBAGoZ5XICXIvAouMWwoTsXD0YOPaUBai0wcKjxonKrRs5o3W36G+RHswA==" saltValue="YyvY5Nu1D3u3+J/fGHSgSQ==" spinCount="100000" sheet="1" objects="1" scenarios="1"/>
  <mergeCells count="35">
    <mergeCell ref="C43:D43"/>
    <mergeCell ref="C25:D25"/>
    <mergeCell ref="C26:D26"/>
    <mergeCell ref="C27:D27"/>
    <mergeCell ref="B4:F4"/>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B6:F6"/>
    <mergeCell ref="B7:F7"/>
    <mergeCell ref="C15:D15"/>
    <mergeCell ref="C16:D16"/>
    <mergeCell ref="C17:D17"/>
    <mergeCell ref="L7:L9"/>
    <mergeCell ref="C18:D18"/>
    <mergeCell ref="C19:D19"/>
    <mergeCell ref="C10:D10"/>
    <mergeCell ref="C11:D11"/>
    <mergeCell ref="C12:D12"/>
    <mergeCell ref="C13:D13"/>
    <mergeCell ref="C14:D14"/>
  </mergeCells>
  <conditionalFormatting sqref="G10:G19">
    <cfRule type="cellIs" dxfId="18" priority="9" operator="lessThan">
      <formula>0</formula>
    </cfRule>
    <cfRule type="cellIs" dxfId="17" priority="10" operator="greaterThan">
      <formula>0</formula>
    </cfRule>
    <cfRule type="cellIs" dxfId="16" priority="11" operator="lessThan">
      <formula>0</formula>
    </cfRule>
    <cfRule type="cellIs" dxfId="15" priority="12" operator="lessThan">
      <formula>0</formula>
    </cfRule>
    <cfRule type="cellIs" dxfId="14" priority="13" operator="lessThan">
      <formula>0</formula>
    </cfRule>
    <cfRule type="cellIs" dxfId="13" priority="14" operator="lessThan">
      <formula>" € -   "</formula>
    </cfRule>
  </conditionalFormatting>
  <conditionalFormatting sqref="G10:G20">
    <cfRule type="cellIs" dxfId="12" priority="6" operator="greaterThanOrEqual">
      <formula>0</formula>
    </cfRule>
    <cfRule type="cellIs" dxfId="11" priority="7" operator="greaterThanOrEqual">
      <formula>0</formula>
    </cfRule>
    <cfRule type="cellIs" dxfId="10" priority="8" operator="greaterThanOrEqual">
      <formula>0</formula>
    </cfRule>
  </conditionalFormatting>
  <dataValidations xWindow="522" yWindow="639" count="7">
    <dataValidation allowBlank="1" showInputMessage="1" showErrorMessage="1" prompt="Voer hier de naam van de onderneming of kennisinstelling in die PROJECTPARTNER is en kosten maakt binnen het project." sqref="B11:B19" xr:uid="{00000000-0002-0000-0000-000000000000}"/>
    <dataValidation allowBlank="1" showInputMessage="1" showErrorMessage="1" prompt="Geef hier kort de titel/inhoud van het werkpakket weer" sqref="B24:B43" xr:uid="{00000000-0002-0000-0000-000001000000}"/>
    <dataValidation allowBlank="1" showInputMessage="1" showErrorMessage="1" prompt="Voer hier de naam van de onderneming of kennisinstelling in die PENVOERDER is en kosten maakt binnen het project." sqref="B10" xr:uid="{00000000-0002-0000-0000-000002000000}"/>
    <dataValidation type="list" allowBlank="1" showInputMessage="1" showErrorMessage="1" prompt="Selecteer welk type organisatie van toepassing is" sqref="C10:D19" xr:uid="{00000000-0002-0000-0000-000003000000}">
      <formula1>"Kleine onderneming,Middelgrote onderneming,Grote onderneming,Kennisinstelling"</formula1>
    </dataValidation>
    <dataValidation type="list" allowBlank="1" showInputMessage="1" showErrorMessage="1" prompt="Geef hier aan of uw project van toepassing is op doelstelling C of D" sqref="B7:F7" xr:uid="{00000000-0002-0000-0000-000004000000}">
      <formula1>"C. Meer innovatie en valorisatie in het MKB,D. Een hoger aandeel van de innovaties in Noord-Nederland gericht op CO2-reductie"</formula1>
    </dataValidation>
    <dataValidation type="list" allowBlank="1" showInputMessage="1" showErrorMessage="1" prompt="Selecteer op welke categorie het werkpakket betrekking heeft" sqref="C24:C43" xr:uid="{00000000-0002-0000-0000-000005000000}">
      <formula1>"Experimentele ontwikkeling,Industrieel onderzoek,Innovatiesteun voor MKB,Proces-innovatie,Overige steun o.b.v. de-minimis regeling"</formula1>
    </dataValidation>
    <dataValidation allowBlank="1" showInputMessage="1" showErrorMessage="1" prompt="Vul hier de titel van uw project in" sqref="B4:F4" xr:uid="{00000000-0002-0000-0000-000006000000}"/>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109</v>
      </c>
      <c r="B1" s="264"/>
      <c r="C1" s="264"/>
      <c r="D1" s="263">
        <f>'Algemene informatie'!B14</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9.2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2nSc1Yw4hqC8vGlcR1l425i3FKvCf8bgl3pKKlvXnebogzRcfHEvOePct/RUGdKZq9FvgmTEihQUPBNwoDg+kQ==" saltValue="+Z6udqBHGL/tTL1EswzcCg=="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900-000000000000}">
      <formula1>"1,2,3,4,5,6,7,8,9,10,11,12,13,14,15,16,17,18,19,20"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110</v>
      </c>
      <c r="B1" s="264"/>
      <c r="C1" s="264"/>
      <c r="D1" s="263">
        <f>'Algemene informatie'!B15</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9.2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T/fP3pFLNlmS6HVDAeY0KEOcktu+E2CMgtnUZOHj5ZQWraGyXJVEJZZMPsngYQVxv4iBibozJuyIJAO8GcswhA==" saltValue="Ogsgab1RAkVnVnOLIpTOig=="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A00-000000000000}">
      <formula1>"1,2,3,4,5,6,7,8,9,10,11,12,13,14,15,16,17,18,19,20"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111</v>
      </c>
      <c r="B1" s="264"/>
      <c r="C1" s="264"/>
      <c r="D1" s="263">
        <f>'Algemene informatie'!B16</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8.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8c+iq0lJWbGIm266Zyih+tNoZHTfsnyZD4aJGeVgZFHNFS8jBTtYsFpIpmVB4mJESloGY1rmzMsK98QNpVjq4w==" saltValue="ns0h91cySvHxK8RwS++H3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B00-000000000000}">
      <formula1>"1,2,3,4,5,6,7,8,9,10,11,12,13,14,15,16,17,18,19,20"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7" t="s">
        <v>112</v>
      </c>
      <c r="B1" s="268"/>
      <c r="C1" s="269"/>
      <c r="D1" s="270">
        <f>'Algemene informatie'!B17</f>
        <v>0</v>
      </c>
      <c r="E1" s="271"/>
      <c r="F1" s="272"/>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9.2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65"/>
      <c r="B27" s="266"/>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65"/>
      <c r="B28" s="266"/>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65"/>
      <c r="B29" s="266"/>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65"/>
      <c r="B30" s="266"/>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65"/>
      <c r="B31" s="266"/>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65"/>
      <c r="B32" s="266"/>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65"/>
      <c r="B33" s="266"/>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65"/>
      <c r="B34" s="266"/>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65"/>
      <c r="B35" s="266"/>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65"/>
      <c r="B36" s="266"/>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65"/>
      <c r="B37" s="266"/>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65"/>
      <c r="B38" s="266"/>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65"/>
      <c r="B39" s="266"/>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65"/>
      <c r="B40" s="266"/>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65"/>
      <c r="B41" s="266"/>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65"/>
      <c r="B42" s="266"/>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65"/>
      <c r="B43" s="266"/>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65"/>
      <c r="B44" s="266"/>
      <c r="C44" s="90"/>
      <c r="D44" s="259"/>
      <c r="E44" s="260"/>
      <c r="F44" s="261"/>
      <c r="G44" s="91"/>
      <c r="H44" s="87"/>
      <c r="I44" s="168" t="str">
        <f t="shared" si="2"/>
        <v>€ 39,00</v>
      </c>
      <c r="J44" s="169">
        <f t="shared" si="3"/>
        <v>0</v>
      </c>
      <c r="K44" s="169">
        <f t="shared" si="4"/>
        <v>0</v>
      </c>
      <c r="L44" s="170">
        <f t="shared" si="5"/>
        <v>0</v>
      </c>
      <c r="M44" s="171"/>
    </row>
    <row r="45" spans="1:15" x14ac:dyDescent="0.15">
      <c r="A45" s="265"/>
      <c r="B45" s="266"/>
      <c r="C45" s="90"/>
      <c r="D45" s="259"/>
      <c r="E45" s="260"/>
      <c r="F45" s="261"/>
      <c r="G45" s="91"/>
      <c r="H45" s="87"/>
      <c r="I45" s="168" t="str">
        <f t="shared" si="2"/>
        <v>€ 39,00</v>
      </c>
      <c r="J45" s="169">
        <f t="shared" si="3"/>
        <v>0</v>
      </c>
      <c r="K45" s="169">
        <f t="shared" si="4"/>
        <v>0</v>
      </c>
      <c r="L45" s="170">
        <f t="shared" si="5"/>
        <v>0</v>
      </c>
      <c r="M45" s="171"/>
    </row>
    <row r="46" spans="1:15" x14ac:dyDescent="0.15">
      <c r="A46" s="265"/>
      <c r="B46" s="266"/>
      <c r="C46" s="90"/>
      <c r="D46" s="259"/>
      <c r="E46" s="260"/>
      <c r="F46" s="261"/>
      <c r="G46" s="91"/>
      <c r="H46" s="87"/>
      <c r="I46" s="168" t="str">
        <f t="shared" si="2"/>
        <v>€ 39,00</v>
      </c>
      <c r="J46" s="169">
        <f t="shared" si="3"/>
        <v>0</v>
      </c>
      <c r="K46" s="169">
        <f t="shared" si="4"/>
        <v>0</v>
      </c>
      <c r="L46" s="170">
        <f t="shared" si="5"/>
        <v>0</v>
      </c>
      <c r="M46" s="171"/>
    </row>
    <row r="47" spans="1:15" x14ac:dyDescent="0.15">
      <c r="A47" s="265"/>
      <c r="B47" s="266"/>
      <c r="C47" s="90"/>
      <c r="D47" s="259"/>
      <c r="E47" s="260"/>
      <c r="F47" s="261"/>
      <c r="G47" s="91"/>
      <c r="H47" s="87"/>
      <c r="I47" s="168" t="str">
        <f t="shared" si="2"/>
        <v>€ 39,00</v>
      </c>
      <c r="J47" s="169">
        <f t="shared" si="3"/>
        <v>0</v>
      </c>
      <c r="K47" s="169">
        <f t="shared" si="4"/>
        <v>0</v>
      </c>
      <c r="L47" s="170">
        <f t="shared" si="5"/>
        <v>0</v>
      </c>
      <c r="M47" s="171"/>
    </row>
    <row r="48" spans="1:15" x14ac:dyDescent="0.15">
      <c r="A48" s="265"/>
      <c r="B48" s="266"/>
      <c r="C48" s="90"/>
      <c r="D48" s="259"/>
      <c r="E48" s="260"/>
      <c r="F48" s="261"/>
      <c r="G48" s="91"/>
      <c r="H48" s="87"/>
      <c r="I48" s="168" t="str">
        <f t="shared" si="2"/>
        <v>€ 39,00</v>
      </c>
      <c r="J48" s="169">
        <f t="shared" si="3"/>
        <v>0</v>
      </c>
      <c r="K48" s="169">
        <f t="shared" si="4"/>
        <v>0</v>
      </c>
      <c r="L48" s="170">
        <f t="shared" si="5"/>
        <v>0</v>
      </c>
      <c r="M48" s="171"/>
    </row>
    <row r="49" spans="1:13" x14ac:dyDescent="0.15">
      <c r="A49" s="265"/>
      <c r="B49" s="266"/>
      <c r="C49" s="90"/>
      <c r="D49" s="259"/>
      <c r="E49" s="260"/>
      <c r="F49" s="261"/>
      <c r="G49" s="91"/>
      <c r="H49" s="87"/>
      <c r="I49" s="168" t="str">
        <f t="shared" si="2"/>
        <v>€ 39,00</v>
      </c>
      <c r="J49" s="169">
        <f t="shared" si="3"/>
        <v>0</v>
      </c>
      <c r="K49" s="169">
        <f t="shared" si="4"/>
        <v>0</v>
      </c>
      <c r="L49" s="170">
        <f t="shared" si="5"/>
        <v>0</v>
      </c>
      <c r="M49" s="171"/>
    </row>
    <row r="50" spans="1:13" x14ac:dyDescent="0.15">
      <c r="A50" s="265"/>
      <c r="B50" s="266"/>
      <c r="C50" s="90"/>
      <c r="D50" s="259"/>
      <c r="E50" s="260"/>
      <c r="F50" s="261"/>
      <c r="G50" s="91"/>
      <c r="H50" s="87"/>
      <c r="I50" s="168" t="str">
        <f t="shared" si="2"/>
        <v>€ 39,00</v>
      </c>
      <c r="J50" s="169">
        <f t="shared" si="3"/>
        <v>0</v>
      </c>
      <c r="K50" s="169">
        <f t="shared" si="4"/>
        <v>0</v>
      </c>
      <c r="L50" s="170">
        <f t="shared" si="5"/>
        <v>0</v>
      </c>
      <c r="M50" s="171"/>
    </row>
    <row r="51" spans="1:13" x14ac:dyDescent="0.15">
      <c r="A51" s="265"/>
      <c r="B51" s="266"/>
      <c r="C51" s="90"/>
      <c r="D51" s="259"/>
      <c r="E51" s="260"/>
      <c r="F51" s="261"/>
      <c r="G51" s="91"/>
      <c r="H51" s="87"/>
      <c r="I51" s="168" t="str">
        <f t="shared" si="2"/>
        <v>€ 39,00</v>
      </c>
      <c r="J51" s="169">
        <f t="shared" si="3"/>
        <v>0</v>
      </c>
      <c r="K51" s="169">
        <f t="shared" si="4"/>
        <v>0</v>
      </c>
      <c r="L51" s="170">
        <f t="shared" si="5"/>
        <v>0</v>
      </c>
      <c r="M51" s="171"/>
    </row>
    <row r="52" spans="1:13" x14ac:dyDescent="0.15">
      <c r="A52" s="265"/>
      <c r="B52" s="266"/>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65"/>
      <c r="B53" s="266"/>
      <c r="C53" s="90"/>
      <c r="D53" s="259"/>
      <c r="E53" s="260"/>
      <c r="F53" s="261"/>
      <c r="G53" s="91"/>
      <c r="H53" s="87"/>
      <c r="I53" s="168" t="str">
        <f t="shared" si="2"/>
        <v>€ 39,00</v>
      </c>
      <c r="J53" s="169">
        <f t="shared" si="3"/>
        <v>0</v>
      </c>
      <c r="K53" s="169">
        <f t="shared" si="4"/>
        <v>0</v>
      </c>
      <c r="L53" s="170">
        <f t="shared" si="6"/>
        <v>0</v>
      </c>
      <c r="M53" s="171"/>
    </row>
    <row r="54" spans="1:13" x14ac:dyDescent="0.15">
      <c r="A54" s="265"/>
      <c r="B54" s="266"/>
      <c r="C54" s="90"/>
      <c r="D54" s="259"/>
      <c r="E54" s="260"/>
      <c r="F54" s="261"/>
      <c r="G54" s="91"/>
      <c r="H54" s="87"/>
      <c r="I54" s="168" t="str">
        <f t="shared" si="2"/>
        <v>€ 39,00</v>
      </c>
      <c r="J54" s="169">
        <f t="shared" si="3"/>
        <v>0</v>
      </c>
      <c r="K54" s="169">
        <f t="shared" si="4"/>
        <v>0</v>
      </c>
      <c r="L54" s="170">
        <f t="shared" si="6"/>
        <v>0</v>
      </c>
      <c r="M54" s="171"/>
    </row>
    <row r="55" spans="1:13" x14ac:dyDescent="0.15">
      <c r="A55" s="265"/>
      <c r="B55" s="266"/>
      <c r="C55" s="90"/>
      <c r="D55" s="259"/>
      <c r="E55" s="260"/>
      <c r="F55" s="261"/>
      <c r="G55" s="91"/>
      <c r="H55" s="87"/>
      <c r="I55" s="168" t="str">
        <f t="shared" si="2"/>
        <v>€ 39,00</v>
      </c>
      <c r="J55" s="169">
        <f t="shared" si="3"/>
        <v>0</v>
      </c>
      <c r="K55" s="169">
        <f t="shared" si="4"/>
        <v>0</v>
      </c>
      <c r="L55" s="170">
        <f t="shared" si="6"/>
        <v>0</v>
      </c>
      <c r="M55" s="171"/>
    </row>
    <row r="56" spans="1:13" x14ac:dyDescent="0.15">
      <c r="A56" s="265"/>
      <c r="B56" s="266"/>
      <c r="C56" s="90"/>
      <c r="D56" s="259"/>
      <c r="E56" s="260"/>
      <c r="F56" s="261"/>
      <c r="G56" s="91"/>
      <c r="H56" s="87"/>
      <c r="I56" s="168" t="str">
        <f t="shared" si="2"/>
        <v>€ 39,00</v>
      </c>
      <c r="J56" s="169">
        <f t="shared" si="3"/>
        <v>0</v>
      </c>
      <c r="K56" s="169">
        <f t="shared" si="4"/>
        <v>0</v>
      </c>
      <c r="L56" s="170">
        <f t="shared" si="6"/>
        <v>0</v>
      </c>
      <c r="M56" s="171"/>
    </row>
    <row r="57" spans="1:13" x14ac:dyDescent="0.15">
      <c r="A57" s="265"/>
      <c r="B57" s="266"/>
      <c r="C57" s="90"/>
      <c r="D57" s="259"/>
      <c r="E57" s="260"/>
      <c r="F57" s="261"/>
      <c r="G57" s="91"/>
      <c r="H57" s="87"/>
      <c r="I57" s="168" t="str">
        <f t="shared" si="2"/>
        <v>€ 39,00</v>
      </c>
      <c r="J57" s="169">
        <f t="shared" si="3"/>
        <v>0</v>
      </c>
      <c r="K57" s="169">
        <f t="shared" si="4"/>
        <v>0</v>
      </c>
      <c r="L57" s="170">
        <f t="shared" si="6"/>
        <v>0</v>
      </c>
      <c r="M57" s="171"/>
    </row>
    <row r="58" spans="1:13" x14ac:dyDescent="0.15">
      <c r="A58" s="265"/>
      <c r="B58" s="266"/>
      <c r="C58" s="90"/>
      <c r="D58" s="259"/>
      <c r="E58" s="260"/>
      <c r="F58" s="261"/>
      <c r="G58" s="91"/>
      <c r="H58" s="87"/>
      <c r="I58" s="168" t="str">
        <f t="shared" si="2"/>
        <v>€ 39,00</v>
      </c>
      <c r="J58" s="169">
        <f t="shared" si="3"/>
        <v>0</v>
      </c>
      <c r="K58" s="169">
        <f t="shared" si="4"/>
        <v>0</v>
      </c>
      <c r="L58" s="170">
        <f t="shared" si="6"/>
        <v>0</v>
      </c>
      <c r="M58" s="171"/>
    </row>
    <row r="59" spans="1:13" x14ac:dyDescent="0.15">
      <c r="A59" s="265"/>
      <c r="B59" s="266"/>
      <c r="C59" s="90"/>
      <c r="D59" s="259"/>
      <c r="E59" s="260"/>
      <c r="F59" s="261"/>
      <c r="G59" s="91"/>
      <c r="H59" s="87"/>
      <c r="I59" s="168" t="str">
        <f t="shared" si="2"/>
        <v>€ 39,00</v>
      </c>
      <c r="J59" s="169">
        <f t="shared" si="3"/>
        <v>0</v>
      </c>
      <c r="K59" s="169">
        <f t="shared" si="4"/>
        <v>0</v>
      </c>
      <c r="L59" s="170">
        <f t="shared" si="6"/>
        <v>0</v>
      </c>
      <c r="M59" s="171"/>
    </row>
    <row r="60" spans="1:13" x14ac:dyDescent="0.15">
      <c r="A60" s="265"/>
      <c r="B60" s="266"/>
      <c r="C60" s="90"/>
      <c r="D60" s="259"/>
      <c r="E60" s="260"/>
      <c r="F60" s="261"/>
      <c r="G60" s="91"/>
      <c r="H60" s="87"/>
      <c r="I60" s="168" t="str">
        <f t="shared" si="2"/>
        <v>€ 39,00</v>
      </c>
      <c r="J60" s="169">
        <f t="shared" si="3"/>
        <v>0</v>
      </c>
      <c r="K60" s="169">
        <f t="shared" si="4"/>
        <v>0</v>
      </c>
      <c r="L60" s="170">
        <f t="shared" si="6"/>
        <v>0</v>
      </c>
      <c r="M60" s="171"/>
    </row>
    <row r="61" spans="1:13" x14ac:dyDescent="0.15">
      <c r="A61" s="265"/>
      <c r="B61" s="266"/>
      <c r="C61" s="90"/>
      <c r="D61" s="259"/>
      <c r="E61" s="260"/>
      <c r="F61" s="261"/>
      <c r="G61" s="91"/>
      <c r="H61" s="87"/>
      <c r="I61" s="168" t="str">
        <f t="shared" si="2"/>
        <v>€ 39,00</v>
      </c>
      <c r="J61" s="169">
        <f t="shared" si="3"/>
        <v>0</v>
      </c>
      <c r="K61" s="169">
        <f t="shared" si="4"/>
        <v>0</v>
      </c>
      <c r="L61" s="170">
        <f t="shared" si="6"/>
        <v>0</v>
      </c>
      <c r="M61" s="171"/>
    </row>
    <row r="62" spans="1:13" x14ac:dyDescent="0.15">
      <c r="A62" s="265"/>
      <c r="B62" s="266"/>
      <c r="C62" s="90"/>
      <c r="D62" s="259"/>
      <c r="E62" s="260"/>
      <c r="F62" s="261"/>
      <c r="G62" s="91"/>
      <c r="H62" s="87"/>
      <c r="I62" s="168" t="str">
        <f t="shared" si="2"/>
        <v>€ 39,00</v>
      </c>
      <c r="J62" s="169">
        <f t="shared" si="3"/>
        <v>0</v>
      </c>
      <c r="K62" s="169">
        <f t="shared" si="4"/>
        <v>0</v>
      </c>
      <c r="L62" s="170">
        <f t="shared" si="6"/>
        <v>0</v>
      </c>
      <c r="M62" s="171"/>
    </row>
    <row r="63" spans="1:13" x14ac:dyDescent="0.15">
      <c r="A63" s="265"/>
      <c r="B63" s="266"/>
      <c r="C63" s="90"/>
      <c r="D63" s="259"/>
      <c r="E63" s="260"/>
      <c r="F63" s="261"/>
      <c r="G63" s="91"/>
      <c r="H63" s="87"/>
      <c r="I63" s="168" t="str">
        <f t="shared" si="2"/>
        <v>€ 39,00</v>
      </c>
      <c r="J63" s="169">
        <f t="shared" si="3"/>
        <v>0</v>
      </c>
      <c r="K63" s="169">
        <f t="shared" si="4"/>
        <v>0</v>
      </c>
      <c r="L63" s="170">
        <f t="shared" si="6"/>
        <v>0</v>
      </c>
      <c r="M63" s="171"/>
    </row>
    <row r="64" spans="1:13" x14ac:dyDescent="0.15">
      <c r="A64" s="265"/>
      <c r="B64" s="266"/>
      <c r="C64" s="90"/>
      <c r="D64" s="259"/>
      <c r="E64" s="260"/>
      <c r="F64" s="261"/>
      <c r="G64" s="91"/>
      <c r="H64" s="87"/>
      <c r="I64" s="168" t="str">
        <f t="shared" si="2"/>
        <v>€ 39,00</v>
      </c>
      <c r="J64" s="169">
        <f t="shared" si="3"/>
        <v>0</v>
      </c>
      <c r="K64" s="169">
        <f t="shared" si="4"/>
        <v>0</v>
      </c>
      <c r="L64" s="170">
        <f t="shared" si="6"/>
        <v>0</v>
      </c>
      <c r="M64" s="171"/>
    </row>
    <row r="65" spans="1:13" x14ac:dyDescent="0.15">
      <c r="A65" s="265"/>
      <c r="B65" s="266"/>
      <c r="C65" s="90"/>
      <c r="D65" s="259"/>
      <c r="E65" s="260"/>
      <c r="F65" s="261"/>
      <c r="G65" s="91"/>
      <c r="H65" s="87"/>
      <c r="I65" s="168" t="str">
        <f t="shared" si="2"/>
        <v>€ 39,00</v>
      </c>
      <c r="J65" s="169">
        <f t="shared" si="3"/>
        <v>0</v>
      </c>
      <c r="K65" s="169">
        <f t="shared" si="4"/>
        <v>0</v>
      </c>
      <c r="L65" s="170">
        <f t="shared" si="6"/>
        <v>0</v>
      </c>
      <c r="M65" s="171"/>
    </row>
    <row r="66" spans="1:13" x14ac:dyDescent="0.15">
      <c r="A66" s="265"/>
      <c r="B66" s="266"/>
      <c r="C66" s="90"/>
      <c r="D66" s="259"/>
      <c r="E66" s="260"/>
      <c r="F66" s="261"/>
      <c r="G66" s="91"/>
      <c r="H66" s="87"/>
      <c r="I66" s="168" t="str">
        <f t="shared" si="2"/>
        <v>€ 39,00</v>
      </c>
      <c r="J66" s="169">
        <f t="shared" si="3"/>
        <v>0</v>
      </c>
      <c r="K66" s="169">
        <f t="shared" si="4"/>
        <v>0</v>
      </c>
      <c r="L66" s="170">
        <f t="shared" si="6"/>
        <v>0</v>
      </c>
      <c r="M66" s="171"/>
    </row>
    <row r="67" spans="1:13" x14ac:dyDescent="0.15">
      <c r="A67" s="265"/>
      <c r="B67" s="266"/>
      <c r="C67" s="90"/>
      <c r="D67" s="259"/>
      <c r="E67" s="260"/>
      <c r="F67" s="261"/>
      <c r="G67" s="91"/>
      <c r="H67" s="87"/>
      <c r="I67" s="168" t="str">
        <f t="shared" si="2"/>
        <v>€ 39,00</v>
      </c>
      <c r="J67" s="169">
        <f t="shared" si="3"/>
        <v>0</v>
      </c>
      <c r="K67" s="169">
        <f t="shared" si="4"/>
        <v>0</v>
      </c>
      <c r="L67" s="170">
        <f t="shared" si="6"/>
        <v>0</v>
      </c>
      <c r="M67" s="171"/>
    </row>
    <row r="68" spans="1:13" x14ac:dyDescent="0.15">
      <c r="A68" s="265"/>
      <c r="B68" s="266"/>
      <c r="C68" s="90"/>
      <c r="D68" s="259"/>
      <c r="E68" s="260"/>
      <c r="F68" s="261"/>
      <c r="G68" s="91"/>
      <c r="H68" s="87"/>
      <c r="I68" s="168" t="str">
        <f t="shared" si="2"/>
        <v>€ 39,00</v>
      </c>
      <c r="J68" s="169">
        <f t="shared" si="3"/>
        <v>0</v>
      </c>
      <c r="K68" s="169">
        <f t="shared" si="4"/>
        <v>0</v>
      </c>
      <c r="L68" s="170">
        <f t="shared" si="6"/>
        <v>0</v>
      </c>
      <c r="M68" s="171"/>
    </row>
    <row r="69" spans="1:13" x14ac:dyDescent="0.15">
      <c r="A69" s="265"/>
      <c r="B69" s="266"/>
      <c r="C69" s="90"/>
      <c r="D69" s="259"/>
      <c r="E69" s="260"/>
      <c r="F69" s="261"/>
      <c r="G69" s="91"/>
      <c r="H69" s="87"/>
      <c r="I69" s="168" t="str">
        <f t="shared" si="2"/>
        <v>€ 39,00</v>
      </c>
      <c r="J69" s="169">
        <f t="shared" si="3"/>
        <v>0</v>
      </c>
      <c r="K69" s="169">
        <f t="shared" si="4"/>
        <v>0</v>
      </c>
      <c r="L69" s="170">
        <f t="shared" si="6"/>
        <v>0</v>
      </c>
      <c r="M69" s="171"/>
    </row>
    <row r="70" spans="1:13" x14ac:dyDescent="0.15">
      <c r="A70" s="265"/>
      <c r="B70" s="266"/>
      <c r="C70" s="90"/>
      <c r="D70" s="259"/>
      <c r="E70" s="260"/>
      <c r="F70" s="261"/>
      <c r="G70" s="91"/>
      <c r="H70" s="87"/>
      <c r="I70" s="168" t="str">
        <f t="shared" si="2"/>
        <v>€ 39,00</v>
      </c>
      <c r="J70" s="169">
        <f t="shared" si="3"/>
        <v>0</v>
      </c>
      <c r="K70" s="169">
        <f t="shared" si="4"/>
        <v>0</v>
      </c>
      <c r="L70" s="170">
        <f t="shared" si="6"/>
        <v>0</v>
      </c>
      <c r="M70" s="171"/>
    </row>
    <row r="71" spans="1:13" x14ac:dyDescent="0.15">
      <c r="A71" s="265"/>
      <c r="B71" s="266"/>
      <c r="C71" s="90"/>
      <c r="D71" s="259"/>
      <c r="E71" s="260"/>
      <c r="F71" s="261"/>
      <c r="G71" s="91"/>
      <c r="H71" s="87"/>
      <c r="I71" s="168" t="str">
        <f t="shared" si="2"/>
        <v>€ 39,00</v>
      </c>
      <c r="J71" s="169">
        <f t="shared" si="3"/>
        <v>0</v>
      </c>
      <c r="K71" s="169">
        <f t="shared" si="4"/>
        <v>0</v>
      </c>
      <c r="L71" s="170">
        <f t="shared" si="6"/>
        <v>0</v>
      </c>
      <c r="M71" s="171"/>
    </row>
    <row r="72" spans="1:13" x14ac:dyDescent="0.15">
      <c r="A72" s="265"/>
      <c r="B72" s="266"/>
      <c r="C72" s="90"/>
      <c r="D72" s="259"/>
      <c r="E72" s="260"/>
      <c r="F72" s="261"/>
      <c r="G72" s="91"/>
      <c r="H72" s="87"/>
      <c r="I72" s="168" t="str">
        <f t="shared" si="2"/>
        <v>€ 39,00</v>
      </c>
      <c r="J72" s="169">
        <f t="shared" si="3"/>
        <v>0</v>
      </c>
      <c r="K72" s="169">
        <f t="shared" si="4"/>
        <v>0</v>
      </c>
      <c r="L72" s="170">
        <f t="shared" si="6"/>
        <v>0</v>
      </c>
      <c r="M72" s="171"/>
    </row>
    <row r="73" spans="1:13" x14ac:dyDescent="0.15">
      <c r="A73" s="265"/>
      <c r="B73" s="266"/>
      <c r="C73" s="90"/>
      <c r="D73" s="259"/>
      <c r="E73" s="260"/>
      <c r="F73" s="261"/>
      <c r="G73" s="91"/>
      <c r="H73" s="87"/>
      <c r="I73" s="168" t="str">
        <f t="shared" si="2"/>
        <v>€ 39,00</v>
      </c>
      <c r="J73" s="169">
        <f t="shared" si="3"/>
        <v>0</v>
      </c>
      <c r="K73" s="169">
        <f t="shared" si="4"/>
        <v>0</v>
      </c>
      <c r="L73" s="170">
        <f t="shared" si="6"/>
        <v>0</v>
      </c>
      <c r="M73" s="171"/>
    </row>
    <row r="74" spans="1:13" x14ac:dyDescent="0.15">
      <c r="A74" s="265"/>
      <c r="B74" s="266"/>
      <c r="C74" s="90"/>
      <c r="D74" s="259"/>
      <c r="E74" s="260"/>
      <c r="F74" s="261"/>
      <c r="G74" s="91"/>
      <c r="H74" s="87"/>
      <c r="I74" s="168" t="str">
        <f t="shared" si="2"/>
        <v>€ 39,00</v>
      </c>
      <c r="J74" s="169">
        <f t="shared" si="3"/>
        <v>0</v>
      </c>
      <c r="K74" s="169">
        <f t="shared" si="4"/>
        <v>0</v>
      </c>
      <c r="L74" s="170">
        <f t="shared" si="6"/>
        <v>0</v>
      </c>
      <c r="M74" s="171"/>
    </row>
    <row r="75" spans="1:13" x14ac:dyDescent="0.15">
      <c r="A75" s="265"/>
      <c r="B75" s="266"/>
      <c r="C75" s="90"/>
      <c r="D75" s="259"/>
      <c r="E75" s="260"/>
      <c r="F75" s="261"/>
      <c r="G75" s="91"/>
      <c r="H75" s="87"/>
      <c r="I75" s="168" t="str">
        <f t="shared" si="2"/>
        <v>€ 39,00</v>
      </c>
      <c r="J75" s="169">
        <f t="shared" si="3"/>
        <v>0</v>
      </c>
      <c r="K75" s="169">
        <f t="shared" si="4"/>
        <v>0</v>
      </c>
      <c r="L75" s="170">
        <f t="shared" si="6"/>
        <v>0</v>
      </c>
      <c r="M75" s="171"/>
    </row>
    <row r="76" spans="1:13" x14ac:dyDescent="0.15">
      <c r="A76" s="265"/>
      <c r="B76" s="266"/>
      <c r="C76" s="90"/>
      <c r="D76" s="259"/>
      <c r="E76" s="260"/>
      <c r="F76" s="261"/>
      <c r="G76" s="91"/>
      <c r="H76" s="87"/>
      <c r="I76" s="168" t="str">
        <f t="shared" si="2"/>
        <v>€ 39,00</v>
      </c>
      <c r="J76" s="169">
        <f t="shared" si="3"/>
        <v>0</v>
      </c>
      <c r="K76" s="169">
        <f t="shared" si="4"/>
        <v>0</v>
      </c>
      <c r="L76" s="170">
        <f t="shared" si="6"/>
        <v>0</v>
      </c>
      <c r="M76" s="171"/>
    </row>
    <row r="77" spans="1:13" x14ac:dyDescent="0.15">
      <c r="A77" s="265"/>
      <c r="B77" s="266"/>
      <c r="C77" s="90"/>
      <c r="D77" s="259"/>
      <c r="E77" s="260"/>
      <c r="F77" s="261"/>
      <c r="G77" s="91"/>
      <c r="H77" s="87"/>
      <c r="I77" s="168" t="str">
        <f t="shared" si="2"/>
        <v>€ 39,00</v>
      </c>
      <c r="J77" s="169">
        <f t="shared" si="3"/>
        <v>0</v>
      </c>
      <c r="K77" s="169">
        <f t="shared" si="4"/>
        <v>0</v>
      </c>
      <c r="L77" s="170">
        <f t="shared" si="6"/>
        <v>0</v>
      </c>
      <c r="M77" s="171"/>
    </row>
    <row r="78" spans="1:13" x14ac:dyDescent="0.15">
      <c r="A78" s="265"/>
      <c r="B78" s="266"/>
      <c r="C78" s="90"/>
      <c r="D78" s="259"/>
      <c r="E78" s="260"/>
      <c r="F78" s="261"/>
      <c r="G78" s="91"/>
      <c r="H78" s="87"/>
      <c r="I78" s="168" t="str">
        <f t="shared" si="2"/>
        <v>€ 39,00</v>
      </c>
      <c r="J78" s="169">
        <f t="shared" si="3"/>
        <v>0</v>
      </c>
      <c r="K78" s="169">
        <f t="shared" si="4"/>
        <v>0</v>
      </c>
      <c r="L78" s="170">
        <f t="shared" si="6"/>
        <v>0</v>
      </c>
      <c r="M78" s="171"/>
    </row>
    <row r="79" spans="1:13" x14ac:dyDescent="0.15">
      <c r="A79" s="265"/>
      <c r="B79" s="266"/>
      <c r="C79" s="90"/>
      <c r="D79" s="259"/>
      <c r="E79" s="260"/>
      <c r="F79" s="261"/>
      <c r="G79" s="91"/>
      <c r="H79" s="87"/>
      <c r="I79" s="168" t="str">
        <f t="shared" si="2"/>
        <v>€ 39,00</v>
      </c>
      <c r="J79" s="169">
        <f t="shared" si="3"/>
        <v>0</v>
      </c>
      <c r="K79" s="169">
        <f t="shared" si="4"/>
        <v>0</v>
      </c>
      <c r="L79" s="170">
        <f t="shared" si="6"/>
        <v>0</v>
      </c>
      <c r="M79" s="171"/>
    </row>
    <row r="80" spans="1:13" x14ac:dyDescent="0.15">
      <c r="A80" s="265"/>
      <c r="B80" s="266"/>
      <c r="C80" s="90"/>
      <c r="D80" s="259"/>
      <c r="E80" s="260"/>
      <c r="F80" s="261"/>
      <c r="G80" s="91"/>
      <c r="H80" s="87"/>
      <c r="I80" s="168" t="str">
        <f t="shared" si="2"/>
        <v>€ 39,00</v>
      </c>
      <c r="J80" s="169">
        <f t="shared" si="3"/>
        <v>0</v>
      </c>
      <c r="K80" s="169">
        <f t="shared" si="4"/>
        <v>0</v>
      </c>
      <c r="L80" s="170">
        <f t="shared" si="6"/>
        <v>0</v>
      </c>
      <c r="M80" s="171"/>
    </row>
    <row r="81" spans="1:13" x14ac:dyDescent="0.15">
      <c r="A81" s="265"/>
      <c r="B81" s="266"/>
      <c r="C81" s="90"/>
      <c r="D81" s="259"/>
      <c r="E81" s="260"/>
      <c r="F81" s="261"/>
      <c r="G81" s="91"/>
      <c r="H81" s="87"/>
      <c r="I81" s="168" t="str">
        <f t="shared" si="2"/>
        <v>€ 39,00</v>
      </c>
      <c r="J81" s="169">
        <f t="shared" si="3"/>
        <v>0</v>
      </c>
      <c r="K81" s="169">
        <f t="shared" si="4"/>
        <v>0</v>
      </c>
      <c r="L81" s="170">
        <f t="shared" si="6"/>
        <v>0</v>
      </c>
      <c r="M81" s="171"/>
    </row>
    <row r="82" spans="1:13" x14ac:dyDescent="0.15">
      <c r="A82" s="265"/>
      <c r="B82" s="266"/>
      <c r="C82" s="90"/>
      <c r="D82" s="259"/>
      <c r="E82" s="260"/>
      <c r="F82" s="261"/>
      <c r="G82" s="91"/>
      <c r="H82" s="87"/>
      <c r="I82" s="168" t="str">
        <f t="shared" si="2"/>
        <v>€ 39,00</v>
      </c>
      <c r="J82" s="169">
        <f t="shared" si="3"/>
        <v>0</v>
      </c>
      <c r="K82" s="169">
        <f t="shared" si="4"/>
        <v>0</v>
      </c>
      <c r="L82" s="170">
        <f t="shared" si="6"/>
        <v>0</v>
      </c>
      <c r="M82" s="171"/>
    </row>
    <row r="83" spans="1:13" x14ac:dyDescent="0.15">
      <c r="A83" s="265"/>
      <c r="B83" s="266"/>
      <c r="C83" s="90"/>
      <c r="D83" s="259"/>
      <c r="E83" s="260"/>
      <c r="F83" s="261"/>
      <c r="G83" s="91"/>
      <c r="H83" s="87"/>
      <c r="I83" s="168" t="str">
        <f t="shared" si="2"/>
        <v>€ 39,00</v>
      </c>
      <c r="J83" s="169">
        <f t="shared" si="3"/>
        <v>0</v>
      </c>
      <c r="K83" s="169">
        <f t="shared" si="4"/>
        <v>0</v>
      </c>
      <c r="L83" s="170">
        <f t="shared" si="6"/>
        <v>0</v>
      </c>
      <c r="M83" s="171"/>
    </row>
    <row r="84" spans="1:13" x14ac:dyDescent="0.15">
      <c r="A84" s="265"/>
      <c r="B84" s="266"/>
      <c r="C84" s="90"/>
      <c r="D84" s="259"/>
      <c r="E84" s="260"/>
      <c r="F84" s="261"/>
      <c r="G84" s="91"/>
      <c r="H84" s="87"/>
      <c r="I84" s="168" t="str">
        <f t="shared" si="2"/>
        <v>€ 39,00</v>
      </c>
      <c r="J84" s="169">
        <f t="shared" si="3"/>
        <v>0</v>
      </c>
      <c r="K84" s="169">
        <f t="shared" si="4"/>
        <v>0</v>
      </c>
      <c r="L84" s="170">
        <f t="shared" si="6"/>
        <v>0</v>
      </c>
      <c r="M84" s="171"/>
    </row>
    <row r="85" spans="1:13" x14ac:dyDescent="0.15">
      <c r="A85" s="265"/>
      <c r="B85" s="266"/>
      <c r="C85" s="90"/>
      <c r="D85" s="259"/>
      <c r="E85" s="260"/>
      <c r="F85" s="261"/>
      <c r="G85" s="91"/>
      <c r="H85" s="87"/>
      <c r="I85" s="168" t="str">
        <f t="shared" si="2"/>
        <v>€ 39,00</v>
      </c>
      <c r="J85" s="169">
        <f t="shared" si="3"/>
        <v>0</v>
      </c>
      <c r="K85" s="169">
        <f t="shared" si="4"/>
        <v>0</v>
      </c>
      <c r="L85" s="170">
        <f t="shared" si="6"/>
        <v>0</v>
      </c>
      <c r="M85" s="171"/>
    </row>
    <row r="86" spans="1:13" x14ac:dyDescent="0.15">
      <c r="A86" s="265"/>
      <c r="B86" s="266"/>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rpWpUxKRor050Adv/n2SnqFYGLsHn6IKYnIgA2vaBzKHEj96425NKmQVOaErfQ2doYpk9DolRiw4xEgTFAfMA==" saltValue="R2P5bMehdYFbWw0eUpeHM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C00-000000000000}">
      <formula1>"1,2,3,4,5,6,7,8,9,10,11,12,13,14,15,16,17,18,19,20"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O89"/>
  <sheetViews>
    <sheetView showGridLines="0"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113</v>
      </c>
      <c r="B1" s="264"/>
      <c r="C1" s="264"/>
      <c r="D1" s="263">
        <f>'Algemene informatie'!B18</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8.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uNu+ZkYZdfCuUyYTBmOLpPlwSkh+eoZy0/dA0XJPQ0c7Q2RH8XVADjbsxx/PqK5c46N7kbCEDO79LNfAUeakGg==" saltValue="MFP8enKb8uM2FcpFBgTypQ=="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D00-000000000000}">
      <formula1>"1,2,3,4,5,6,7,8,9,10,11,12,13,14,15,16,17,18,19,20"</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O89"/>
  <sheetViews>
    <sheetView showGridLines="0" zoomScale="90" zoomScaleNormal="90" workbookViewId="0">
      <selection activeCell="G14" sqref="G1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114</v>
      </c>
      <c r="B1" s="264"/>
      <c r="C1" s="264"/>
      <c r="D1" s="263">
        <f>'Algemene informatie'!B19</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8.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E0nASXRjIJofV0WyRpz6TuXk4QvcQn3D6alZiYYIU/YlOMWmRDyYdon4h4Um8qiEQ+KdFqDM/kIuyCm+MOkH7g==" saltValue="LnNi1YfCcAVmIk5k62aOfw==" spinCount="100000" sheet="1" objects="1" scenarios="1"/>
  <mergeCells count="136">
    <mergeCell ref="A39:B39"/>
    <mergeCell ref="A40:B40"/>
    <mergeCell ref="A41:B41"/>
    <mergeCell ref="D39:F39"/>
    <mergeCell ref="D40:F40"/>
    <mergeCell ref="D41:F41"/>
    <mergeCell ref="A42:B42"/>
    <mergeCell ref="A43:B43"/>
    <mergeCell ref="A44:B44"/>
    <mergeCell ref="D42:F42"/>
    <mergeCell ref="D43:F43"/>
    <mergeCell ref="D44:F44"/>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55:B55"/>
    <mergeCell ref="D55:F55"/>
    <mergeCell ref="A56:B56"/>
    <mergeCell ref="D56:F56"/>
    <mergeCell ref="A57:B57"/>
    <mergeCell ref="D57:F57"/>
    <mergeCell ref="A52:B52"/>
    <mergeCell ref="D52:F52"/>
    <mergeCell ref="A53:B53"/>
    <mergeCell ref="D53:F53"/>
    <mergeCell ref="A54:B54"/>
    <mergeCell ref="D54:F54"/>
    <mergeCell ref="A61:B61"/>
    <mergeCell ref="D61:F61"/>
    <mergeCell ref="A62:B62"/>
    <mergeCell ref="D62:F62"/>
    <mergeCell ref="A63:B63"/>
    <mergeCell ref="D63:F63"/>
    <mergeCell ref="A58:B58"/>
    <mergeCell ref="D58:F58"/>
    <mergeCell ref="A59:B59"/>
    <mergeCell ref="D59:F59"/>
    <mergeCell ref="A60:B60"/>
    <mergeCell ref="D60:F60"/>
    <mergeCell ref="A67:B67"/>
    <mergeCell ref="D67:F67"/>
    <mergeCell ref="A68:B68"/>
    <mergeCell ref="D68:F68"/>
    <mergeCell ref="A69:B69"/>
    <mergeCell ref="D69:F69"/>
    <mergeCell ref="A64:B64"/>
    <mergeCell ref="D64:F64"/>
    <mergeCell ref="A65:B65"/>
    <mergeCell ref="D65:F65"/>
    <mergeCell ref="A66:B66"/>
    <mergeCell ref="D66:F66"/>
    <mergeCell ref="A73:B73"/>
    <mergeCell ref="D73:F73"/>
    <mergeCell ref="A74:B74"/>
    <mergeCell ref="D74:F74"/>
    <mergeCell ref="A75:B75"/>
    <mergeCell ref="D75:F75"/>
    <mergeCell ref="A70:B70"/>
    <mergeCell ref="D70:F70"/>
    <mergeCell ref="A71:B71"/>
    <mergeCell ref="D71:F71"/>
    <mergeCell ref="A72:B72"/>
    <mergeCell ref="D72:F72"/>
    <mergeCell ref="N38:N43"/>
    <mergeCell ref="O38:O43"/>
    <mergeCell ref="A85:B85"/>
    <mergeCell ref="D85:F85"/>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76:B76"/>
    <mergeCell ref="D76:F76"/>
    <mergeCell ref="A77:B77"/>
    <mergeCell ref="D77:F77"/>
    <mergeCell ref="A78:B78"/>
    <mergeCell ref="D78:F78"/>
    <mergeCell ref="D33:F33"/>
    <mergeCell ref="D34:F34"/>
    <mergeCell ref="D35:F35"/>
    <mergeCell ref="A36:B36"/>
    <mergeCell ref="A37:B37"/>
    <mergeCell ref="A38:B38"/>
    <mergeCell ref="D36:F36"/>
    <mergeCell ref="D37:F37"/>
    <mergeCell ref="D38:F38"/>
    <mergeCell ref="A33:B33"/>
    <mergeCell ref="A34:B34"/>
    <mergeCell ref="A35:B35"/>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E00-000000000000}">
      <formula1>"1,2,3,4,5,6,7,8,9,10,11,12,13,14,15,16,17,18,19,20"</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1.25"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B1:G43"/>
  <sheetViews>
    <sheetView showGridLines="0" tabSelected="1" zoomScale="90" zoomScaleNormal="90" workbookViewId="0">
      <selection activeCell="B2" sqref="B2"/>
    </sheetView>
  </sheetViews>
  <sheetFormatPr defaultRowHeight="11.25" x14ac:dyDescent="0.15"/>
  <cols>
    <col min="1" max="1" width="9" style="102"/>
    <col min="2" max="2" width="29.875" style="102" customWidth="1"/>
    <col min="3" max="3" width="15.625" style="102" customWidth="1"/>
    <col min="4" max="4" width="19" style="102" customWidth="1"/>
    <col min="5" max="5" width="20.5" style="102" customWidth="1"/>
    <col min="6" max="6" width="16.875" style="102" customWidth="1"/>
    <col min="7" max="7" width="15.625" style="102" customWidth="1"/>
    <col min="8" max="8" width="16.5" style="102" customWidth="1"/>
    <col min="9" max="16384" width="9" style="102"/>
  </cols>
  <sheetData>
    <row r="1" spans="2:7" x14ac:dyDescent="0.15">
      <c r="B1" s="72" t="s">
        <v>139</v>
      </c>
    </row>
    <row r="2" spans="2:7" ht="12" thickBot="1" x14ac:dyDescent="0.2"/>
    <row r="3" spans="2:7" ht="13.5" customHeight="1" thickBot="1" x14ac:dyDescent="0.2">
      <c r="B3" s="98" t="s">
        <v>15</v>
      </c>
      <c r="C3" s="99">
        <f>Rekensheet!A68</f>
        <v>0</v>
      </c>
      <c r="D3" s="100">
        <f>Rekensheet!A65</f>
        <v>0</v>
      </c>
      <c r="E3" s="101" t="str">
        <f>IF(C3=0,"De minimale subsidie dient € 100.000 te zijn","")</f>
        <v>De minimale subsidie dient € 100.000 te zijn</v>
      </c>
      <c r="G3" s="103"/>
    </row>
    <row r="4" spans="2:7" ht="12" thickBot="1" x14ac:dyDescent="0.2">
      <c r="B4" s="104"/>
      <c r="C4" s="104"/>
      <c r="D4" s="104"/>
      <c r="E4" s="104"/>
      <c r="G4" s="104"/>
    </row>
    <row r="5" spans="2:7" ht="36.75" customHeight="1" thickBot="1" x14ac:dyDescent="0.2">
      <c r="B5" s="105" t="s">
        <v>103</v>
      </c>
      <c r="C5" s="106" t="s">
        <v>9</v>
      </c>
      <c r="D5" s="105" t="s">
        <v>10</v>
      </c>
      <c r="F5" s="175" t="s">
        <v>29</v>
      </c>
      <c r="G5" s="107"/>
    </row>
    <row r="6" spans="2:7" x14ac:dyDescent="0.15">
      <c r="B6" s="4"/>
      <c r="C6" s="10"/>
      <c r="D6" s="108">
        <f t="shared" ref="D6:D11" si="0">IF($E$43=0,0,C6/$E$43)</f>
        <v>0</v>
      </c>
      <c r="F6" s="176"/>
      <c r="G6" s="109"/>
    </row>
    <row r="7" spans="2:7" x14ac:dyDescent="0.15">
      <c r="B7" s="5"/>
      <c r="C7" s="11"/>
      <c r="D7" s="108">
        <f t="shared" si="0"/>
        <v>0</v>
      </c>
      <c r="E7" s="102">
        <v>2018</v>
      </c>
      <c r="F7" s="22"/>
      <c r="G7" s="109"/>
    </row>
    <row r="8" spans="2:7" x14ac:dyDescent="0.15">
      <c r="B8" s="5"/>
      <c r="C8" s="11"/>
      <c r="D8" s="108">
        <f t="shared" si="0"/>
        <v>0</v>
      </c>
      <c r="E8" s="102">
        <v>2019</v>
      </c>
      <c r="F8" s="22"/>
      <c r="G8" s="109"/>
    </row>
    <row r="9" spans="2:7" x14ac:dyDescent="0.15">
      <c r="B9" s="5"/>
      <c r="C9" s="11"/>
      <c r="D9" s="108">
        <f t="shared" si="0"/>
        <v>0</v>
      </c>
      <c r="E9" s="102">
        <v>2020</v>
      </c>
      <c r="F9" s="22"/>
      <c r="G9" s="109"/>
    </row>
    <row r="10" spans="2:7" ht="12" thickBot="1" x14ac:dyDescent="0.2">
      <c r="B10" s="6"/>
      <c r="C10" s="12"/>
      <c r="D10" s="108">
        <f t="shared" si="0"/>
        <v>0</v>
      </c>
      <c r="E10" s="102">
        <v>2021</v>
      </c>
      <c r="F10" s="22"/>
      <c r="G10" s="109"/>
    </row>
    <row r="11" spans="2:7" ht="12" thickBot="1" x14ac:dyDescent="0.2">
      <c r="B11" s="114" t="s">
        <v>11</v>
      </c>
      <c r="C11" s="115">
        <f>SUM(C6:C10)</f>
        <v>0</v>
      </c>
      <c r="D11" s="116">
        <f t="shared" si="0"/>
        <v>0</v>
      </c>
      <c r="E11" s="112" t="s">
        <v>30</v>
      </c>
      <c r="F11" s="113">
        <f>SUM(F6:F10)</f>
        <v>0</v>
      </c>
      <c r="G11" s="109"/>
    </row>
    <row r="12" spans="2:7" ht="12" thickBot="1" x14ac:dyDescent="0.2">
      <c r="B12" s="104"/>
      <c r="C12" s="104"/>
      <c r="D12" s="104"/>
      <c r="E12" s="104"/>
      <c r="F12" s="117" t="str">
        <f>IF(F11=E43,"AKKOORD","NIET AKKOORD")</f>
        <v>AKKOORD</v>
      </c>
      <c r="G12" s="103"/>
    </row>
    <row r="13" spans="2:7" ht="57" thickBot="1" x14ac:dyDescent="0.2">
      <c r="B13" s="118" t="s">
        <v>27</v>
      </c>
      <c r="C13" s="119" t="s">
        <v>9</v>
      </c>
      <c r="D13" s="120" t="s">
        <v>10</v>
      </c>
      <c r="G13" s="104"/>
    </row>
    <row r="14" spans="2:7" x14ac:dyDescent="0.15">
      <c r="B14" s="7"/>
      <c r="C14" s="13"/>
      <c r="D14" s="121">
        <f t="shared" ref="D14:D19" si="1">IF($E$43=0,0,C14/$E$43)</f>
        <v>0</v>
      </c>
      <c r="E14" s="104"/>
      <c r="F14" s="104"/>
      <c r="G14" s="107"/>
    </row>
    <row r="15" spans="2:7" x14ac:dyDescent="0.15">
      <c r="B15" s="8"/>
      <c r="C15" s="14"/>
      <c r="D15" s="121">
        <f t="shared" si="1"/>
        <v>0</v>
      </c>
      <c r="E15" s="104"/>
      <c r="F15" s="104"/>
      <c r="G15" s="109"/>
    </row>
    <row r="16" spans="2:7" x14ac:dyDescent="0.15">
      <c r="B16" s="8"/>
      <c r="C16" s="14"/>
      <c r="D16" s="121">
        <f t="shared" si="1"/>
        <v>0</v>
      </c>
      <c r="E16" s="104"/>
      <c r="F16" s="104"/>
      <c r="G16" s="109"/>
    </row>
    <row r="17" spans="2:7" x14ac:dyDescent="0.15">
      <c r="B17" s="8"/>
      <c r="C17" s="14"/>
      <c r="D17" s="121">
        <f t="shared" si="1"/>
        <v>0</v>
      </c>
      <c r="E17" s="104"/>
      <c r="F17" s="104"/>
      <c r="G17" s="109"/>
    </row>
    <row r="18" spans="2:7" ht="12" thickBot="1" x14ac:dyDescent="0.2">
      <c r="B18" s="9"/>
      <c r="C18" s="15"/>
      <c r="D18" s="121">
        <f t="shared" si="1"/>
        <v>0</v>
      </c>
      <c r="E18" s="104"/>
      <c r="F18" s="104"/>
      <c r="G18" s="109"/>
    </row>
    <row r="19" spans="2:7" ht="12" thickBot="1" x14ac:dyDescent="0.2">
      <c r="B19" s="122" t="s">
        <v>11</v>
      </c>
      <c r="C19" s="123">
        <f>SUM(C14:C18)</f>
        <v>0</v>
      </c>
      <c r="D19" s="116">
        <f t="shared" si="1"/>
        <v>0</v>
      </c>
      <c r="E19" s="104"/>
      <c r="F19" s="104"/>
      <c r="G19" s="109"/>
    </row>
    <row r="20" spans="2:7" ht="12" thickBot="1" x14ac:dyDescent="0.2">
      <c r="B20" s="104"/>
      <c r="C20" s="104"/>
      <c r="D20" s="104"/>
      <c r="E20" s="104"/>
      <c r="F20" s="104"/>
      <c r="G20" s="103"/>
    </row>
    <row r="21" spans="2:7" ht="57" thickBot="1" x14ac:dyDescent="0.2">
      <c r="B21" s="124" t="s">
        <v>28</v>
      </c>
      <c r="C21" s="119" t="s">
        <v>9</v>
      </c>
      <c r="D21" s="120" t="s">
        <v>10</v>
      </c>
      <c r="E21" s="104"/>
      <c r="F21" s="104"/>
      <c r="G21" s="104"/>
    </row>
    <row r="22" spans="2:7" ht="61.5" customHeight="1" x14ac:dyDescent="0.15">
      <c r="B22" s="7"/>
      <c r="C22" s="13"/>
      <c r="D22" s="125">
        <f t="shared" ref="D22:D27" si="2">IF($E$43=0,0,C22/$E$43)</f>
        <v>0</v>
      </c>
      <c r="E22" s="104"/>
      <c r="F22" s="104"/>
      <c r="G22" s="107"/>
    </row>
    <row r="23" spans="2:7" x14ac:dyDescent="0.15">
      <c r="B23" s="8"/>
      <c r="C23" s="14"/>
      <c r="D23" s="125">
        <f t="shared" si="2"/>
        <v>0</v>
      </c>
      <c r="E23" s="104"/>
      <c r="F23" s="104"/>
      <c r="G23" s="109"/>
    </row>
    <row r="24" spans="2:7" x14ac:dyDescent="0.15">
      <c r="B24" s="8"/>
      <c r="C24" s="14"/>
      <c r="D24" s="125">
        <f t="shared" si="2"/>
        <v>0</v>
      </c>
      <c r="E24" s="104"/>
      <c r="F24" s="104"/>
      <c r="G24" s="109"/>
    </row>
    <row r="25" spans="2:7" x14ac:dyDescent="0.15">
      <c r="B25" s="8"/>
      <c r="C25" s="14"/>
      <c r="D25" s="125">
        <f t="shared" si="2"/>
        <v>0</v>
      </c>
      <c r="E25" s="104"/>
      <c r="F25" s="104"/>
      <c r="G25" s="109"/>
    </row>
    <row r="26" spans="2:7" ht="12" thickBot="1" x14ac:dyDescent="0.2">
      <c r="B26" s="9"/>
      <c r="C26" s="15"/>
      <c r="D26" s="125">
        <f t="shared" si="2"/>
        <v>0</v>
      </c>
      <c r="E26" s="104"/>
      <c r="F26" s="104"/>
      <c r="G26" s="109"/>
    </row>
    <row r="27" spans="2:7" ht="12" thickBot="1" x14ac:dyDescent="0.2">
      <c r="B27" s="122" t="s">
        <v>11</v>
      </c>
      <c r="C27" s="123">
        <f>SUM(C22:C26)</f>
        <v>0</v>
      </c>
      <c r="D27" s="116">
        <f t="shared" si="2"/>
        <v>0</v>
      </c>
      <c r="E27" s="104"/>
      <c r="F27" s="104"/>
      <c r="G27" s="109"/>
    </row>
    <row r="28" spans="2:7" ht="12" thickBot="1" x14ac:dyDescent="0.2">
      <c r="B28" s="104"/>
      <c r="C28" s="104"/>
      <c r="D28" s="104"/>
      <c r="E28" s="104"/>
      <c r="F28" s="104"/>
      <c r="G28" s="103"/>
    </row>
    <row r="29" spans="2:7" ht="45.75" thickBot="1" x14ac:dyDescent="0.2">
      <c r="B29" s="126" t="s">
        <v>12</v>
      </c>
      <c r="C29" s="127" t="s">
        <v>49</v>
      </c>
      <c r="D29" s="183" t="s">
        <v>100</v>
      </c>
      <c r="E29" s="128" t="s">
        <v>13</v>
      </c>
      <c r="F29" s="129" t="s">
        <v>50</v>
      </c>
      <c r="G29" s="129" t="s">
        <v>48</v>
      </c>
    </row>
    <row r="30" spans="2:7" ht="48" customHeight="1" x14ac:dyDescent="0.15">
      <c r="B30" s="130" t="str">
        <f>IF('Algemene informatie'!B10="","",'Algemene informatie'!B10)</f>
        <v/>
      </c>
      <c r="C30" s="16"/>
      <c r="D30" s="131">
        <f>'Begroting totaal'!C29+'Begroting totaal'!D29</f>
        <v>0</v>
      </c>
      <c r="E30" s="132">
        <f t="shared" ref="E30:E40" si="3">C30+D30</f>
        <v>0</v>
      </c>
      <c r="F30" s="133">
        <f t="shared" ref="F30:F40" si="4">IF($E$43=0,0,E30/$E$43)</f>
        <v>0</v>
      </c>
      <c r="G30" s="40"/>
    </row>
    <row r="31" spans="2:7" x14ac:dyDescent="0.15">
      <c r="B31" s="110" t="str">
        <f>IF('Algemene informatie'!B11="","",'Algemene informatie'!B11)</f>
        <v/>
      </c>
      <c r="C31" s="17"/>
      <c r="D31" s="134">
        <f>'Begroting totaal'!C30+'Begroting totaal'!D30</f>
        <v>0</v>
      </c>
      <c r="E31" s="135">
        <f t="shared" si="3"/>
        <v>0</v>
      </c>
      <c r="F31" s="136">
        <f t="shared" si="4"/>
        <v>0</v>
      </c>
      <c r="G31" s="41"/>
    </row>
    <row r="32" spans="2:7" x14ac:dyDescent="0.15">
      <c r="B32" s="110" t="str">
        <f>IF('Algemene informatie'!B12="","",'Algemene informatie'!B12)</f>
        <v/>
      </c>
      <c r="C32" s="17"/>
      <c r="D32" s="134">
        <f>'Begroting totaal'!C31+'Begroting totaal'!D31</f>
        <v>0</v>
      </c>
      <c r="E32" s="135">
        <f t="shared" si="3"/>
        <v>0</v>
      </c>
      <c r="F32" s="136">
        <f t="shared" si="4"/>
        <v>0</v>
      </c>
      <c r="G32" s="41"/>
    </row>
    <row r="33" spans="2:7" x14ac:dyDescent="0.15">
      <c r="B33" s="110" t="str">
        <f>IF('Algemene informatie'!B13="","",'Algemene informatie'!B13)</f>
        <v/>
      </c>
      <c r="C33" s="17"/>
      <c r="D33" s="134">
        <f>'Begroting totaal'!C32+'Begroting totaal'!D32</f>
        <v>0</v>
      </c>
      <c r="E33" s="135">
        <f t="shared" si="3"/>
        <v>0</v>
      </c>
      <c r="F33" s="136">
        <f t="shared" si="4"/>
        <v>0</v>
      </c>
      <c r="G33" s="41"/>
    </row>
    <row r="34" spans="2:7" x14ac:dyDescent="0.15">
      <c r="B34" s="110" t="str">
        <f>IF('Algemene informatie'!B14="","",'Algemene informatie'!B14)</f>
        <v/>
      </c>
      <c r="C34" s="17"/>
      <c r="D34" s="134">
        <f>'Begroting totaal'!C33+'Begroting totaal'!D33</f>
        <v>0</v>
      </c>
      <c r="E34" s="135">
        <f t="shared" si="3"/>
        <v>0</v>
      </c>
      <c r="F34" s="136">
        <f t="shared" si="4"/>
        <v>0</v>
      </c>
      <c r="G34" s="41"/>
    </row>
    <row r="35" spans="2:7" x14ac:dyDescent="0.15">
      <c r="B35" s="110" t="str">
        <f>IF('Algemene informatie'!B15="","",'Algemene informatie'!B15)</f>
        <v/>
      </c>
      <c r="C35" s="17"/>
      <c r="D35" s="134">
        <f>'Begroting totaal'!C34+'Begroting totaal'!D34</f>
        <v>0</v>
      </c>
      <c r="E35" s="135">
        <f t="shared" si="3"/>
        <v>0</v>
      </c>
      <c r="F35" s="136">
        <f t="shared" si="4"/>
        <v>0</v>
      </c>
      <c r="G35" s="41"/>
    </row>
    <row r="36" spans="2:7" x14ac:dyDescent="0.15">
      <c r="B36" s="110" t="str">
        <f>IF('Algemene informatie'!B16="","",'Algemene informatie'!B16)</f>
        <v/>
      </c>
      <c r="C36" s="17"/>
      <c r="D36" s="134">
        <f>'Begroting totaal'!C35+'Begroting totaal'!D35</f>
        <v>0</v>
      </c>
      <c r="E36" s="135">
        <f t="shared" si="3"/>
        <v>0</v>
      </c>
      <c r="F36" s="136">
        <f t="shared" si="4"/>
        <v>0</v>
      </c>
      <c r="G36" s="41"/>
    </row>
    <row r="37" spans="2:7" x14ac:dyDescent="0.15">
      <c r="B37" s="110" t="str">
        <f>IF('Algemene informatie'!B17="","",'Algemene informatie'!B17)</f>
        <v/>
      </c>
      <c r="C37" s="17"/>
      <c r="D37" s="134">
        <f>'Begroting totaal'!C36+'Begroting totaal'!D36</f>
        <v>0</v>
      </c>
      <c r="E37" s="135">
        <f t="shared" si="3"/>
        <v>0</v>
      </c>
      <c r="F37" s="136">
        <f t="shared" si="4"/>
        <v>0</v>
      </c>
      <c r="G37" s="41"/>
    </row>
    <row r="38" spans="2:7" x14ac:dyDescent="0.15">
      <c r="B38" s="110" t="str">
        <f>IF('Algemene informatie'!B18="","",'Algemene informatie'!B18)</f>
        <v/>
      </c>
      <c r="C38" s="17"/>
      <c r="D38" s="134">
        <f>'Begroting totaal'!C37+'Begroting totaal'!D37</f>
        <v>0</v>
      </c>
      <c r="E38" s="135">
        <f t="shared" si="3"/>
        <v>0</v>
      </c>
      <c r="F38" s="136">
        <f t="shared" si="4"/>
        <v>0</v>
      </c>
      <c r="G38" s="41"/>
    </row>
    <row r="39" spans="2:7" ht="12" thickBot="1" x14ac:dyDescent="0.2">
      <c r="B39" s="137" t="str">
        <f>IF('Algemene informatie'!B19="","",'Algemene informatie'!B19)</f>
        <v/>
      </c>
      <c r="C39" s="17"/>
      <c r="D39" s="134">
        <f>'Begroting totaal'!C38+'Begroting totaal'!D38</f>
        <v>0</v>
      </c>
      <c r="E39" s="135">
        <f t="shared" si="3"/>
        <v>0</v>
      </c>
      <c r="F39" s="136">
        <f t="shared" si="4"/>
        <v>0</v>
      </c>
      <c r="G39" s="41"/>
    </row>
    <row r="40" spans="2:7" ht="12" thickBot="1" x14ac:dyDescent="0.2">
      <c r="B40" s="114" t="s">
        <v>11</v>
      </c>
      <c r="C40" s="138">
        <f>SUM(C30:C39)</f>
        <v>0</v>
      </c>
      <c r="D40" s="139">
        <f>SUM(D30:D39)</f>
        <v>0</v>
      </c>
      <c r="E40" s="140">
        <f t="shared" si="3"/>
        <v>0</v>
      </c>
      <c r="F40" s="141">
        <f t="shared" si="4"/>
        <v>0</v>
      </c>
      <c r="G40" s="142">
        <f>SUM(G30:G39)</f>
        <v>0</v>
      </c>
    </row>
    <row r="41" spans="2:7" ht="12" thickBot="1" x14ac:dyDescent="0.2">
      <c r="B41" s="143"/>
      <c r="C41" s="144"/>
      <c r="D41" s="144"/>
      <c r="E41" s="144"/>
      <c r="F41" s="145"/>
      <c r="G41" s="144" t="str">
        <f>IF(G40=(C19+C27),"AKKOORD","NIET AKKOORD")</f>
        <v>AKKOORD</v>
      </c>
    </row>
    <row r="42" spans="2:7" ht="12" thickBot="1" x14ac:dyDescent="0.2">
      <c r="B42" s="198" t="s">
        <v>14</v>
      </c>
      <c r="C42" s="199"/>
      <c r="D42" s="146"/>
      <c r="E42" s="147">
        <f>C3+C11+C19+C27+E40</f>
        <v>0</v>
      </c>
      <c r="F42" s="148">
        <f>IF(E43=0,0,E42/E43)</f>
        <v>0</v>
      </c>
      <c r="G42" s="149"/>
    </row>
    <row r="43" spans="2:7" ht="12" thickBot="1" x14ac:dyDescent="0.2">
      <c r="B43" s="198" t="s">
        <v>44</v>
      </c>
      <c r="C43" s="199"/>
      <c r="D43" s="146"/>
      <c r="E43" s="147">
        <f>'Begroting penvoerder'!L24+'Begroting pp 2 '!L24+'Begroting pp 3'!L24+'Begroting pp 4'!L24+'Begroting pp 5'!L24+'Begroting pp 6'!L24+'Begroting pp 7'!L24+'Begroting pp 8'!L24+'Begroting pp 9'!L24+'Begroting pp 10'!L24</f>
        <v>0</v>
      </c>
      <c r="F43" s="150" t="str">
        <f>IF(E43=E42,"AKKOORD","NIET AKKOORD")</f>
        <v>AKKOORD</v>
      </c>
      <c r="G43" s="149"/>
    </row>
  </sheetData>
  <mergeCells count="2">
    <mergeCell ref="B42:C42"/>
    <mergeCell ref="B43:C43"/>
  </mergeCells>
  <conditionalFormatting sqref="F12">
    <cfRule type="containsText" dxfId="9" priority="3" operator="containsText" text="NIET">
      <formula>NOT(ISERROR(SEARCH("NIET",F12)))</formula>
    </cfRule>
    <cfRule type="containsText" dxfId="8" priority="4" operator="containsText" text="&quot;NIET AKKORD&quot;">
      <formula>NOT(ISERROR(SEARCH("""NIET AKKORD""",F12)))</formula>
    </cfRule>
    <cfRule type="containsText" dxfId="7" priority="5" operator="containsText" text="NIET AKKORD">
      <formula>NOT(ISERROR(SEARCH("NIET AKKORD",F12)))</formula>
    </cfRule>
  </conditionalFormatting>
  <conditionalFormatting sqref="G41">
    <cfRule type="containsText" dxfId="6" priority="2" operator="containsText" text="NIET">
      <formula>NOT(ISERROR(SEARCH("NIET",G41)))</formula>
    </cfRule>
  </conditionalFormatting>
  <conditionalFormatting sqref="F43">
    <cfRule type="containsText" dxfId="5" priority="1" operator="containsText" text="NIET">
      <formula>NOT(ISERROR(SEARCH("NIET",F43)))</formula>
    </cfRule>
  </conditionalFormatting>
  <dataValidations count="10">
    <dataValidation allowBlank="1" showInputMessage="1" showErrorMessage="1" prompt="Geef hier aan hoeveel kosten er worden gemaakt in het betreffende jaar. Het totaal moet overeen komen met de totale projectkosten." sqref="F5:F10" xr:uid="{00000000-0002-0000-0100-000000000000}"/>
    <dataValidation allowBlank="1" showInputMessage="1" showErrorMessage="1" prompt="Vul hier de gevraagde subsidie in" sqref="C3" xr:uid="{00000000-0002-0000-0100-000001000000}"/>
    <dataValidation allowBlank="1" showInputMessage="1" showErrorMessage="1" prompt="Voer hier de bijdrage van de private partij in" sqref="C14:C18" xr:uid="{00000000-0002-0000-0100-000004000000}"/>
    <dataValidation allowBlank="1" showInputMessage="1" showErrorMessage="1" prompt="Voer hier de bijdrage van overige partijen in" sqref="C22:C26" xr:uid="{00000000-0002-0000-0100-000005000000}"/>
    <dataValidation allowBlank="1" showInputMessage="1" showErrorMessage="1" prompt="Geef hier aan welke private partij uw project cofinanciert" sqref="B14:B18" xr:uid="{00000000-0002-0000-0100-000006000000}"/>
    <dataValidation allowBlank="1" showInputMessage="1" showErrorMessage="1" prompt="Geef hier aan welke overige partij uw project cofinanciert" sqref="B22:B26" xr:uid="{00000000-0002-0000-0100-000007000000}"/>
    <dataValidation allowBlank="1" showInputMessage="1" showErrorMessage="1" prompt="Voer hier de eigen bijdrage in cash in" sqref="C30:C39" xr:uid="{00000000-0002-0000-0100-000008000000}"/>
    <dataValidation allowBlank="1" showInputMessage="1" showErrorMessage="1" prompt="Geef hier aan welke projectpartner een deel van haar kosten dekt middels bijdrage private en/of overige partij" sqref="G30:G39" xr:uid="{00000000-0002-0000-0100-000009000000}"/>
    <dataValidation allowBlank="1" showInputMessage="1" showErrorMessage="1" prompt="Geef hier aan welke instantie uw project cofinanciert" sqref="B6:B10" xr:uid="{00000000-0002-0000-0100-000002000000}"/>
    <dataValidation allowBlank="1" showInputMessage="1" showErrorMessage="1" prompt="Voer hier de bijdrage van de cofinanciering in" sqref="C6:C10" xr:uid="{00000000-0002-0000-0100-000003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FF0000"/>
    <pageSetUpPr fitToPage="1"/>
  </sheetPr>
  <dimension ref="A1:W91"/>
  <sheetViews>
    <sheetView showGridLines="0" zoomScale="90" zoomScaleNormal="90" workbookViewId="0">
      <selection activeCell="F11" sqref="F11"/>
    </sheetView>
  </sheetViews>
  <sheetFormatPr defaultRowHeight="11.25" x14ac:dyDescent="0.15"/>
  <cols>
    <col min="1" max="1" width="11.125" style="25" bestFit="1" customWidth="1"/>
    <col min="2" max="2" width="15.875" style="25" customWidth="1"/>
    <col min="3" max="3" width="14.25" style="25" customWidth="1"/>
    <col min="4" max="4" width="15.125" style="25" customWidth="1"/>
    <col min="5" max="5" width="17.25" style="25" customWidth="1"/>
    <col min="6" max="11" width="10.375" style="25" bestFit="1" customWidth="1"/>
    <col min="12" max="13" width="9" style="25"/>
    <col min="14" max="14" width="13.625" style="25" customWidth="1"/>
    <col min="15" max="15" width="14.875" style="25" customWidth="1"/>
    <col min="16" max="16384" width="9" style="25"/>
  </cols>
  <sheetData>
    <row r="1" spans="1:14" ht="24.75" customHeight="1" thickBot="1" x14ac:dyDescent="0.25">
      <c r="A1" s="200" t="s">
        <v>66</v>
      </c>
      <c r="B1" s="201"/>
      <c r="C1" s="201"/>
      <c r="D1" s="201"/>
      <c r="E1" s="201"/>
      <c r="F1" s="202"/>
      <c r="I1" s="203" t="s">
        <v>67</v>
      </c>
      <c r="J1" s="204"/>
      <c r="K1" s="204"/>
      <c r="L1" s="204"/>
      <c r="M1" s="204"/>
      <c r="N1" s="205"/>
    </row>
    <row r="2" spans="1:14" ht="12" thickBot="1" x14ac:dyDescent="0.2"/>
    <row r="3" spans="1:14" ht="26.25" customHeight="1" x14ac:dyDescent="0.15">
      <c r="A3" s="212" t="s">
        <v>16</v>
      </c>
      <c r="B3" s="213"/>
      <c r="C3" s="213"/>
      <c r="D3" s="213"/>
      <c r="E3" s="214"/>
      <c r="F3" s="75" t="str">
        <f>IF(AND(F4="Nee",F5="Ja"),"Ja",IF(AND(F4="Nee",F6="Ja"),"Ja","Nee"))</f>
        <v>Nee</v>
      </c>
      <c r="I3" s="226" t="s">
        <v>71</v>
      </c>
      <c r="J3" s="227"/>
      <c r="K3" s="227"/>
      <c r="L3" s="227"/>
      <c r="M3" s="228"/>
      <c r="N3" s="85"/>
    </row>
    <row r="4" spans="1:14" ht="25.5" customHeight="1" x14ac:dyDescent="0.15">
      <c r="A4" s="76" t="s">
        <v>17</v>
      </c>
      <c r="B4" s="215" t="s">
        <v>101</v>
      </c>
      <c r="C4" s="215"/>
      <c r="D4" s="215"/>
      <c r="E4" s="216"/>
      <c r="F4" s="181" t="s">
        <v>140</v>
      </c>
      <c r="I4" s="206" t="s">
        <v>25</v>
      </c>
      <c r="J4" s="207"/>
      <c r="K4" s="207"/>
      <c r="L4" s="207"/>
      <c r="M4" s="208"/>
      <c r="N4" s="86"/>
    </row>
    <row r="5" spans="1:14" ht="24.75" customHeight="1" thickBot="1" x14ac:dyDescent="0.2">
      <c r="A5" s="76" t="s">
        <v>17</v>
      </c>
      <c r="B5" s="215" t="s">
        <v>18</v>
      </c>
      <c r="C5" s="215"/>
      <c r="D5" s="215"/>
      <c r="E5" s="216"/>
      <c r="F5" s="181" t="s">
        <v>140</v>
      </c>
      <c r="I5" s="223" t="s">
        <v>26</v>
      </c>
      <c r="J5" s="224"/>
      <c r="K5" s="224"/>
      <c r="L5" s="224"/>
      <c r="M5" s="225"/>
      <c r="N5" s="79"/>
    </row>
    <row r="6" spans="1:14" ht="42" customHeight="1" thickBot="1" x14ac:dyDescent="0.2">
      <c r="A6" s="78" t="s">
        <v>17</v>
      </c>
      <c r="B6" s="217" t="s">
        <v>19</v>
      </c>
      <c r="C6" s="217"/>
      <c r="D6" s="217"/>
      <c r="E6" s="218"/>
      <c r="F6" s="182" t="s">
        <v>140</v>
      </c>
    </row>
    <row r="7" spans="1:14" ht="12" thickBot="1" x14ac:dyDescent="0.2">
      <c r="A7" s="80"/>
      <c r="B7" s="80"/>
      <c r="C7" s="80"/>
      <c r="D7" s="80"/>
      <c r="E7" s="80"/>
      <c r="F7" s="80"/>
    </row>
    <row r="8" spans="1:14" ht="27" customHeight="1" x14ac:dyDescent="0.15">
      <c r="A8" s="219" t="s">
        <v>20</v>
      </c>
      <c r="B8" s="220"/>
      <c r="C8" s="220"/>
      <c r="D8" s="220"/>
      <c r="E8" s="221"/>
      <c r="F8" s="75" t="str">
        <f>IF(AND(F9="Ja",F10="Ja"),"Ja","Nee")</f>
        <v>Nee</v>
      </c>
    </row>
    <row r="9" spans="1:14" ht="24" customHeight="1" x14ac:dyDescent="0.15">
      <c r="A9" s="76" t="s">
        <v>17</v>
      </c>
      <c r="B9" s="215" t="s">
        <v>21</v>
      </c>
      <c r="C9" s="215"/>
      <c r="D9" s="215"/>
      <c r="E9" s="216"/>
      <c r="F9" s="77" t="s">
        <v>140</v>
      </c>
    </row>
    <row r="10" spans="1:14" ht="38.25" customHeight="1" thickBot="1" x14ac:dyDescent="0.2">
      <c r="A10" s="78" t="s">
        <v>17</v>
      </c>
      <c r="B10" s="217" t="s">
        <v>22</v>
      </c>
      <c r="C10" s="217"/>
      <c r="D10" s="217"/>
      <c r="E10" s="218"/>
      <c r="F10" s="79" t="s">
        <v>140</v>
      </c>
    </row>
    <row r="11" spans="1:14" ht="12" thickBot="1" x14ac:dyDescent="0.2">
      <c r="A11" s="81"/>
      <c r="B11" s="88"/>
      <c r="C11" s="88"/>
      <c r="D11" s="80"/>
      <c r="E11" s="80"/>
      <c r="F11" s="82"/>
    </row>
    <row r="12" spans="1:14" ht="25.5" customHeight="1" x14ac:dyDescent="0.15">
      <c r="A12" s="212" t="s">
        <v>24</v>
      </c>
      <c r="B12" s="213"/>
      <c r="C12" s="213"/>
      <c r="D12" s="213"/>
      <c r="E12" s="214"/>
      <c r="F12" s="75" t="str">
        <f>IF(F13="Ja","Ja","Nee")</f>
        <v>Nee</v>
      </c>
    </row>
    <row r="13" spans="1:14" ht="60.75" customHeight="1" thickBot="1" x14ac:dyDescent="0.2">
      <c r="A13" s="78" t="s">
        <v>17</v>
      </c>
      <c r="B13" s="222" t="s">
        <v>141</v>
      </c>
      <c r="C13" s="217"/>
      <c r="D13" s="217"/>
      <c r="E13" s="218"/>
      <c r="F13" s="79" t="s">
        <v>140</v>
      </c>
    </row>
    <row r="14" spans="1:14" ht="12" thickBot="1" x14ac:dyDescent="0.2">
      <c r="A14" s="81"/>
      <c r="B14" s="88"/>
      <c r="C14" s="88"/>
      <c r="D14" s="88"/>
      <c r="E14" s="88"/>
      <c r="F14" s="83"/>
    </row>
    <row r="15" spans="1:14" ht="25.5" customHeight="1" thickBot="1" x14ac:dyDescent="0.2">
      <c r="A15" s="209" t="s">
        <v>23</v>
      </c>
      <c r="B15" s="210"/>
      <c r="C15" s="210"/>
      <c r="D15" s="210"/>
      <c r="E15" s="211"/>
      <c r="F15" s="84" t="str">
        <f>IF(F3="Ja","Ja",IF(F8="Ja","Ja",IF(F12="Ja","Ja","Nee")))</f>
        <v>Nee</v>
      </c>
    </row>
    <row r="19" spans="1:23" ht="56.25" hidden="1" customHeight="1" x14ac:dyDescent="0.15">
      <c r="A19" s="26" t="s">
        <v>80</v>
      </c>
      <c r="B19" s="27">
        <f>'Algemene informatie'!B10</f>
        <v>0</v>
      </c>
      <c r="C19" s="27">
        <f>'Algemene informatie'!B11</f>
        <v>0</v>
      </c>
      <c r="D19" s="27">
        <f>'Algemene informatie'!B12</f>
        <v>0</v>
      </c>
      <c r="E19" s="27">
        <f>'Algemene informatie'!B13</f>
        <v>0</v>
      </c>
      <c r="F19" s="27">
        <f>'Algemene informatie'!B14</f>
        <v>0</v>
      </c>
      <c r="G19" s="27">
        <f>'Algemene informatie'!B15</f>
        <v>0</v>
      </c>
      <c r="H19" s="27">
        <f>'Algemene informatie'!B16</f>
        <v>0</v>
      </c>
      <c r="I19" s="27">
        <f>'Algemene informatie'!B17</f>
        <v>0</v>
      </c>
      <c r="J19" s="27">
        <f>'Algemene informatie'!B18</f>
        <v>0</v>
      </c>
      <c r="K19" s="27">
        <f>'Algemene informatie'!B19</f>
        <v>0</v>
      </c>
      <c r="M19" s="26" t="s">
        <v>79</v>
      </c>
      <c r="N19" s="27">
        <f>'Algemene informatie'!B10</f>
        <v>0</v>
      </c>
      <c r="O19" s="27">
        <f>'Algemene informatie'!B11</f>
        <v>0</v>
      </c>
      <c r="P19" s="27">
        <f>'Algemene informatie'!B12</f>
        <v>0</v>
      </c>
      <c r="Q19" s="27">
        <f>'Algemene informatie'!B13</f>
        <v>0</v>
      </c>
      <c r="R19" s="27">
        <f>'Algemene informatie'!B14</f>
        <v>0</v>
      </c>
      <c r="S19" s="27">
        <f>'Algemene informatie'!B15</f>
        <v>0</v>
      </c>
      <c r="T19" s="27">
        <f>'Algemene informatie'!B16</f>
        <v>0</v>
      </c>
      <c r="U19" s="27">
        <f>'Algemene informatie'!B17</f>
        <v>0</v>
      </c>
      <c r="V19" s="27">
        <f>'Algemene informatie'!B18</f>
        <v>0</v>
      </c>
      <c r="W19" s="27">
        <f>'Algemene informatie'!B19</f>
        <v>0</v>
      </c>
    </row>
    <row r="20" spans="1:23" hidden="1" x14ac:dyDescent="0.15">
      <c r="A20" s="28">
        <v>1</v>
      </c>
      <c r="B20" s="55">
        <f>IF(Rekensheet!B2&gt;0,Rekensheet!B2,IF(Rekensheet!N2&gt;0,Rekensheet!N2,IF(Rekensheet!AL2&gt;0,Rekensheet!AL2,0)))</f>
        <v>0</v>
      </c>
      <c r="C20" s="55">
        <f>IF(Rekensheet!C2&gt;0,Rekensheet!C2,IF(Rekensheet!O2&gt;0,Rekensheet!O2,IF(Rekensheet!AM2&gt;0,Rekensheet!AM2,0)))</f>
        <v>0</v>
      </c>
      <c r="D20" s="55">
        <f>IF(Rekensheet!D2&gt;0,Rekensheet!D2,IF(Rekensheet!P2&gt;0,Rekensheet!P2,IF(Rekensheet!AN2&gt;0,Rekensheet!AN2,0)))</f>
        <v>0</v>
      </c>
      <c r="E20" s="55">
        <f>IF(Rekensheet!E2&gt;0,Rekensheet!E2,IF(Rekensheet!Q2&gt;0,Rekensheet!Q2,IF(Rekensheet!AO2&gt;0,Rekensheet!AO2,0)))</f>
        <v>0</v>
      </c>
      <c r="F20" s="55">
        <f>IF(Rekensheet!F2&gt;0,Rekensheet!F2,IF(Rekensheet!R2&gt;0,Rekensheet!R2,IF(Rekensheet!AP2&gt;0,Rekensheet!AP2,0)))</f>
        <v>0</v>
      </c>
      <c r="G20" s="55">
        <f>IF(Rekensheet!G2&gt;0,Rekensheet!G2,IF(Rekensheet!S2&gt;0,Rekensheet!S2,IF(Rekensheet!AQ2&gt;0,Rekensheet!AQ2,0)))</f>
        <v>0</v>
      </c>
      <c r="H20" s="55">
        <f>IF(Rekensheet!H2&gt;0,Rekensheet!H2,IF(Rekensheet!T2&gt;0,Rekensheet!T2,IF(Rekensheet!AR2&gt;0,Rekensheet!AR2,0)))</f>
        <v>0</v>
      </c>
      <c r="I20" s="55">
        <f>IF(Rekensheet!I2&gt;0,Rekensheet!I2,IF(Rekensheet!U2&gt;0,Rekensheet!U2,IF(Rekensheet!AS2&gt;0,Rekensheet!AS2,0)))</f>
        <v>0</v>
      </c>
      <c r="J20" s="55">
        <f>IF(Rekensheet!J2&gt;0,Rekensheet!J2,IF(Rekensheet!V2&gt;0,Rekensheet!V2,IF(Rekensheet!AT2&gt;0,Rekensheet!AT2,0)))</f>
        <v>0</v>
      </c>
      <c r="K20" s="55">
        <f>IF(Rekensheet!K2&gt;0,Rekensheet!K2,IF(Rekensheet!W2&gt;0,Rekensheet!W2,IF(Rekensheet!AU2&gt;0,Rekensheet!AU2,0)))</f>
        <v>0</v>
      </c>
      <c r="M20" s="28">
        <v>1</v>
      </c>
      <c r="N20" s="55">
        <f>IF(Rekensheet!Z2&gt;0,Rekensheet!Z2,0)</f>
        <v>0</v>
      </c>
      <c r="O20" s="55">
        <f>IF(Rekensheet!AA2&gt;0,Rekensheet!AA2,0)</f>
        <v>0</v>
      </c>
      <c r="P20" s="55">
        <f>IF(Rekensheet!AB2&gt;0,Rekensheet!AB2,0)</f>
        <v>0</v>
      </c>
      <c r="Q20" s="55">
        <f>IF(Rekensheet!AC2&gt;0,Rekensheet!AC2,0)</f>
        <v>0</v>
      </c>
      <c r="R20" s="55">
        <f>IF(Rekensheet!AD2&gt;0,Rekensheet!AD2,0)</f>
        <v>0</v>
      </c>
      <c r="S20" s="55">
        <f>IF(Rekensheet!AE2&gt;0,Rekensheet!AE2,0)</f>
        <v>0</v>
      </c>
      <c r="T20" s="55">
        <f>IF(Rekensheet!AF2&gt;0,Rekensheet!AF2,0)</f>
        <v>0</v>
      </c>
      <c r="U20" s="55">
        <f>IF(Rekensheet!AG2&gt;0,Rekensheet!AG2,0)</f>
        <v>0</v>
      </c>
      <c r="V20" s="55">
        <f>IF(Rekensheet!AH2&gt;0,Rekensheet!AH2,0)</f>
        <v>0</v>
      </c>
      <c r="W20" s="55">
        <f>IF(Rekensheet!AI2&gt;0,Rekensheet!AI2,0)</f>
        <v>0</v>
      </c>
    </row>
    <row r="21" spans="1:23" hidden="1" x14ac:dyDescent="0.15">
      <c r="A21" s="28">
        <v>2</v>
      </c>
      <c r="B21" s="55">
        <f>IF(Rekensheet!B3&gt;0,Rekensheet!B3,IF(Rekensheet!N3&gt;0,Rekensheet!N3,IF(Rekensheet!AL3&gt;0,Rekensheet!AL3,0)))</f>
        <v>0</v>
      </c>
      <c r="C21" s="55">
        <f>IF(Rekensheet!C3&gt;0,Rekensheet!C3,IF(Rekensheet!O3&gt;0,Rekensheet!O3,IF(Rekensheet!AM3&gt;0,Rekensheet!AM3,0)))</f>
        <v>0</v>
      </c>
      <c r="D21" s="55">
        <f>IF(Rekensheet!D3&gt;0,Rekensheet!D3,IF(Rekensheet!P3&gt;0,Rekensheet!P3,IF(Rekensheet!AN3&gt;0,Rekensheet!AN3,0)))</f>
        <v>0</v>
      </c>
      <c r="E21" s="55">
        <f>IF(Rekensheet!E3&gt;0,Rekensheet!E3,IF(Rekensheet!Q3&gt;0,Rekensheet!Q3,IF(Rekensheet!AO3&gt;0,Rekensheet!AO3,0)))</f>
        <v>0</v>
      </c>
      <c r="F21" s="55">
        <f>IF(Rekensheet!F3&gt;0,Rekensheet!F3,IF(Rekensheet!R3&gt;0,Rekensheet!R3,IF(Rekensheet!AP3&gt;0,Rekensheet!AP3,0)))</f>
        <v>0</v>
      </c>
      <c r="G21" s="55">
        <f>IF(Rekensheet!G3&gt;0,Rekensheet!G3,IF(Rekensheet!S3&gt;0,Rekensheet!S3,IF(Rekensheet!AQ3&gt;0,Rekensheet!AQ3,0)))</f>
        <v>0</v>
      </c>
      <c r="H21" s="55">
        <f>IF(Rekensheet!H3&gt;0,Rekensheet!H3,IF(Rekensheet!T3&gt;0,Rekensheet!T3,IF(Rekensheet!AR3&gt;0,Rekensheet!AR3,0)))</f>
        <v>0</v>
      </c>
      <c r="I21" s="55">
        <f>IF(Rekensheet!I3&gt;0,Rekensheet!I3,IF(Rekensheet!U3&gt;0,Rekensheet!U3,IF(Rekensheet!AS3&gt;0,Rekensheet!AS3,0)))</f>
        <v>0</v>
      </c>
      <c r="J21" s="55">
        <f>IF(Rekensheet!J3&gt;0,Rekensheet!J3,IF(Rekensheet!V3&gt;0,Rekensheet!V3,IF(Rekensheet!AT3&gt;0,Rekensheet!AT3,0)))</f>
        <v>0</v>
      </c>
      <c r="K21" s="55">
        <f>IF(Rekensheet!K3&gt;0,Rekensheet!K3,IF(Rekensheet!W3&gt;0,Rekensheet!W3,IF(Rekensheet!AU3&gt;0,Rekensheet!AU3,0)))</f>
        <v>0</v>
      </c>
      <c r="M21" s="28">
        <v>2</v>
      </c>
      <c r="N21" s="55">
        <f>IF(Rekensheet!Z3&gt;0,Rekensheet!Z3,0)</f>
        <v>0</v>
      </c>
      <c r="O21" s="55">
        <f>IF(Rekensheet!AA3&gt;0,Rekensheet!AA3,0)</f>
        <v>0</v>
      </c>
      <c r="P21" s="55">
        <f>IF(Rekensheet!AB3&gt;0,Rekensheet!AB3,0)</f>
        <v>0</v>
      </c>
      <c r="Q21" s="55">
        <f>IF(Rekensheet!AC3&gt;0,Rekensheet!AC3,0)</f>
        <v>0</v>
      </c>
      <c r="R21" s="55">
        <f>IF(Rekensheet!AD3&gt;0,Rekensheet!AD3,0)</f>
        <v>0</v>
      </c>
      <c r="S21" s="55">
        <f>IF(Rekensheet!AE3&gt;0,Rekensheet!AE3,0)</f>
        <v>0</v>
      </c>
      <c r="T21" s="55">
        <f>IF(Rekensheet!AF3&gt;0,Rekensheet!AF3,0)</f>
        <v>0</v>
      </c>
      <c r="U21" s="55">
        <f>IF(Rekensheet!AG3&gt;0,Rekensheet!AG3,0)</f>
        <v>0</v>
      </c>
      <c r="V21" s="55">
        <f>IF(Rekensheet!AH3&gt;0,Rekensheet!AH3,0)</f>
        <v>0</v>
      </c>
      <c r="W21" s="55">
        <f>IF(Rekensheet!AI3&gt;0,Rekensheet!AI3,0)</f>
        <v>0</v>
      </c>
    </row>
    <row r="22" spans="1:23" hidden="1" x14ac:dyDescent="0.15">
      <c r="A22" s="28">
        <v>3</v>
      </c>
      <c r="B22" s="55">
        <f>IF(Rekensheet!B4&gt;0,Rekensheet!B4,IF(Rekensheet!N4&gt;0,Rekensheet!N4,IF(Rekensheet!AL4&gt;0,Rekensheet!AL4,0)))</f>
        <v>0</v>
      </c>
      <c r="C22" s="55">
        <f>IF(Rekensheet!C4&gt;0,Rekensheet!C4,IF(Rekensheet!O4&gt;0,Rekensheet!O4,IF(Rekensheet!AM4&gt;0,Rekensheet!AM4,0)))</f>
        <v>0</v>
      </c>
      <c r="D22" s="55">
        <f>IF(Rekensheet!D4&gt;0,Rekensheet!D4,IF(Rekensheet!P4&gt;0,Rekensheet!P4,IF(Rekensheet!AN4&gt;0,Rekensheet!AN4,0)))</f>
        <v>0</v>
      </c>
      <c r="E22" s="55">
        <f>IF(Rekensheet!E4&gt;0,Rekensheet!E4,IF(Rekensheet!Q4&gt;0,Rekensheet!Q4,IF(Rekensheet!AO4&gt;0,Rekensheet!AO4,0)))</f>
        <v>0</v>
      </c>
      <c r="F22" s="55">
        <f>IF(Rekensheet!F4&gt;0,Rekensheet!F4,IF(Rekensheet!R4&gt;0,Rekensheet!R4,IF(Rekensheet!AP4&gt;0,Rekensheet!AP4,0)))</f>
        <v>0</v>
      </c>
      <c r="G22" s="55">
        <f>IF(Rekensheet!G4&gt;0,Rekensheet!G4,IF(Rekensheet!S4&gt;0,Rekensheet!S4,IF(Rekensheet!AQ4&gt;0,Rekensheet!AQ4,0)))</f>
        <v>0</v>
      </c>
      <c r="H22" s="55">
        <f>IF(Rekensheet!H4&gt;0,Rekensheet!H4,IF(Rekensheet!T4&gt;0,Rekensheet!T4,IF(Rekensheet!AR4&gt;0,Rekensheet!AR4,0)))</f>
        <v>0</v>
      </c>
      <c r="I22" s="55">
        <f>IF(Rekensheet!I4&gt;0,Rekensheet!I4,IF(Rekensheet!U4&gt;0,Rekensheet!U4,IF(Rekensheet!AS4&gt;0,Rekensheet!AS4,0)))</f>
        <v>0</v>
      </c>
      <c r="J22" s="55">
        <f>IF(Rekensheet!J4&gt;0,Rekensheet!J4,IF(Rekensheet!V4&gt;0,Rekensheet!V4,IF(Rekensheet!AT4&gt;0,Rekensheet!AT4,0)))</f>
        <v>0</v>
      </c>
      <c r="K22" s="55">
        <f>IF(Rekensheet!K4&gt;0,Rekensheet!K4,IF(Rekensheet!W4&gt;0,Rekensheet!W4,IF(Rekensheet!AU4&gt;0,Rekensheet!AU4,0)))</f>
        <v>0</v>
      </c>
      <c r="M22" s="28">
        <v>3</v>
      </c>
      <c r="N22" s="55">
        <f>IF(Rekensheet!Z4&gt;0,Rekensheet!Z4,0)</f>
        <v>0</v>
      </c>
      <c r="O22" s="55">
        <f>IF(Rekensheet!AA4&gt;0,Rekensheet!AA4,0)</f>
        <v>0</v>
      </c>
      <c r="P22" s="55">
        <f>IF(Rekensheet!AB4&gt;0,Rekensheet!AB4,0)</f>
        <v>0</v>
      </c>
      <c r="Q22" s="55">
        <f>IF(Rekensheet!AC4&gt;0,Rekensheet!AC4,0)</f>
        <v>0</v>
      </c>
      <c r="R22" s="55">
        <f>IF(Rekensheet!AD4&gt;0,Rekensheet!AD4,0)</f>
        <v>0</v>
      </c>
      <c r="S22" s="55">
        <f>IF(Rekensheet!AE4&gt;0,Rekensheet!AE4,0)</f>
        <v>0</v>
      </c>
      <c r="T22" s="55">
        <f>IF(Rekensheet!AF4&gt;0,Rekensheet!AF4,0)</f>
        <v>0</v>
      </c>
      <c r="U22" s="55">
        <f>IF(Rekensheet!AG4&gt;0,Rekensheet!AG4,0)</f>
        <v>0</v>
      </c>
      <c r="V22" s="55">
        <f>IF(Rekensheet!AH4&gt;0,Rekensheet!AH4,0)</f>
        <v>0</v>
      </c>
      <c r="W22" s="55">
        <f>IF(Rekensheet!AI4&gt;0,Rekensheet!AI4,0)</f>
        <v>0</v>
      </c>
    </row>
    <row r="23" spans="1:23" hidden="1" x14ac:dyDescent="0.15">
      <c r="A23" s="28">
        <v>4</v>
      </c>
      <c r="B23" s="55">
        <f>IF(Rekensheet!B5&gt;0,Rekensheet!B5,IF(Rekensheet!N5&gt;0,Rekensheet!N5,IF(Rekensheet!AL5&gt;0,Rekensheet!AL5,0)))</f>
        <v>0</v>
      </c>
      <c r="C23" s="55">
        <f>IF(Rekensheet!C5&gt;0,Rekensheet!C5,IF(Rekensheet!O5&gt;0,Rekensheet!O5,IF(Rekensheet!AM5&gt;0,Rekensheet!AM5,0)))</f>
        <v>0</v>
      </c>
      <c r="D23" s="55">
        <f>IF(Rekensheet!D5&gt;0,Rekensheet!D5,IF(Rekensheet!P5&gt;0,Rekensheet!P5,IF(Rekensheet!AN5&gt;0,Rekensheet!AN5,0)))</f>
        <v>0</v>
      </c>
      <c r="E23" s="55">
        <f>IF(Rekensheet!E5&gt;0,Rekensheet!E5,IF(Rekensheet!Q5&gt;0,Rekensheet!Q5,IF(Rekensheet!AO5&gt;0,Rekensheet!AO5,0)))</f>
        <v>0</v>
      </c>
      <c r="F23" s="55">
        <f>IF(Rekensheet!F5&gt;0,Rekensheet!F5,IF(Rekensheet!R5&gt;0,Rekensheet!R5,IF(Rekensheet!AP5&gt;0,Rekensheet!AP5,0)))</f>
        <v>0</v>
      </c>
      <c r="G23" s="55">
        <f>IF(Rekensheet!G5&gt;0,Rekensheet!G5,IF(Rekensheet!S5&gt;0,Rekensheet!S5,IF(Rekensheet!AQ5&gt;0,Rekensheet!AQ5,0)))</f>
        <v>0</v>
      </c>
      <c r="H23" s="55">
        <f>IF(Rekensheet!H5&gt;0,Rekensheet!H5,IF(Rekensheet!T5&gt;0,Rekensheet!T5,IF(Rekensheet!AR5&gt;0,Rekensheet!AR5,0)))</f>
        <v>0</v>
      </c>
      <c r="I23" s="55">
        <f>IF(Rekensheet!I5&gt;0,Rekensheet!I5,IF(Rekensheet!U5&gt;0,Rekensheet!U5,IF(Rekensheet!AS5&gt;0,Rekensheet!AS5,0)))</f>
        <v>0</v>
      </c>
      <c r="J23" s="55">
        <f>IF(Rekensheet!J5&gt;0,Rekensheet!J5,IF(Rekensheet!V5&gt;0,Rekensheet!V5,IF(Rekensheet!AT5&gt;0,Rekensheet!AT5,0)))</f>
        <v>0</v>
      </c>
      <c r="K23" s="55">
        <f>IF(Rekensheet!K5&gt;0,Rekensheet!K5,IF(Rekensheet!W5&gt;0,Rekensheet!W5,IF(Rekensheet!AU5&gt;0,Rekensheet!AU5,0)))</f>
        <v>0</v>
      </c>
      <c r="M23" s="28">
        <v>4</v>
      </c>
      <c r="N23" s="55">
        <f>IF(Rekensheet!Z5&gt;0,Rekensheet!Z5,0)</f>
        <v>0</v>
      </c>
      <c r="O23" s="55">
        <f>IF(Rekensheet!AA5&gt;0,Rekensheet!AA5,0)</f>
        <v>0</v>
      </c>
      <c r="P23" s="55">
        <f>IF(Rekensheet!AB5&gt;0,Rekensheet!AB5,0)</f>
        <v>0</v>
      </c>
      <c r="Q23" s="55">
        <f>IF(Rekensheet!AC5&gt;0,Rekensheet!AC5,0)</f>
        <v>0</v>
      </c>
      <c r="R23" s="55">
        <f>IF(Rekensheet!AD5&gt;0,Rekensheet!AD5,0)</f>
        <v>0</v>
      </c>
      <c r="S23" s="55">
        <f>IF(Rekensheet!AE5&gt;0,Rekensheet!AE5,0)</f>
        <v>0</v>
      </c>
      <c r="T23" s="55">
        <f>IF(Rekensheet!AF5&gt;0,Rekensheet!AF5,0)</f>
        <v>0</v>
      </c>
      <c r="U23" s="55">
        <f>IF(Rekensheet!AG5&gt;0,Rekensheet!AG5,0)</f>
        <v>0</v>
      </c>
      <c r="V23" s="55">
        <f>IF(Rekensheet!AH5&gt;0,Rekensheet!AH5,0)</f>
        <v>0</v>
      </c>
      <c r="W23" s="55">
        <f>IF(Rekensheet!AI5&gt;0,Rekensheet!AI5,0)</f>
        <v>0</v>
      </c>
    </row>
    <row r="24" spans="1:23" hidden="1" x14ac:dyDescent="0.15">
      <c r="A24" s="28">
        <v>5</v>
      </c>
      <c r="B24" s="55">
        <f>IF(Rekensheet!B6&gt;0,Rekensheet!B6,IF(Rekensheet!N6&gt;0,Rekensheet!N6,IF(Rekensheet!AL6&gt;0,Rekensheet!AL6,0)))</f>
        <v>0</v>
      </c>
      <c r="C24" s="55">
        <f>IF(Rekensheet!C6&gt;0,Rekensheet!C6,IF(Rekensheet!O6&gt;0,Rekensheet!O6,IF(Rekensheet!AM6&gt;0,Rekensheet!AM6,0)))</f>
        <v>0</v>
      </c>
      <c r="D24" s="55">
        <f>IF(Rekensheet!D6&gt;0,Rekensheet!D6,IF(Rekensheet!P6&gt;0,Rekensheet!P6,IF(Rekensheet!AN6&gt;0,Rekensheet!AN6,0)))</f>
        <v>0</v>
      </c>
      <c r="E24" s="55">
        <f>IF(Rekensheet!E6&gt;0,Rekensheet!E6,IF(Rekensheet!Q6&gt;0,Rekensheet!Q6,IF(Rekensheet!AO6&gt;0,Rekensheet!AO6,0)))</f>
        <v>0</v>
      </c>
      <c r="F24" s="55">
        <f>IF(Rekensheet!F6&gt;0,Rekensheet!F6,IF(Rekensheet!R6&gt;0,Rekensheet!R6,IF(Rekensheet!AP6&gt;0,Rekensheet!AP6,0)))</f>
        <v>0</v>
      </c>
      <c r="G24" s="55"/>
      <c r="H24" s="55">
        <f>IF(Rekensheet!H6&gt;0,Rekensheet!H6,IF(Rekensheet!T6&gt;0,Rekensheet!T6,IF(Rekensheet!AR6&gt;0,Rekensheet!AR6,0)))</f>
        <v>0</v>
      </c>
      <c r="I24" s="55">
        <f>IF(Rekensheet!I6&gt;0,Rekensheet!I6,IF(Rekensheet!U6&gt;0,Rekensheet!U6,IF(Rekensheet!AS6&gt;0,Rekensheet!AS6,0)))</f>
        <v>0</v>
      </c>
      <c r="J24" s="55">
        <f>IF(Rekensheet!J6&gt;0,Rekensheet!J6,IF(Rekensheet!V6&gt;0,Rekensheet!V6,IF(Rekensheet!AT6&gt;0,Rekensheet!AT6,0)))</f>
        <v>0</v>
      </c>
      <c r="K24" s="55">
        <f>IF(Rekensheet!K6&gt;0,Rekensheet!K6,IF(Rekensheet!W6&gt;0,Rekensheet!W6,IF(Rekensheet!AU6&gt;0,Rekensheet!AU6,0)))</f>
        <v>0</v>
      </c>
      <c r="M24" s="28">
        <v>5</v>
      </c>
      <c r="N24" s="55">
        <f>IF(Rekensheet!Z6&gt;0,Rekensheet!Z6,0)</f>
        <v>0</v>
      </c>
      <c r="O24" s="55">
        <f>IF(Rekensheet!AA6&gt;0,Rekensheet!AA6,0)</f>
        <v>0</v>
      </c>
      <c r="P24" s="55">
        <f>IF(Rekensheet!AB6&gt;0,Rekensheet!AB6,0)</f>
        <v>0</v>
      </c>
      <c r="Q24" s="55">
        <f>IF(Rekensheet!AC6&gt;0,Rekensheet!AC6,0)</f>
        <v>0</v>
      </c>
      <c r="R24" s="55">
        <f>IF(Rekensheet!AD6&gt;0,Rekensheet!AD6,0)</f>
        <v>0</v>
      </c>
      <c r="S24" s="55">
        <f>IF(Rekensheet!AE6&gt;0,Rekensheet!AE6,0)</f>
        <v>0</v>
      </c>
      <c r="T24" s="55">
        <f>IF(Rekensheet!AF6&gt;0,Rekensheet!AF6,0)</f>
        <v>0</v>
      </c>
      <c r="U24" s="55">
        <f>IF(Rekensheet!AG6&gt;0,Rekensheet!AG6,0)</f>
        <v>0</v>
      </c>
      <c r="V24" s="55">
        <f>IF(Rekensheet!AH6&gt;0,Rekensheet!AH6,0)</f>
        <v>0</v>
      </c>
      <c r="W24" s="55">
        <f>IF(Rekensheet!AI6&gt;0,Rekensheet!AI6,0)</f>
        <v>0</v>
      </c>
    </row>
    <row r="25" spans="1:23" hidden="1" x14ac:dyDescent="0.15">
      <c r="A25" s="28">
        <v>6</v>
      </c>
      <c r="B25" s="55">
        <f>IF(Rekensheet!B7&gt;0,Rekensheet!B7,IF(Rekensheet!N7&gt;0,Rekensheet!N7,IF(Rekensheet!AL7&gt;0,Rekensheet!AL7,0)))</f>
        <v>0</v>
      </c>
      <c r="C25" s="55">
        <f>IF(Rekensheet!C7&gt;0,Rekensheet!C7,IF(Rekensheet!O7&gt;0,Rekensheet!O7,IF(Rekensheet!AM7&gt;0,Rekensheet!AM7,0)))</f>
        <v>0</v>
      </c>
      <c r="D25" s="55">
        <f>IF(Rekensheet!D7&gt;0,Rekensheet!D7,IF(Rekensheet!P7&gt;0,Rekensheet!P7,IF(Rekensheet!AN7&gt;0,Rekensheet!AN7,0)))</f>
        <v>0</v>
      </c>
      <c r="E25" s="55">
        <f>IF(Rekensheet!E7&gt;0,Rekensheet!E7,IF(Rekensheet!Q7&gt;0,Rekensheet!Q7,IF(Rekensheet!AO7&gt;0,Rekensheet!AO7,0)))</f>
        <v>0</v>
      </c>
      <c r="F25" s="55">
        <f>IF(Rekensheet!F7&gt;0,Rekensheet!F7,IF(Rekensheet!R7&gt;0,Rekensheet!R7,IF(Rekensheet!AP7&gt;0,Rekensheet!AP7,0)))</f>
        <v>0</v>
      </c>
      <c r="G25" s="55">
        <f>IF(Rekensheet!G7&gt;0,Rekensheet!G7,IF(Rekensheet!S7&gt;0,Rekensheet!S7,IF(Rekensheet!AQ7&gt;0,Rekensheet!AQ7,0)))</f>
        <v>0</v>
      </c>
      <c r="H25" s="55">
        <f>IF(Rekensheet!H7&gt;0,Rekensheet!H7,IF(Rekensheet!T7&gt;0,Rekensheet!T7,IF(Rekensheet!AR7&gt;0,Rekensheet!AR7,0)))</f>
        <v>0</v>
      </c>
      <c r="I25" s="55">
        <f>IF(Rekensheet!I7&gt;0,Rekensheet!I7,IF(Rekensheet!U7&gt;0,Rekensheet!U7,IF(Rekensheet!AS7&gt;0,Rekensheet!AS7,0)))</f>
        <v>0</v>
      </c>
      <c r="J25" s="55">
        <f>IF(Rekensheet!J7&gt;0,Rekensheet!J7,IF(Rekensheet!V7&gt;0,Rekensheet!V7,IF(Rekensheet!AT7&gt;0,Rekensheet!AT7,0)))</f>
        <v>0</v>
      </c>
      <c r="K25" s="55">
        <f>IF(Rekensheet!K7&gt;0,Rekensheet!K7,IF(Rekensheet!W7&gt;0,Rekensheet!W7,IF(Rekensheet!AU7&gt;0,Rekensheet!AU7,0)))</f>
        <v>0</v>
      </c>
      <c r="M25" s="28">
        <v>6</v>
      </c>
      <c r="N25" s="55">
        <f>IF(Rekensheet!Z7&gt;0,Rekensheet!Z7,0)</f>
        <v>0</v>
      </c>
      <c r="O25" s="55">
        <f>IF(Rekensheet!AA7&gt;0,Rekensheet!AA7,0)</f>
        <v>0</v>
      </c>
      <c r="P25" s="55">
        <f>IF(Rekensheet!AB7&gt;0,Rekensheet!AB7,0)</f>
        <v>0</v>
      </c>
      <c r="Q25" s="55">
        <f>IF(Rekensheet!AC7&gt;0,Rekensheet!AC7,0)</f>
        <v>0</v>
      </c>
      <c r="R25" s="55">
        <f>IF(Rekensheet!AD7&gt;0,Rekensheet!AD7,0)</f>
        <v>0</v>
      </c>
      <c r="S25" s="55">
        <f>IF(Rekensheet!AE7&gt;0,Rekensheet!AE7,0)</f>
        <v>0</v>
      </c>
      <c r="T25" s="55">
        <f>IF(Rekensheet!AF7&gt;0,Rekensheet!AF7,0)</f>
        <v>0</v>
      </c>
      <c r="U25" s="55">
        <f>IF(Rekensheet!AG7&gt;0,Rekensheet!AG7,0)</f>
        <v>0</v>
      </c>
      <c r="V25" s="55">
        <f>IF(Rekensheet!AH7&gt;0,Rekensheet!AH7,0)</f>
        <v>0</v>
      </c>
      <c r="W25" s="55">
        <f>IF(Rekensheet!AI7&gt;0,Rekensheet!AI7,0)</f>
        <v>0</v>
      </c>
    </row>
    <row r="26" spans="1:23" hidden="1" x14ac:dyDescent="0.15">
      <c r="A26" s="28">
        <v>7</v>
      </c>
      <c r="B26" s="55">
        <f>IF(Rekensheet!B8&gt;0,Rekensheet!B8,IF(Rekensheet!N8&gt;0,Rekensheet!N8,IF(Rekensheet!AL8&gt;0,Rekensheet!AL8,0)))</f>
        <v>0</v>
      </c>
      <c r="C26" s="55">
        <f>IF(Rekensheet!C8&gt;0,Rekensheet!C8,IF(Rekensheet!O8&gt;0,Rekensheet!O8,IF(Rekensheet!AM8&gt;0,Rekensheet!AM8,0)))</f>
        <v>0</v>
      </c>
      <c r="D26" s="55">
        <f>IF(Rekensheet!D8&gt;0,Rekensheet!D8,IF(Rekensheet!P8&gt;0,Rekensheet!P8,IF(Rekensheet!AN8&gt;0,Rekensheet!AN8,0)))</f>
        <v>0</v>
      </c>
      <c r="E26" s="55">
        <f>IF(Rekensheet!E8&gt;0,Rekensheet!E8,IF(Rekensheet!Q8&gt;0,Rekensheet!Q8,IF(Rekensheet!AO8&gt;0,Rekensheet!AO8,0)))</f>
        <v>0</v>
      </c>
      <c r="F26" s="55">
        <f>IF(Rekensheet!F8&gt;0,Rekensheet!F8,IF(Rekensheet!R8&gt;0,Rekensheet!R8,IF(Rekensheet!AP8&gt;0,Rekensheet!AP8,0)))</f>
        <v>0</v>
      </c>
      <c r="G26" s="55">
        <f>IF(Rekensheet!G8&gt;0,Rekensheet!G8,IF(Rekensheet!S8&gt;0,Rekensheet!S8,IF(Rekensheet!AQ8&gt;0,Rekensheet!AQ8,0)))</f>
        <v>0</v>
      </c>
      <c r="H26" s="55">
        <f>IF(Rekensheet!H8&gt;0,Rekensheet!H8,IF(Rekensheet!T8&gt;0,Rekensheet!T8,IF(Rekensheet!AR8&gt;0,Rekensheet!AR8,0)))</f>
        <v>0</v>
      </c>
      <c r="I26" s="55">
        <f>IF(Rekensheet!I8&gt;0,Rekensheet!I8,IF(Rekensheet!U8&gt;0,Rekensheet!U8,IF(Rekensheet!AS8&gt;0,Rekensheet!AS8,0)))</f>
        <v>0</v>
      </c>
      <c r="J26" s="55">
        <f>IF(Rekensheet!J8&gt;0,Rekensheet!J8,IF(Rekensheet!V8&gt;0,Rekensheet!V8,IF(Rekensheet!AT8&gt;0,Rekensheet!AT8,0)))</f>
        <v>0</v>
      </c>
      <c r="K26" s="55">
        <f>IF(Rekensheet!K8&gt;0,Rekensheet!K8,IF(Rekensheet!W8&gt;0,Rekensheet!W8,IF(Rekensheet!AU8&gt;0,Rekensheet!AU8,0)))</f>
        <v>0</v>
      </c>
      <c r="M26" s="28">
        <v>7</v>
      </c>
      <c r="N26" s="55">
        <f>IF(Rekensheet!Z8&gt;0,Rekensheet!Z8,0)</f>
        <v>0</v>
      </c>
      <c r="O26" s="55">
        <f>IF(Rekensheet!AA8&gt;0,Rekensheet!AA8,0)</f>
        <v>0</v>
      </c>
      <c r="P26" s="55">
        <f>IF(Rekensheet!AB8&gt;0,Rekensheet!AB8,0)</f>
        <v>0</v>
      </c>
      <c r="Q26" s="55">
        <f>IF(Rekensheet!AC8&gt;0,Rekensheet!AC8,0)</f>
        <v>0</v>
      </c>
      <c r="R26" s="55">
        <f>IF(Rekensheet!AD8&gt;0,Rekensheet!AD8,0)</f>
        <v>0</v>
      </c>
      <c r="S26" s="55">
        <f>IF(Rekensheet!AE8&gt;0,Rekensheet!AE8,0)</f>
        <v>0</v>
      </c>
      <c r="T26" s="55">
        <f>IF(Rekensheet!AF8&gt;0,Rekensheet!AF8,0)</f>
        <v>0</v>
      </c>
      <c r="U26" s="55">
        <f>IF(Rekensheet!AG8&gt;0,Rekensheet!AG8,0)</f>
        <v>0</v>
      </c>
      <c r="V26" s="55">
        <f>IF(Rekensheet!AH8&gt;0,Rekensheet!AH8,0)</f>
        <v>0</v>
      </c>
      <c r="W26" s="55">
        <f>IF(Rekensheet!AI8&gt;0,Rekensheet!AI8,0)</f>
        <v>0</v>
      </c>
    </row>
    <row r="27" spans="1:23" hidden="1" x14ac:dyDescent="0.15">
      <c r="A27" s="28">
        <v>8</v>
      </c>
      <c r="B27" s="55">
        <f>IF(Rekensheet!B9&gt;0,Rekensheet!B9,IF(Rekensheet!N9&gt;0,Rekensheet!N9,IF(Rekensheet!AL9&gt;0,Rekensheet!AL9,0)))</f>
        <v>0</v>
      </c>
      <c r="C27" s="55">
        <f>IF(Rekensheet!C9&gt;0,Rekensheet!C9,IF(Rekensheet!O9&gt;0,Rekensheet!O9,IF(Rekensheet!AM9&gt;0,Rekensheet!AM9,0)))</f>
        <v>0</v>
      </c>
      <c r="D27" s="55">
        <f>IF(Rekensheet!D9&gt;0,Rekensheet!D9,IF(Rekensheet!P9&gt;0,Rekensheet!P9,IF(Rekensheet!AN9&gt;0,Rekensheet!AN9,0)))</f>
        <v>0</v>
      </c>
      <c r="E27" s="55">
        <f>IF(Rekensheet!E9&gt;0,Rekensheet!E9,IF(Rekensheet!Q9&gt;0,Rekensheet!Q9,IF(Rekensheet!AO9&gt;0,Rekensheet!AO9,0)))</f>
        <v>0</v>
      </c>
      <c r="F27" s="55">
        <f>IF(Rekensheet!F9&gt;0,Rekensheet!F9,IF(Rekensheet!R9&gt;0,Rekensheet!R9,IF(Rekensheet!AP9&gt;0,Rekensheet!AP9,0)))</f>
        <v>0</v>
      </c>
      <c r="G27" s="55">
        <f>IF(Rekensheet!G9&gt;0,Rekensheet!G9,IF(Rekensheet!S9&gt;0,Rekensheet!S9,IF(Rekensheet!AQ9&gt;0,Rekensheet!AQ9,0)))</f>
        <v>0</v>
      </c>
      <c r="H27" s="55">
        <f>IF(Rekensheet!H9&gt;0,Rekensheet!H9,IF(Rekensheet!T9&gt;0,Rekensheet!T9,IF(Rekensheet!AR9&gt;0,Rekensheet!AR9,0)))</f>
        <v>0</v>
      </c>
      <c r="I27" s="55">
        <f>IF(Rekensheet!I9&gt;0,Rekensheet!I9,IF(Rekensheet!U9&gt;0,Rekensheet!U9,IF(Rekensheet!AS9&gt;0,Rekensheet!AS9,0)))</f>
        <v>0</v>
      </c>
      <c r="J27" s="55">
        <f>IF(Rekensheet!J9&gt;0,Rekensheet!J9,IF(Rekensheet!V9&gt;0,Rekensheet!V9,IF(Rekensheet!AT9&gt;0,Rekensheet!AT9,0)))</f>
        <v>0</v>
      </c>
      <c r="K27" s="55">
        <f>IF(Rekensheet!K9&gt;0,Rekensheet!K9,IF(Rekensheet!W9&gt;0,Rekensheet!W9,IF(Rekensheet!AU9&gt;0,Rekensheet!AU9,0)))</f>
        <v>0</v>
      </c>
      <c r="M27" s="28">
        <v>8</v>
      </c>
      <c r="N27" s="55">
        <f>IF(Rekensheet!Z9&gt;0,Rekensheet!Z9,0)</f>
        <v>0</v>
      </c>
      <c r="O27" s="55">
        <f>IF(Rekensheet!AA9&gt;0,Rekensheet!AA9,0)</f>
        <v>0</v>
      </c>
      <c r="P27" s="55">
        <f>IF(Rekensheet!AB9&gt;0,Rekensheet!AB9,0)</f>
        <v>0</v>
      </c>
      <c r="Q27" s="55">
        <f>IF(Rekensheet!AC9&gt;0,Rekensheet!AC9,0)</f>
        <v>0</v>
      </c>
      <c r="R27" s="55">
        <f>IF(Rekensheet!AD9&gt;0,Rekensheet!AD9,0)</f>
        <v>0</v>
      </c>
      <c r="S27" s="55">
        <f>IF(Rekensheet!AE9&gt;0,Rekensheet!AE9,0)</f>
        <v>0</v>
      </c>
      <c r="T27" s="55">
        <f>IF(Rekensheet!AF9&gt;0,Rekensheet!AF9,0)</f>
        <v>0</v>
      </c>
      <c r="U27" s="55">
        <f>IF(Rekensheet!AG9&gt;0,Rekensheet!AG9,0)</f>
        <v>0</v>
      </c>
      <c r="V27" s="55">
        <f>IF(Rekensheet!AH9&gt;0,Rekensheet!AH9,0)</f>
        <v>0</v>
      </c>
      <c r="W27" s="55">
        <f>IF(Rekensheet!AI9&gt;0,Rekensheet!AI9,0)</f>
        <v>0</v>
      </c>
    </row>
    <row r="28" spans="1:23" hidden="1" x14ac:dyDescent="0.15">
      <c r="A28" s="28">
        <v>9</v>
      </c>
      <c r="B28" s="55">
        <f>IF(Rekensheet!B10&gt;0,Rekensheet!B10,IF(Rekensheet!N10&gt;0,Rekensheet!N10,IF(Rekensheet!AL10&gt;0,Rekensheet!AL10,0)))</f>
        <v>0</v>
      </c>
      <c r="C28" s="55">
        <f>IF(Rekensheet!C10&gt;0,Rekensheet!C10,IF(Rekensheet!O10&gt;0,Rekensheet!O10,IF(Rekensheet!AM10&gt;0,Rekensheet!AM10,0)))</f>
        <v>0</v>
      </c>
      <c r="D28" s="55">
        <f>IF(Rekensheet!D10&gt;0,Rekensheet!D10,IF(Rekensheet!P10&gt;0,Rekensheet!P10,IF(Rekensheet!AN10&gt;0,Rekensheet!AN10,0)))</f>
        <v>0</v>
      </c>
      <c r="E28" s="55">
        <f>IF(Rekensheet!E10&gt;0,Rekensheet!E10,IF(Rekensheet!Q10&gt;0,Rekensheet!Q10,IF(Rekensheet!AO10&gt;0,Rekensheet!AO10,0)))</f>
        <v>0</v>
      </c>
      <c r="F28" s="55">
        <f>IF(Rekensheet!F10&gt;0,Rekensheet!F10,IF(Rekensheet!R10&gt;0,Rekensheet!R10,IF(Rekensheet!AP10&gt;0,Rekensheet!AP10,0)))</f>
        <v>0</v>
      </c>
      <c r="G28" s="55">
        <f>IF(Rekensheet!G10&gt;0,Rekensheet!G10,IF(Rekensheet!S10&gt;0,Rekensheet!S10,IF(Rekensheet!AQ10&gt;0,Rekensheet!AQ10,0)))</f>
        <v>0</v>
      </c>
      <c r="H28" s="55">
        <f>IF(Rekensheet!H10&gt;0,Rekensheet!H10,IF(Rekensheet!T10&gt;0,Rekensheet!T10,IF(Rekensheet!AR10&gt;0,Rekensheet!AR10,0)))</f>
        <v>0</v>
      </c>
      <c r="I28" s="55">
        <f>IF(Rekensheet!I10&gt;0,Rekensheet!I10,IF(Rekensheet!U10&gt;0,Rekensheet!U10,IF(Rekensheet!AS10&gt;0,Rekensheet!AS10,0)))</f>
        <v>0</v>
      </c>
      <c r="J28" s="55">
        <f>IF(Rekensheet!J10&gt;0,Rekensheet!J10,IF(Rekensheet!V10&gt;0,Rekensheet!V10,IF(Rekensheet!AT10&gt;0,Rekensheet!AT10,0)))</f>
        <v>0</v>
      </c>
      <c r="K28" s="55">
        <f>IF(Rekensheet!K10&gt;0,Rekensheet!K10,IF(Rekensheet!W10&gt;0,Rekensheet!W10,IF(Rekensheet!AU10&gt;0,Rekensheet!AU10,0)))</f>
        <v>0</v>
      </c>
      <c r="M28" s="28">
        <v>9</v>
      </c>
      <c r="N28" s="55">
        <f>IF(Rekensheet!Z10&gt;0,Rekensheet!Z10,0)</f>
        <v>0</v>
      </c>
      <c r="O28" s="55">
        <f>IF(Rekensheet!AA10&gt;0,Rekensheet!AA10,0)</f>
        <v>0</v>
      </c>
      <c r="P28" s="55">
        <f>IF(Rekensheet!AB10&gt;0,Rekensheet!AB10,0)</f>
        <v>0</v>
      </c>
      <c r="Q28" s="55">
        <f>IF(Rekensheet!AC10&gt;0,Rekensheet!AC10,0)</f>
        <v>0</v>
      </c>
      <c r="R28" s="55">
        <f>IF(Rekensheet!AD10&gt;0,Rekensheet!AD10,0)</f>
        <v>0</v>
      </c>
      <c r="S28" s="55">
        <f>IF(Rekensheet!AE10&gt;0,Rekensheet!AE10,0)</f>
        <v>0</v>
      </c>
      <c r="T28" s="55">
        <f>IF(Rekensheet!AF10&gt;0,Rekensheet!AF10,0)</f>
        <v>0</v>
      </c>
      <c r="U28" s="55">
        <f>IF(Rekensheet!AG10&gt;0,Rekensheet!AG10,0)</f>
        <v>0</v>
      </c>
      <c r="V28" s="55">
        <f>IF(Rekensheet!AH10&gt;0,Rekensheet!AH10,0)</f>
        <v>0</v>
      </c>
      <c r="W28" s="55">
        <f>IF(Rekensheet!AI10&gt;0,Rekensheet!AI10,0)</f>
        <v>0</v>
      </c>
    </row>
    <row r="29" spans="1:23" hidden="1" x14ac:dyDescent="0.15">
      <c r="A29" s="28">
        <v>10</v>
      </c>
      <c r="B29" s="55">
        <f>IF(Rekensheet!B11&gt;0,Rekensheet!B11,IF(Rekensheet!N11&gt;0,Rekensheet!N11,IF(Rekensheet!AL11&gt;0,Rekensheet!AL11,0)))</f>
        <v>0</v>
      </c>
      <c r="C29" s="55">
        <f>IF(Rekensheet!C11&gt;0,Rekensheet!C11,IF(Rekensheet!O11&gt;0,Rekensheet!O11,IF(Rekensheet!AM11&gt;0,Rekensheet!AM11,0)))</f>
        <v>0</v>
      </c>
      <c r="D29" s="55">
        <f>IF(Rekensheet!D11&gt;0,Rekensheet!D11,IF(Rekensheet!P11&gt;0,Rekensheet!P11,IF(Rekensheet!AN11&gt;0,Rekensheet!AN11,0)))</f>
        <v>0</v>
      </c>
      <c r="E29" s="55">
        <f>IF(Rekensheet!E11&gt;0,Rekensheet!E11,IF(Rekensheet!Q11&gt;0,Rekensheet!Q11,IF(Rekensheet!AO11&gt;0,Rekensheet!AO11,0)))</f>
        <v>0</v>
      </c>
      <c r="F29" s="55">
        <f>IF(Rekensheet!F11&gt;0,Rekensheet!F11,IF(Rekensheet!R11&gt;0,Rekensheet!R11,IF(Rekensheet!AP11&gt;0,Rekensheet!AP11,0)))</f>
        <v>0</v>
      </c>
      <c r="G29" s="55">
        <f>IF(Rekensheet!G11&gt;0,Rekensheet!G11,IF(Rekensheet!S11&gt;0,Rekensheet!S11,IF(Rekensheet!AQ11&gt;0,Rekensheet!AQ11,0)))</f>
        <v>0</v>
      </c>
      <c r="H29" s="55">
        <f>IF(Rekensheet!H11&gt;0,Rekensheet!H11,IF(Rekensheet!T11&gt;0,Rekensheet!T11,IF(Rekensheet!AR11&gt;0,Rekensheet!AR11,0)))</f>
        <v>0</v>
      </c>
      <c r="I29" s="55">
        <f>IF(Rekensheet!I11&gt;0,Rekensheet!I11,IF(Rekensheet!U11&gt;0,Rekensheet!U11,IF(Rekensheet!AS11&gt;0,Rekensheet!AS11,0)))</f>
        <v>0</v>
      </c>
      <c r="J29" s="55">
        <f>IF(Rekensheet!J11&gt;0,Rekensheet!J11,IF(Rekensheet!V11&gt;0,Rekensheet!V11,IF(Rekensheet!AT11&gt;0,Rekensheet!AT11,0)))</f>
        <v>0</v>
      </c>
      <c r="K29" s="55">
        <f>IF(Rekensheet!K11&gt;0,Rekensheet!K11,IF(Rekensheet!W11&gt;0,Rekensheet!W11,IF(Rekensheet!AU11&gt;0,Rekensheet!AU11,0)))</f>
        <v>0</v>
      </c>
      <c r="M29" s="28">
        <v>10</v>
      </c>
      <c r="N29" s="55">
        <f>IF(Rekensheet!Z11&gt;0,Rekensheet!Z11,0)</f>
        <v>0</v>
      </c>
      <c r="O29" s="55">
        <f>IF(Rekensheet!AA11&gt;0,Rekensheet!AA11,0)</f>
        <v>0</v>
      </c>
      <c r="P29" s="55">
        <f>IF(Rekensheet!AB11&gt;0,Rekensheet!AB11,0)</f>
        <v>0</v>
      </c>
      <c r="Q29" s="55">
        <f>IF(Rekensheet!AC11&gt;0,Rekensheet!AC11,0)</f>
        <v>0</v>
      </c>
      <c r="R29" s="55">
        <f>IF(Rekensheet!AD11&gt;0,Rekensheet!AD11,0)</f>
        <v>0</v>
      </c>
      <c r="S29" s="55">
        <f>IF(Rekensheet!AE11&gt;0,Rekensheet!AE11,0)</f>
        <v>0</v>
      </c>
      <c r="T29" s="55">
        <f>IF(Rekensheet!AF11&gt;0,Rekensheet!AF11,0)</f>
        <v>0</v>
      </c>
      <c r="U29" s="55">
        <f>IF(Rekensheet!AG11&gt;0,Rekensheet!AG11,0)</f>
        <v>0</v>
      </c>
      <c r="V29" s="55">
        <f>IF(Rekensheet!AH11&gt;0,Rekensheet!AH11,0)</f>
        <v>0</v>
      </c>
      <c r="W29" s="55">
        <f>IF(Rekensheet!AI11&gt;0,Rekensheet!AI11,0)</f>
        <v>0</v>
      </c>
    </row>
    <row r="30" spans="1:23" hidden="1" x14ac:dyDescent="0.15">
      <c r="A30" s="28">
        <v>11</v>
      </c>
      <c r="B30" s="55">
        <f>IF(Rekensheet!B12&gt;0,Rekensheet!B12,IF(Rekensheet!N12&gt;0,Rekensheet!N12,IF(Rekensheet!AL12&gt;0,Rekensheet!AL12,0)))</f>
        <v>0</v>
      </c>
      <c r="C30" s="55">
        <f>IF(Rekensheet!C12&gt;0,Rekensheet!C12,IF(Rekensheet!O12&gt;0,Rekensheet!O12,IF(Rekensheet!AM12&gt;0,Rekensheet!AM12,0)))</f>
        <v>0</v>
      </c>
      <c r="D30" s="55">
        <f>IF(Rekensheet!D12&gt;0,Rekensheet!D12,IF(Rekensheet!P12&gt;0,Rekensheet!P12,IF(Rekensheet!AN12&gt;0,Rekensheet!AN12,0)))</f>
        <v>0</v>
      </c>
      <c r="E30" s="55">
        <f>IF(Rekensheet!E12&gt;0,Rekensheet!E12,IF(Rekensheet!Q12&gt;0,Rekensheet!Q12,IF(Rekensheet!AO12&gt;0,Rekensheet!AO12,0)))</f>
        <v>0</v>
      </c>
      <c r="F30" s="55">
        <f>IF(Rekensheet!F12&gt;0,Rekensheet!F12,IF(Rekensheet!R12&gt;0,Rekensheet!R12,IF(Rekensheet!AP12&gt;0,Rekensheet!AP12,0)))</f>
        <v>0</v>
      </c>
      <c r="G30" s="55">
        <f>IF(Rekensheet!G12&gt;0,Rekensheet!G12,IF(Rekensheet!S12&gt;0,Rekensheet!S12,IF(Rekensheet!AQ12&gt;0,Rekensheet!AQ12,0)))</f>
        <v>0</v>
      </c>
      <c r="H30" s="55">
        <f>IF(Rekensheet!H12&gt;0,Rekensheet!H12,IF(Rekensheet!T12&gt;0,Rekensheet!T12,IF(Rekensheet!AR12&gt;0,Rekensheet!AR12,0)))</f>
        <v>0</v>
      </c>
      <c r="I30" s="55">
        <f>IF(Rekensheet!I12&gt;0,Rekensheet!I12,IF(Rekensheet!U12&gt;0,Rekensheet!U12,IF(Rekensheet!AS12&gt;0,Rekensheet!AS12,0)))</f>
        <v>0</v>
      </c>
      <c r="J30" s="55">
        <f>IF(Rekensheet!J12&gt;0,Rekensheet!J12,IF(Rekensheet!V12&gt;0,Rekensheet!V12,IF(Rekensheet!AT12&gt;0,Rekensheet!AT12,0)))</f>
        <v>0</v>
      </c>
      <c r="K30" s="55">
        <f>IF(Rekensheet!K12&gt;0,Rekensheet!K12,IF(Rekensheet!W12&gt;0,Rekensheet!W12,IF(Rekensheet!AU12&gt;0,Rekensheet!AU12,0)))</f>
        <v>0</v>
      </c>
      <c r="M30" s="28">
        <v>11</v>
      </c>
      <c r="N30" s="55">
        <f>IF(Rekensheet!Z12&gt;0,Rekensheet!Z12,0)</f>
        <v>0</v>
      </c>
      <c r="O30" s="55">
        <f>IF(Rekensheet!AA12&gt;0,Rekensheet!AA12,0)</f>
        <v>0</v>
      </c>
      <c r="P30" s="55">
        <f>IF(Rekensheet!AB12&gt;0,Rekensheet!AB12,0)</f>
        <v>0</v>
      </c>
      <c r="Q30" s="55">
        <f>IF(Rekensheet!AC12&gt;0,Rekensheet!AC12,0)</f>
        <v>0</v>
      </c>
      <c r="R30" s="55">
        <f>IF(Rekensheet!AD12&gt;0,Rekensheet!AD12,0)</f>
        <v>0</v>
      </c>
      <c r="S30" s="55">
        <f>IF(Rekensheet!AE12&gt;0,Rekensheet!AE12,0)</f>
        <v>0</v>
      </c>
      <c r="T30" s="55">
        <f>IF(Rekensheet!AF12&gt;0,Rekensheet!AF12,0)</f>
        <v>0</v>
      </c>
      <c r="U30" s="55">
        <f>IF(Rekensheet!AG12&gt;0,Rekensheet!AG12,0)</f>
        <v>0</v>
      </c>
      <c r="V30" s="55">
        <f>IF(Rekensheet!AH12&gt;0,Rekensheet!AH12,0)</f>
        <v>0</v>
      </c>
      <c r="W30" s="55">
        <f>IF(Rekensheet!AI12&gt;0,Rekensheet!AI12,0)</f>
        <v>0</v>
      </c>
    </row>
    <row r="31" spans="1:23" hidden="1" x14ac:dyDescent="0.15">
      <c r="A31" s="28">
        <v>12</v>
      </c>
      <c r="B31" s="55">
        <f>IF(Rekensheet!B13&gt;0,Rekensheet!B13,IF(Rekensheet!N13&gt;0,Rekensheet!N13,IF(Rekensheet!AL13&gt;0,Rekensheet!AL13,0)))</f>
        <v>0</v>
      </c>
      <c r="C31" s="55">
        <f>IF(Rekensheet!C13&gt;0,Rekensheet!C13,IF(Rekensheet!O13&gt;0,Rekensheet!O13,IF(Rekensheet!AM13&gt;0,Rekensheet!AM13,0)))</f>
        <v>0</v>
      </c>
      <c r="D31" s="55">
        <f>IF(Rekensheet!D13&gt;0,Rekensheet!D13,IF(Rekensheet!P13&gt;0,Rekensheet!P13,IF(Rekensheet!AN13&gt;0,Rekensheet!AN13,0)))</f>
        <v>0</v>
      </c>
      <c r="E31" s="55">
        <f>IF(Rekensheet!E13&gt;0,Rekensheet!E13,IF(Rekensheet!Q13&gt;0,Rekensheet!Q13,IF(Rekensheet!AO13&gt;0,Rekensheet!AO13,0)))</f>
        <v>0</v>
      </c>
      <c r="F31" s="55"/>
      <c r="G31" s="55">
        <f>IF(Rekensheet!G13&gt;0,Rekensheet!G13,IF(Rekensheet!S13&gt;0,Rekensheet!S13,IF(Rekensheet!AQ13&gt;0,Rekensheet!AQ13,0)))</f>
        <v>0</v>
      </c>
      <c r="H31" s="55">
        <f>IF(Rekensheet!H13&gt;0,Rekensheet!H13,IF(Rekensheet!T13&gt;0,Rekensheet!T13,IF(Rekensheet!AR13&gt;0,Rekensheet!AR13,0)))</f>
        <v>0</v>
      </c>
      <c r="I31" s="55">
        <f>IF(Rekensheet!I13&gt;0,Rekensheet!I13,IF(Rekensheet!U13&gt;0,Rekensheet!U13,IF(Rekensheet!AS13&gt;0,Rekensheet!AS13,0)))</f>
        <v>0</v>
      </c>
      <c r="J31" s="55">
        <f>IF(Rekensheet!J13&gt;0,Rekensheet!J13,IF(Rekensheet!V13&gt;0,Rekensheet!V13,IF(Rekensheet!AT13&gt;0,Rekensheet!AT13,0)))</f>
        <v>0</v>
      </c>
      <c r="K31" s="55">
        <f>IF(Rekensheet!K13&gt;0,Rekensheet!K13,IF(Rekensheet!W13&gt;0,Rekensheet!W13,IF(Rekensheet!AU13&gt;0,Rekensheet!AU13,0)))</f>
        <v>0</v>
      </c>
      <c r="M31" s="28">
        <v>12</v>
      </c>
      <c r="N31" s="55">
        <f>IF(Rekensheet!Z13&gt;0,Rekensheet!Z13,0)</f>
        <v>0</v>
      </c>
      <c r="O31" s="55">
        <f>IF(Rekensheet!AA13&gt;0,Rekensheet!AA13,0)</f>
        <v>0</v>
      </c>
      <c r="P31" s="55">
        <f>IF(Rekensheet!AB13&gt;0,Rekensheet!AB13,0)</f>
        <v>0</v>
      </c>
      <c r="Q31" s="55">
        <f>IF(Rekensheet!AC13&gt;0,Rekensheet!AC13,0)</f>
        <v>0</v>
      </c>
      <c r="R31" s="55">
        <f>IF(Rekensheet!AD13&gt;0,Rekensheet!AD13,0)</f>
        <v>0</v>
      </c>
      <c r="S31" s="55">
        <f>IF(Rekensheet!AE13&gt;0,Rekensheet!AE13,0)</f>
        <v>0</v>
      </c>
      <c r="T31" s="55">
        <f>IF(Rekensheet!AF13&gt;0,Rekensheet!AF13,0)</f>
        <v>0</v>
      </c>
      <c r="U31" s="55">
        <f>IF(Rekensheet!AG13&gt;0,Rekensheet!AG13,0)</f>
        <v>0</v>
      </c>
      <c r="V31" s="55">
        <f>IF(Rekensheet!AH13&gt;0,Rekensheet!AH13,0)</f>
        <v>0</v>
      </c>
      <c r="W31" s="55">
        <f>IF(Rekensheet!AI13&gt;0,Rekensheet!AI13,0)</f>
        <v>0</v>
      </c>
    </row>
    <row r="32" spans="1:23" hidden="1" x14ac:dyDescent="0.15">
      <c r="A32" s="28">
        <v>13</v>
      </c>
      <c r="B32" s="55">
        <f>IF(Rekensheet!B14&gt;0,Rekensheet!B14,IF(Rekensheet!N14&gt;0,Rekensheet!N14,IF(Rekensheet!AL14&gt;0,Rekensheet!AL14,0)))</f>
        <v>0</v>
      </c>
      <c r="C32" s="55">
        <f>IF(Rekensheet!C14&gt;0,Rekensheet!C14,IF(Rekensheet!O14&gt;0,Rekensheet!O14,IF(Rekensheet!AM14&gt;0,Rekensheet!AM14,0)))</f>
        <v>0</v>
      </c>
      <c r="D32" s="55">
        <f>IF(Rekensheet!D14&gt;0,Rekensheet!D14,IF(Rekensheet!P14&gt;0,Rekensheet!P14,IF(Rekensheet!AN14&gt;0,Rekensheet!AN14,0)))</f>
        <v>0</v>
      </c>
      <c r="E32" s="55">
        <f>IF(Rekensheet!E14&gt;0,Rekensheet!E14,IF(Rekensheet!Q14&gt;0,Rekensheet!Q14,IF(Rekensheet!AO14&gt;0,Rekensheet!AO14,0)))</f>
        <v>0</v>
      </c>
      <c r="F32" s="55">
        <f>IF(Rekensheet!F14&gt;0,Rekensheet!F14,IF(Rekensheet!R14&gt;0,Rekensheet!R14,IF(Rekensheet!AP14&gt;0,Rekensheet!AP14,0)))</f>
        <v>0</v>
      </c>
      <c r="G32" s="55">
        <f>IF(Rekensheet!G14&gt;0,Rekensheet!G14,IF(Rekensheet!S14&gt;0,Rekensheet!S14,IF(Rekensheet!AQ14&gt;0,Rekensheet!AQ14,0)))</f>
        <v>0</v>
      </c>
      <c r="H32" s="55">
        <f>IF(Rekensheet!H14&gt;0,Rekensheet!H14,IF(Rekensheet!T14&gt;0,Rekensheet!T14,IF(Rekensheet!AR14&gt;0,Rekensheet!AR14,0)))</f>
        <v>0</v>
      </c>
      <c r="I32" s="55">
        <f>IF(Rekensheet!I14&gt;0,Rekensheet!I14,IF(Rekensheet!U14&gt;0,Rekensheet!U14,IF(Rekensheet!AS14&gt;0,Rekensheet!AS14,0)))</f>
        <v>0</v>
      </c>
      <c r="J32" s="55">
        <f>IF(Rekensheet!J14&gt;0,Rekensheet!J14,IF(Rekensheet!V14&gt;0,Rekensheet!V14,IF(Rekensheet!AT14&gt;0,Rekensheet!AT14,0)))</f>
        <v>0</v>
      </c>
      <c r="K32" s="55">
        <f>IF(Rekensheet!K14&gt;0,Rekensheet!K14,IF(Rekensheet!W14&gt;0,Rekensheet!W14,IF(Rekensheet!AU14&gt;0,Rekensheet!AU14,0)))</f>
        <v>0</v>
      </c>
      <c r="M32" s="28">
        <v>13</v>
      </c>
      <c r="N32" s="55">
        <f>IF(Rekensheet!Z14&gt;0,Rekensheet!Z14,0)</f>
        <v>0</v>
      </c>
      <c r="O32" s="55">
        <f>IF(Rekensheet!AA14&gt;0,Rekensheet!AA14,0)</f>
        <v>0</v>
      </c>
      <c r="P32" s="55">
        <f>IF(Rekensheet!AB14&gt;0,Rekensheet!AB14,0)</f>
        <v>0</v>
      </c>
      <c r="Q32" s="55">
        <f>IF(Rekensheet!AC14&gt;0,Rekensheet!AC14,0)</f>
        <v>0</v>
      </c>
      <c r="R32" s="55">
        <f>IF(Rekensheet!AD14&gt;0,Rekensheet!AD14,0)</f>
        <v>0</v>
      </c>
      <c r="S32" s="55">
        <f>IF(Rekensheet!AE14&gt;0,Rekensheet!AE14,0)</f>
        <v>0</v>
      </c>
      <c r="T32" s="55">
        <f>IF(Rekensheet!AF14&gt;0,Rekensheet!AF14,0)</f>
        <v>0</v>
      </c>
      <c r="U32" s="55">
        <f>IF(Rekensheet!AG14&gt;0,Rekensheet!AG14,0)</f>
        <v>0</v>
      </c>
      <c r="V32" s="55">
        <f>IF(Rekensheet!AH14&gt;0,Rekensheet!AH14,0)</f>
        <v>0</v>
      </c>
      <c r="W32" s="55">
        <f>IF(Rekensheet!AI14&gt;0,Rekensheet!AI14,0)</f>
        <v>0</v>
      </c>
    </row>
    <row r="33" spans="1:23" hidden="1" x14ac:dyDescent="0.15">
      <c r="A33" s="28">
        <v>14</v>
      </c>
      <c r="B33" s="55">
        <f>IF(Rekensheet!B15&gt;0,Rekensheet!B15,IF(Rekensheet!N15&gt;0,Rekensheet!N15,IF(Rekensheet!AL15&gt;0,Rekensheet!AL15,0)))</f>
        <v>0</v>
      </c>
      <c r="C33" s="55">
        <f>IF(Rekensheet!C15&gt;0,Rekensheet!C15,IF(Rekensheet!O15&gt;0,Rekensheet!O15,IF(Rekensheet!AM15&gt;0,Rekensheet!AM15,0)))</f>
        <v>0</v>
      </c>
      <c r="D33" s="55">
        <f>IF(Rekensheet!D15&gt;0,Rekensheet!D15,IF(Rekensheet!P15&gt;0,Rekensheet!P15,IF(Rekensheet!AN15&gt;0,Rekensheet!AN15,0)))</f>
        <v>0</v>
      </c>
      <c r="E33" s="55">
        <f>IF(Rekensheet!E15&gt;0,Rekensheet!E15,IF(Rekensheet!Q15&gt;0,Rekensheet!Q15,IF(Rekensheet!AO15&gt;0,Rekensheet!AO15,0)))</f>
        <v>0</v>
      </c>
      <c r="F33" s="55">
        <f>IF(Rekensheet!F15&gt;0,Rekensheet!F15,IF(Rekensheet!R15&gt;0,Rekensheet!R15,IF(Rekensheet!AP15&gt;0,Rekensheet!AP15,0)))</f>
        <v>0</v>
      </c>
      <c r="G33" s="55">
        <f>IF(Rekensheet!G15&gt;0,Rekensheet!G15,IF(Rekensheet!S15&gt;0,Rekensheet!S15,IF(Rekensheet!AQ15&gt;0,Rekensheet!AQ15,0)))</f>
        <v>0</v>
      </c>
      <c r="H33" s="55">
        <f>IF(Rekensheet!H15&gt;0,Rekensheet!H15,IF(Rekensheet!T15&gt;0,Rekensheet!T15,IF(Rekensheet!AR15&gt;0,Rekensheet!AR15,0)))</f>
        <v>0</v>
      </c>
      <c r="I33" s="55">
        <f>IF(Rekensheet!I15&gt;0,Rekensheet!I15,IF(Rekensheet!U15&gt;0,Rekensheet!U15,IF(Rekensheet!AS15&gt;0,Rekensheet!AS15,0)))</f>
        <v>0</v>
      </c>
      <c r="J33" s="55">
        <f>IF(Rekensheet!J15&gt;0,Rekensheet!J15,IF(Rekensheet!V15&gt;0,Rekensheet!V15,IF(Rekensheet!AT15&gt;0,Rekensheet!AT15,0)))</f>
        <v>0</v>
      </c>
      <c r="K33" s="55">
        <f>IF(Rekensheet!K15&gt;0,Rekensheet!K15,IF(Rekensheet!W15&gt;0,Rekensheet!W15,IF(Rekensheet!AU15&gt;0,Rekensheet!AU15,0)))</f>
        <v>0</v>
      </c>
      <c r="M33" s="28">
        <v>14</v>
      </c>
      <c r="N33" s="55">
        <f>IF(Rekensheet!Z15&gt;0,Rekensheet!Z15,0)</f>
        <v>0</v>
      </c>
      <c r="O33" s="55">
        <f>IF(Rekensheet!AA15&gt;0,Rekensheet!AA15,0)</f>
        <v>0</v>
      </c>
      <c r="P33" s="55">
        <f>IF(Rekensheet!AB15&gt;0,Rekensheet!AB15,0)</f>
        <v>0</v>
      </c>
      <c r="Q33" s="55">
        <f>IF(Rekensheet!AC15&gt;0,Rekensheet!AC15,0)</f>
        <v>0</v>
      </c>
      <c r="R33" s="55">
        <f>IF(Rekensheet!AD15&gt;0,Rekensheet!AD15,0)</f>
        <v>0</v>
      </c>
      <c r="S33" s="55">
        <f>IF(Rekensheet!AE15&gt;0,Rekensheet!AE15,0)</f>
        <v>0</v>
      </c>
      <c r="T33" s="55">
        <f>IF(Rekensheet!AF15&gt;0,Rekensheet!AF15,0)</f>
        <v>0</v>
      </c>
      <c r="U33" s="55">
        <f>IF(Rekensheet!AG15&gt;0,Rekensheet!AG15,0)</f>
        <v>0</v>
      </c>
      <c r="V33" s="55">
        <f>IF(Rekensheet!AH15&gt;0,Rekensheet!AH15,0)</f>
        <v>0</v>
      </c>
      <c r="W33" s="55">
        <f>IF(Rekensheet!AI15&gt;0,Rekensheet!AI15,0)</f>
        <v>0</v>
      </c>
    </row>
    <row r="34" spans="1:23" hidden="1" x14ac:dyDescent="0.15">
      <c r="A34" s="28">
        <v>15</v>
      </c>
      <c r="B34" s="55">
        <f>IF(Rekensheet!B16&gt;0,Rekensheet!B16,IF(Rekensheet!N16&gt;0,Rekensheet!N16,IF(Rekensheet!AL16&gt;0,Rekensheet!AL16,0)))</f>
        <v>0</v>
      </c>
      <c r="C34" s="55">
        <f>IF(Rekensheet!C16&gt;0,Rekensheet!C16,IF(Rekensheet!O16&gt;0,Rekensheet!O16,IF(Rekensheet!AM16&gt;0,Rekensheet!AM16,0)))</f>
        <v>0</v>
      </c>
      <c r="D34" s="55">
        <f>IF(Rekensheet!D16&gt;0,Rekensheet!D16,IF(Rekensheet!P16&gt;0,Rekensheet!P16,IF(Rekensheet!AN16&gt;0,Rekensheet!AN16,0)))</f>
        <v>0</v>
      </c>
      <c r="E34" s="55">
        <f>IF(Rekensheet!E16&gt;0,Rekensheet!E16,IF(Rekensheet!Q16&gt;0,Rekensheet!Q16,IF(Rekensheet!AO16&gt;0,Rekensheet!AO16,0)))</f>
        <v>0</v>
      </c>
      <c r="F34" s="55">
        <f>IF(Rekensheet!F16&gt;0,Rekensheet!F16,IF(Rekensheet!R16&gt;0,Rekensheet!R16,IF(Rekensheet!AP16&gt;0,Rekensheet!AP16,0)))</f>
        <v>0</v>
      </c>
      <c r="G34" s="55">
        <f>IF(Rekensheet!G16&gt;0,Rekensheet!G16,IF(Rekensheet!S16&gt;0,Rekensheet!S16,IF(Rekensheet!AQ16&gt;0,Rekensheet!AQ16,0)))</f>
        <v>0</v>
      </c>
      <c r="H34" s="55">
        <f>IF(Rekensheet!H16&gt;0,Rekensheet!H16,IF(Rekensheet!T16&gt;0,Rekensheet!T16,IF(Rekensheet!AR16&gt;0,Rekensheet!AR16,0)))</f>
        <v>0</v>
      </c>
      <c r="I34" s="55">
        <f>IF(Rekensheet!I16&gt;0,Rekensheet!I16,IF(Rekensheet!U16&gt;0,Rekensheet!U16,IF(Rekensheet!AS16&gt;0,Rekensheet!AS16,0)))</f>
        <v>0</v>
      </c>
      <c r="J34" s="55">
        <f>IF(Rekensheet!J16&gt;0,Rekensheet!J16,IF(Rekensheet!V16&gt;0,Rekensheet!V16,IF(Rekensheet!AT16&gt;0,Rekensheet!AT16,0)))</f>
        <v>0</v>
      </c>
      <c r="K34" s="55">
        <f>IF(Rekensheet!K16&gt;0,Rekensheet!K16,IF(Rekensheet!W16&gt;0,Rekensheet!W16,IF(Rekensheet!AU16&gt;0,Rekensheet!AU16,0)))</f>
        <v>0</v>
      </c>
      <c r="M34" s="28">
        <v>15</v>
      </c>
      <c r="N34" s="55">
        <f>IF(Rekensheet!Z16&gt;0,Rekensheet!Z16,0)</f>
        <v>0</v>
      </c>
      <c r="O34" s="55">
        <f>IF(Rekensheet!AA16&gt;0,Rekensheet!AA16,0)</f>
        <v>0</v>
      </c>
      <c r="P34" s="55">
        <f>IF(Rekensheet!AB16&gt;0,Rekensheet!AB16,0)</f>
        <v>0</v>
      </c>
      <c r="Q34" s="55">
        <f>IF(Rekensheet!AC16&gt;0,Rekensheet!AC16,0)</f>
        <v>0</v>
      </c>
      <c r="R34" s="55">
        <f>IF(Rekensheet!AD16&gt;0,Rekensheet!AD16,0)</f>
        <v>0</v>
      </c>
      <c r="S34" s="55">
        <f>IF(Rekensheet!AE16&gt;0,Rekensheet!AE16,0)</f>
        <v>0</v>
      </c>
      <c r="T34" s="55">
        <f>IF(Rekensheet!AF16&gt;0,Rekensheet!AF16,0)</f>
        <v>0</v>
      </c>
      <c r="U34" s="55">
        <f>IF(Rekensheet!AG16&gt;0,Rekensheet!AG16,0)</f>
        <v>0</v>
      </c>
      <c r="V34" s="55">
        <f>IF(Rekensheet!AH16&gt;0,Rekensheet!AH16,0)</f>
        <v>0</v>
      </c>
      <c r="W34" s="55">
        <f>IF(Rekensheet!AI16&gt;0,Rekensheet!AI16,0)</f>
        <v>0</v>
      </c>
    </row>
    <row r="35" spans="1:23" hidden="1" x14ac:dyDescent="0.15">
      <c r="A35" s="28">
        <v>16</v>
      </c>
      <c r="B35" s="55">
        <f>IF(Rekensheet!B17&gt;0,Rekensheet!B17,IF(Rekensheet!N17&gt;0,Rekensheet!N17,IF(Rekensheet!AL17&gt;0,Rekensheet!AL17,0)))</f>
        <v>0</v>
      </c>
      <c r="C35" s="55">
        <f>IF(Rekensheet!C17&gt;0,Rekensheet!C17,IF(Rekensheet!O17&gt;0,Rekensheet!O17,IF(Rekensheet!AM17&gt;0,Rekensheet!AM17,0)))</f>
        <v>0</v>
      </c>
      <c r="D35" s="55">
        <f>IF(Rekensheet!D17&gt;0,Rekensheet!D17,IF(Rekensheet!P17&gt;0,Rekensheet!P17,IF(Rekensheet!AN17&gt;0,Rekensheet!AN17,0)))</f>
        <v>0</v>
      </c>
      <c r="E35" s="55">
        <f>IF(Rekensheet!E17&gt;0,Rekensheet!E17,IF(Rekensheet!Q17&gt;0,Rekensheet!Q17,IF(Rekensheet!AO17&gt;0,Rekensheet!AO17,0)))</f>
        <v>0</v>
      </c>
      <c r="F35" s="55">
        <f>IF(Rekensheet!F17&gt;0,Rekensheet!F17,IF(Rekensheet!R17&gt;0,Rekensheet!R17,IF(Rekensheet!AP17&gt;0,Rekensheet!AP17,0)))</f>
        <v>0</v>
      </c>
      <c r="G35" s="55">
        <f>IF(Rekensheet!G17&gt;0,Rekensheet!G17,IF(Rekensheet!S17&gt;0,Rekensheet!S17,IF(Rekensheet!AQ17&gt;0,Rekensheet!AQ17,0)))</f>
        <v>0</v>
      </c>
      <c r="H35" s="55">
        <f>IF(Rekensheet!H17&gt;0,Rekensheet!H17,IF(Rekensheet!T17&gt;0,Rekensheet!T17,IF(Rekensheet!AR17&gt;0,Rekensheet!AR17,0)))</f>
        <v>0</v>
      </c>
      <c r="I35" s="55">
        <f>IF(Rekensheet!I17&gt;0,Rekensheet!I17,IF(Rekensheet!U17&gt;0,Rekensheet!U17,IF(Rekensheet!AS17&gt;0,Rekensheet!AS17,0)))</f>
        <v>0</v>
      </c>
      <c r="J35" s="55">
        <f>IF(Rekensheet!J17&gt;0,Rekensheet!J17,IF(Rekensheet!V17&gt;0,Rekensheet!V17,IF(Rekensheet!AT17&gt;0,Rekensheet!AT17,0)))</f>
        <v>0</v>
      </c>
      <c r="K35" s="55">
        <f>IF(Rekensheet!K17&gt;0,Rekensheet!K17,IF(Rekensheet!W17&gt;0,Rekensheet!W17,IF(Rekensheet!AU17&gt;0,Rekensheet!AU17,0)))</f>
        <v>0</v>
      </c>
      <c r="M35" s="28">
        <v>16</v>
      </c>
      <c r="N35" s="55">
        <f>IF(Rekensheet!Z17&gt;0,Rekensheet!Z17,0)</f>
        <v>0</v>
      </c>
      <c r="O35" s="55">
        <f>IF(Rekensheet!AA17&gt;0,Rekensheet!AA17,0)</f>
        <v>0</v>
      </c>
      <c r="P35" s="55">
        <f>IF(Rekensheet!AB17&gt;0,Rekensheet!AB17,0)</f>
        <v>0</v>
      </c>
      <c r="Q35" s="55">
        <f>IF(Rekensheet!AC17&gt;0,Rekensheet!AC17,0)</f>
        <v>0</v>
      </c>
      <c r="R35" s="55">
        <f>IF(Rekensheet!AD17&gt;0,Rekensheet!AD17,0)</f>
        <v>0</v>
      </c>
      <c r="S35" s="55">
        <f>IF(Rekensheet!AE17&gt;0,Rekensheet!AE17,0)</f>
        <v>0</v>
      </c>
      <c r="T35" s="55">
        <f>IF(Rekensheet!AF17&gt;0,Rekensheet!AF17,0)</f>
        <v>0</v>
      </c>
      <c r="U35" s="55">
        <f>IF(Rekensheet!AG17&gt;0,Rekensheet!AG17,0)</f>
        <v>0</v>
      </c>
      <c r="V35" s="55">
        <f>IF(Rekensheet!AH17&gt;0,Rekensheet!AH17,0)</f>
        <v>0</v>
      </c>
      <c r="W35" s="55">
        <f>IF(Rekensheet!AI17&gt;0,Rekensheet!AI17,0)</f>
        <v>0</v>
      </c>
    </row>
    <row r="36" spans="1:23" hidden="1" x14ac:dyDescent="0.15">
      <c r="A36" s="28">
        <v>17</v>
      </c>
      <c r="B36" s="55">
        <f>IF(Rekensheet!B18&gt;0,Rekensheet!B18,IF(Rekensheet!N18&gt;0,Rekensheet!N18,IF(Rekensheet!AL18&gt;0,Rekensheet!AL18,0)))</f>
        <v>0</v>
      </c>
      <c r="C36" s="55"/>
      <c r="D36" s="55">
        <f>IF(Rekensheet!D18&gt;0,Rekensheet!D18,IF(Rekensheet!P18&gt;0,Rekensheet!P18,IF(Rekensheet!AN18&gt;0,Rekensheet!AN18,0)))</f>
        <v>0</v>
      </c>
      <c r="E36" s="55">
        <f>IF(Rekensheet!E18&gt;0,Rekensheet!E18,IF(Rekensheet!Q18&gt;0,Rekensheet!Q18,IF(Rekensheet!AO18&gt;0,Rekensheet!AO18,0)))</f>
        <v>0</v>
      </c>
      <c r="F36" s="55">
        <f>IF(Rekensheet!F18&gt;0,Rekensheet!F18,IF(Rekensheet!R18&gt;0,Rekensheet!R18,IF(Rekensheet!AP18&gt;0,Rekensheet!AP18,0)))</f>
        <v>0</v>
      </c>
      <c r="G36" s="55">
        <f>IF(Rekensheet!G18&gt;0,Rekensheet!G18,IF(Rekensheet!S18&gt;0,Rekensheet!S18,IF(Rekensheet!AQ18&gt;0,Rekensheet!AQ18,0)))</f>
        <v>0</v>
      </c>
      <c r="H36" s="55">
        <f>IF(Rekensheet!H18&gt;0,Rekensheet!H18,IF(Rekensheet!T18&gt;0,Rekensheet!T18,IF(Rekensheet!AR18&gt;0,Rekensheet!AR18,0)))</f>
        <v>0</v>
      </c>
      <c r="I36" s="55">
        <f>IF(Rekensheet!I18&gt;0,Rekensheet!I18,IF(Rekensheet!U18&gt;0,Rekensheet!U18,IF(Rekensheet!AS18&gt;0,Rekensheet!AS18,0)))</f>
        <v>0</v>
      </c>
      <c r="J36" s="55">
        <f>IF(Rekensheet!J18&gt;0,Rekensheet!J18,IF(Rekensheet!V18&gt;0,Rekensheet!V18,IF(Rekensheet!AT18&gt;0,Rekensheet!AT18,0)))</f>
        <v>0</v>
      </c>
      <c r="K36" s="55">
        <f>IF(Rekensheet!K18&gt;0,Rekensheet!K18,IF(Rekensheet!W18&gt;0,Rekensheet!W18,IF(Rekensheet!AU18&gt;0,Rekensheet!AU18,0)))</f>
        <v>0</v>
      </c>
      <c r="M36" s="28">
        <v>17</v>
      </c>
      <c r="N36" s="55">
        <f>IF(Rekensheet!Z18&gt;0,Rekensheet!Z18,0)</f>
        <v>0</v>
      </c>
      <c r="O36" s="55">
        <f>IF(Rekensheet!AA18&gt;0,Rekensheet!AA18,0)</f>
        <v>0</v>
      </c>
      <c r="P36" s="55">
        <f>IF(Rekensheet!AB18&gt;0,Rekensheet!AB18,0)</f>
        <v>0</v>
      </c>
      <c r="Q36" s="55">
        <f>IF(Rekensheet!AC18&gt;0,Rekensheet!AC18,0)</f>
        <v>0</v>
      </c>
      <c r="R36" s="55">
        <f>IF(Rekensheet!AD18&gt;0,Rekensheet!AD18,0)</f>
        <v>0</v>
      </c>
      <c r="S36" s="55">
        <f>IF(Rekensheet!AE18&gt;0,Rekensheet!AE18,0)</f>
        <v>0</v>
      </c>
      <c r="T36" s="55">
        <f>IF(Rekensheet!AF18&gt;0,Rekensheet!AF18,0)</f>
        <v>0</v>
      </c>
      <c r="U36" s="55">
        <f>IF(Rekensheet!AG18&gt;0,Rekensheet!AG18,0)</f>
        <v>0</v>
      </c>
      <c r="V36" s="55">
        <f>IF(Rekensheet!AH18&gt;0,Rekensheet!AH18,0)</f>
        <v>0</v>
      </c>
      <c r="W36" s="55">
        <f>IF(Rekensheet!AI18&gt;0,Rekensheet!AI18,0)</f>
        <v>0</v>
      </c>
    </row>
    <row r="37" spans="1:23" hidden="1" x14ac:dyDescent="0.15">
      <c r="A37" s="28">
        <v>18</v>
      </c>
      <c r="B37" s="55">
        <f>IF(Rekensheet!B19&gt;0,Rekensheet!B19,IF(Rekensheet!N19&gt;0,Rekensheet!N19,IF(Rekensheet!AL19&gt;0,Rekensheet!AL19,0)))</f>
        <v>0</v>
      </c>
      <c r="C37" s="55">
        <f>IF(Rekensheet!C19&gt;0,Rekensheet!C19,IF(Rekensheet!O19&gt;0,Rekensheet!O19,IF(Rekensheet!AM19&gt;0,Rekensheet!AM19,0)))</f>
        <v>0</v>
      </c>
      <c r="D37" s="55">
        <f>IF(Rekensheet!D19&gt;0,Rekensheet!D19,IF(Rekensheet!P19&gt;0,Rekensheet!P19,IF(Rekensheet!AN19&gt;0,Rekensheet!AN19,0)))</f>
        <v>0</v>
      </c>
      <c r="E37" s="55">
        <f>IF(Rekensheet!E19&gt;0,Rekensheet!E19,IF(Rekensheet!Q19&gt;0,Rekensheet!Q19,IF(Rekensheet!AO19&gt;0,Rekensheet!AO19,0)))</f>
        <v>0</v>
      </c>
      <c r="F37" s="55">
        <f>IF(Rekensheet!F19&gt;0,Rekensheet!F19,IF(Rekensheet!R19&gt;0,Rekensheet!R19,IF(Rekensheet!AP19&gt;0,Rekensheet!AP19,0)))</f>
        <v>0</v>
      </c>
      <c r="G37" s="55">
        <f>IF(Rekensheet!G19&gt;0,Rekensheet!G19,IF(Rekensheet!S19&gt;0,Rekensheet!S19,IF(Rekensheet!AQ19&gt;0,Rekensheet!AQ19,0)))</f>
        <v>0</v>
      </c>
      <c r="H37" s="55">
        <f>IF(Rekensheet!H19&gt;0,Rekensheet!H19,IF(Rekensheet!T19&gt;0,Rekensheet!T19,IF(Rekensheet!AR19&gt;0,Rekensheet!AR19,0)))</f>
        <v>0</v>
      </c>
      <c r="I37" s="55">
        <f>IF(Rekensheet!I19&gt;0,Rekensheet!I19,IF(Rekensheet!U19&gt;0,Rekensheet!U19,IF(Rekensheet!AS19&gt;0,Rekensheet!AS19,0)))</f>
        <v>0</v>
      </c>
      <c r="J37" s="55">
        <f>IF(Rekensheet!J19&gt;0,Rekensheet!J19,IF(Rekensheet!V19&gt;0,Rekensheet!V19,IF(Rekensheet!AT19&gt;0,Rekensheet!AT19,0)))</f>
        <v>0</v>
      </c>
      <c r="K37" s="55">
        <f>IF(Rekensheet!K19&gt;0,Rekensheet!K19,IF(Rekensheet!W19&gt;0,Rekensheet!W19,IF(Rekensheet!AU19&gt;0,Rekensheet!AU19,0)))</f>
        <v>0</v>
      </c>
      <c r="M37" s="28">
        <v>18</v>
      </c>
      <c r="N37" s="55">
        <f>IF(Rekensheet!Z19&gt;0,Rekensheet!Z19,0)</f>
        <v>0</v>
      </c>
      <c r="O37" s="55">
        <f>IF(Rekensheet!AA19&gt;0,Rekensheet!AA19,0)</f>
        <v>0</v>
      </c>
      <c r="P37" s="55">
        <f>IF(Rekensheet!AB19&gt;0,Rekensheet!AB19,0)</f>
        <v>0</v>
      </c>
      <c r="Q37" s="55">
        <f>IF(Rekensheet!AC19&gt;0,Rekensheet!AC19,0)</f>
        <v>0</v>
      </c>
      <c r="R37" s="55">
        <f>IF(Rekensheet!AD19&gt;0,Rekensheet!AD19,0)</f>
        <v>0</v>
      </c>
      <c r="S37" s="55">
        <f>IF(Rekensheet!AE19&gt;0,Rekensheet!AE19,0)</f>
        <v>0</v>
      </c>
      <c r="T37" s="55">
        <f>IF(Rekensheet!AF19&gt;0,Rekensheet!AF19,0)</f>
        <v>0</v>
      </c>
      <c r="U37" s="55">
        <f>IF(Rekensheet!AG19&gt;0,Rekensheet!AG19,0)</f>
        <v>0</v>
      </c>
      <c r="V37" s="55">
        <f>IF(Rekensheet!AH19&gt;0,Rekensheet!AH19,0)</f>
        <v>0</v>
      </c>
      <c r="W37" s="55">
        <f>IF(Rekensheet!AI19&gt;0,Rekensheet!AI19,0)</f>
        <v>0</v>
      </c>
    </row>
    <row r="38" spans="1:23" hidden="1" x14ac:dyDescent="0.15">
      <c r="A38" s="28">
        <v>19</v>
      </c>
      <c r="B38" s="55">
        <f>IF(Rekensheet!B20&gt;0,Rekensheet!B20,IF(Rekensheet!N20&gt;0,Rekensheet!N20,IF(Rekensheet!AL20&gt;0,Rekensheet!AL20,0)))</f>
        <v>0</v>
      </c>
      <c r="C38" s="55">
        <f>IF(Rekensheet!C20&gt;0,Rekensheet!C20,IF(Rekensheet!O20&gt;0,Rekensheet!O20,IF(Rekensheet!AM20&gt;0,Rekensheet!AM20,0)))</f>
        <v>0</v>
      </c>
      <c r="D38" s="55">
        <f>IF(Rekensheet!D20&gt;0,Rekensheet!D20,IF(Rekensheet!P20&gt;0,Rekensheet!P20,IF(Rekensheet!AN20&gt;0,Rekensheet!AN20,0)))</f>
        <v>0</v>
      </c>
      <c r="E38" s="55">
        <f>IF(Rekensheet!E20&gt;0,Rekensheet!E20,IF(Rekensheet!Q20&gt;0,Rekensheet!Q20,IF(Rekensheet!AO20&gt;0,Rekensheet!AO20,0)))</f>
        <v>0</v>
      </c>
      <c r="F38" s="55">
        <f>IF(Rekensheet!F20&gt;0,Rekensheet!F20,IF(Rekensheet!R20&gt;0,Rekensheet!R20,IF(Rekensheet!AP20&gt;0,Rekensheet!AP20,0)))</f>
        <v>0</v>
      </c>
      <c r="G38" s="55">
        <f>IF(Rekensheet!G20&gt;0,Rekensheet!G20,IF(Rekensheet!S20&gt;0,Rekensheet!S20,IF(Rekensheet!AQ20&gt;0,Rekensheet!AQ20,0)))</f>
        <v>0</v>
      </c>
      <c r="H38" s="55">
        <f>IF(Rekensheet!H20&gt;0,Rekensheet!H20,IF(Rekensheet!T20&gt;0,Rekensheet!T20,IF(Rekensheet!AR20&gt;0,Rekensheet!AR20,0)))</f>
        <v>0</v>
      </c>
      <c r="I38" s="55">
        <f>IF(Rekensheet!I20&gt;0,Rekensheet!I20,IF(Rekensheet!U20&gt;0,Rekensheet!U20,IF(Rekensheet!AS20&gt;0,Rekensheet!AS20,0)))</f>
        <v>0</v>
      </c>
      <c r="J38" s="55">
        <f>IF(Rekensheet!J20&gt;0,Rekensheet!J20,IF(Rekensheet!V20&gt;0,Rekensheet!V20,IF(Rekensheet!AT20&gt;0,Rekensheet!AT20,0)))</f>
        <v>0</v>
      </c>
      <c r="K38" s="55">
        <f>IF(Rekensheet!K20&gt;0,Rekensheet!K20,IF(Rekensheet!W20&gt;0,Rekensheet!W20,IF(Rekensheet!AU20&gt;0,Rekensheet!AU20,0)))</f>
        <v>0</v>
      </c>
      <c r="M38" s="28">
        <v>19</v>
      </c>
      <c r="N38" s="55">
        <f>IF(Rekensheet!Z20&gt;0,Rekensheet!Z20,0)</f>
        <v>0</v>
      </c>
      <c r="O38" s="55">
        <f>IF(Rekensheet!AA20&gt;0,Rekensheet!AA20,0)</f>
        <v>0</v>
      </c>
      <c r="P38" s="55">
        <f>IF(Rekensheet!AB20&gt;0,Rekensheet!AB20,0)</f>
        <v>0</v>
      </c>
      <c r="Q38" s="55">
        <f>IF(Rekensheet!AC20&gt;0,Rekensheet!AC20,0)</f>
        <v>0</v>
      </c>
      <c r="R38" s="55">
        <f>IF(Rekensheet!AD20&gt;0,Rekensheet!AD20,0)</f>
        <v>0</v>
      </c>
      <c r="S38" s="55">
        <f>IF(Rekensheet!AE20&gt;0,Rekensheet!AE20,0)</f>
        <v>0</v>
      </c>
      <c r="T38" s="55">
        <f>IF(Rekensheet!AF20&gt;0,Rekensheet!AF20,0)</f>
        <v>0</v>
      </c>
      <c r="U38" s="55">
        <f>IF(Rekensheet!AG20&gt;0,Rekensheet!AG20,0)</f>
        <v>0</v>
      </c>
      <c r="V38" s="55">
        <f>IF(Rekensheet!AH20&gt;0,Rekensheet!AH20,0)</f>
        <v>0</v>
      </c>
      <c r="W38" s="55">
        <f>IF(Rekensheet!AI20&gt;0,Rekensheet!AI20,0)</f>
        <v>0</v>
      </c>
    </row>
    <row r="39" spans="1:23" hidden="1" x14ac:dyDescent="0.15">
      <c r="A39" s="28">
        <v>20</v>
      </c>
      <c r="B39" s="55">
        <f>IF(Rekensheet!B21&gt;0,Rekensheet!B21,IF(Rekensheet!N21&gt;0,Rekensheet!N21,IF(Rekensheet!AL21&gt;0,Rekensheet!AL21,0)))</f>
        <v>0</v>
      </c>
      <c r="C39" s="55">
        <f>IF(Rekensheet!C21&gt;0,Rekensheet!C21,IF(Rekensheet!O21&gt;0,Rekensheet!O21,IF(Rekensheet!AM21&gt;0,Rekensheet!AM21,0)))</f>
        <v>0</v>
      </c>
      <c r="D39" s="55">
        <f>IF(Rekensheet!D21&gt;0,Rekensheet!D21,IF(Rekensheet!P21&gt;0,Rekensheet!P21,IF(Rekensheet!AN21&gt;0,Rekensheet!AN21,0)))</f>
        <v>0</v>
      </c>
      <c r="E39" s="55">
        <f>IF(Rekensheet!E21&gt;0,Rekensheet!E21,IF(Rekensheet!Q21&gt;0,Rekensheet!Q21,IF(Rekensheet!AO21&gt;0,Rekensheet!AO21,0)))</f>
        <v>0</v>
      </c>
      <c r="F39" s="55">
        <f>IF(Rekensheet!F21&gt;0,Rekensheet!F21,IF(Rekensheet!R21&gt;0,Rekensheet!R21,IF(Rekensheet!AP21&gt;0,Rekensheet!AP21,0)))</f>
        <v>0</v>
      </c>
      <c r="G39" s="55">
        <f>IF(Rekensheet!G21&gt;0,Rekensheet!G21,IF(Rekensheet!S21&gt;0,Rekensheet!S21,IF(Rekensheet!AQ21&gt;0,Rekensheet!AQ21,0)))</f>
        <v>0</v>
      </c>
      <c r="H39" s="55">
        <f>IF(Rekensheet!H21&gt;0,Rekensheet!H21,IF(Rekensheet!T21&gt;0,Rekensheet!T21,IF(Rekensheet!AR21&gt;0,Rekensheet!AR21,0)))</f>
        <v>0</v>
      </c>
      <c r="I39" s="55">
        <f>IF(Rekensheet!I21&gt;0,Rekensheet!I21,IF(Rekensheet!U21&gt;0,Rekensheet!U21,IF(Rekensheet!AS21&gt;0,Rekensheet!AS21,0)))</f>
        <v>0</v>
      </c>
      <c r="J39" s="55">
        <f>IF(Rekensheet!J21&gt;0,Rekensheet!J21,IF(Rekensheet!V21&gt;0,Rekensheet!V21,IF(Rekensheet!AT21&gt;0,Rekensheet!AT21,0)))</f>
        <v>0</v>
      </c>
      <c r="K39" s="55">
        <f>IF(Rekensheet!K21&gt;0,Rekensheet!K21,IF(Rekensheet!W21&gt;0,Rekensheet!W21,IF(Rekensheet!AU21&gt;0,Rekensheet!AU21,0)))</f>
        <v>0</v>
      </c>
      <c r="M39" s="28">
        <v>20</v>
      </c>
      <c r="N39" s="55">
        <f>IF(Rekensheet!Z21&gt;0,Rekensheet!Z21,0)</f>
        <v>0</v>
      </c>
      <c r="O39" s="55">
        <f>IF(Rekensheet!AA21&gt;0,Rekensheet!AA21,0)</f>
        <v>0</v>
      </c>
      <c r="P39" s="55">
        <f>IF(Rekensheet!AB21&gt;0,Rekensheet!AB21,0)</f>
        <v>0</v>
      </c>
      <c r="Q39" s="55">
        <f>IF(Rekensheet!AC21&gt;0,Rekensheet!AC21,0)</f>
        <v>0</v>
      </c>
      <c r="R39" s="55">
        <f>IF(Rekensheet!AD21&gt;0,Rekensheet!AD21,0)</f>
        <v>0</v>
      </c>
      <c r="S39" s="55">
        <f>IF(Rekensheet!AE21&gt;0,Rekensheet!AE21,0)</f>
        <v>0</v>
      </c>
      <c r="T39" s="55">
        <f>IF(Rekensheet!AF21&gt;0,Rekensheet!AF21,0)</f>
        <v>0</v>
      </c>
      <c r="U39" s="55">
        <f>IF(Rekensheet!AG21&gt;0,Rekensheet!AG21,0)</f>
        <v>0</v>
      </c>
      <c r="V39" s="55">
        <f>IF(Rekensheet!AH21&gt;0,Rekensheet!AH21,0)</f>
        <v>0</v>
      </c>
      <c r="W39" s="55">
        <f>IF(Rekensheet!AI21&gt;0,Rekensheet!AI21,0)</f>
        <v>0</v>
      </c>
    </row>
    <row r="40" spans="1:23" hidden="1" x14ac:dyDescent="0.15"/>
    <row r="41" spans="1:23" hidden="1" x14ac:dyDescent="0.15"/>
    <row r="42" spans="1:23" ht="56.25" hidden="1" customHeight="1" x14ac:dyDescent="0.15">
      <c r="A42" s="26" t="s">
        <v>81</v>
      </c>
      <c r="B42" s="27">
        <f>'Algemene informatie'!B10</f>
        <v>0</v>
      </c>
      <c r="C42" s="27">
        <f>'Algemene informatie'!B11</f>
        <v>0</v>
      </c>
      <c r="D42" s="27">
        <f>'Algemene informatie'!B12</f>
        <v>0</v>
      </c>
      <c r="E42" s="27">
        <f>'Algemene informatie'!B13</f>
        <v>0</v>
      </c>
      <c r="F42" s="27">
        <f>'Algemene informatie'!B14</f>
        <v>0</v>
      </c>
      <c r="G42" s="27">
        <f>'Algemene informatie'!B15</f>
        <v>0</v>
      </c>
      <c r="H42" s="27">
        <f>'Algemene informatie'!B16</f>
        <v>0</v>
      </c>
      <c r="I42" s="27">
        <f>'Algemene informatie'!B17</f>
        <v>0</v>
      </c>
      <c r="J42" s="27">
        <f>'Algemene informatie'!B18</f>
        <v>0</v>
      </c>
      <c r="K42" s="27">
        <f>'Algemene informatie'!B19</f>
        <v>0</v>
      </c>
      <c r="M42" s="26" t="s">
        <v>82</v>
      </c>
      <c r="N42" s="27">
        <f>'Algemene informatie'!B10</f>
        <v>0</v>
      </c>
      <c r="O42" s="27">
        <f>'Algemene informatie'!B11</f>
        <v>0</v>
      </c>
      <c r="P42" s="27">
        <f>'Algemene informatie'!B12</f>
        <v>0</v>
      </c>
      <c r="Q42" s="27">
        <f>'Algemene informatie'!B13</f>
        <v>0</v>
      </c>
      <c r="R42" s="27">
        <f>'Algemene informatie'!B14</f>
        <v>0</v>
      </c>
      <c r="S42" s="27">
        <f>'Algemene informatie'!B15</f>
        <v>0</v>
      </c>
      <c r="T42" s="27">
        <f>'Algemene informatie'!B16</f>
        <v>0</v>
      </c>
      <c r="U42" s="27">
        <f>'Algemene informatie'!B17</f>
        <v>0</v>
      </c>
      <c r="V42" s="27">
        <f>'Algemene informatie'!B18</f>
        <v>0</v>
      </c>
      <c r="W42" s="27">
        <f>'Algemene informatie'!B19</f>
        <v>0</v>
      </c>
    </row>
    <row r="43" spans="1:23" hidden="1" x14ac:dyDescent="0.15">
      <c r="A43" s="28">
        <v>1</v>
      </c>
      <c r="B43" s="56">
        <f>B20*'Begroting penvoerder'!L4</f>
        <v>0</v>
      </c>
      <c r="C43" s="56">
        <f>C20*'Begroting pp 2 '!L4</f>
        <v>0</v>
      </c>
      <c r="D43" s="56">
        <f>D20*'Begroting pp 3'!L4</f>
        <v>0</v>
      </c>
      <c r="E43" s="56">
        <f>E20*'Begroting pp 4'!L4</f>
        <v>0</v>
      </c>
      <c r="F43" s="56">
        <f>F20*'Begroting pp 5'!L4</f>
        <v>0</v>
      </c>
      <c r="G43" s="56">
        <f>G20*'Begroting pp 6'!L4</f>
        <v>0</v>
      </c>
      <c r="H43" s="56">
        <f>H20*'Begroting pp 7'!L4</f>
        <v>0</v>
      </c>
      <c r="I43" s="56">
        <f>I20*'Begroting pp 8'!L4</f>
        <v>0</v>
      </c>
      <c r="J43" s="56">
        <f>J20*'Begroting pp 9'!L4</f>
        <v>0</v>
      </c>
      <c r="K43" s="56">
        <f>K20*'Begroting pp 10'!L4</f>
        <v>0</v>
      </c>
      <c r="M43" s="28">
        <v>1</v>
      </c>
      <c r="N43" s="56">
        <f>N20*'Begroting penvoerder'!L4</f>
        <v>0</v>
      </c>
      <c r="O43" s="56">
        <f>O20*'Begroting pp 2 '!L4</f>
        <v>0</v>
      </c>
      <c r="P43" s="56">
        <f>P20*'Begroting pp 3'!L4</f>
        <v>0</v>
      </c>
      <c r="Q43" s="56">
        <f>Q20*'Begroting pp 4'!L4</f>
        <v>0</v>
      </c>
      <c r="R43" s="56">
        <f>R20*'Begroting pp 5'!L4</f>
        <v>0</v>
      </c>
      <c r="S43" s="56">
        <f>S20*'Begroting pp 6'!L4</f>
        <v>0</v>
      </c>
      <c r="T43" s="56">
        <f>T20*'Begroting pp 7'!L4</f>
        <v>0</v>
      </c>
      <c r="U43" s="56">
        <f>U20*'Begroting pp 8'!L4</f>
        <v>0</v>
      </c>
      <c r="V43" s="56">
        <f>V20*'Begroting pp 9'!L4</f>
        <v>0</v>
      </c>
      <c r="W43" s="56">
        <f>W20*'Begroting pp 10'!L4</f>
        <v>0</v>
      </c>
    </row>
    <row r="44" spans="1:23" hidden="1" x14ac:dyDescent="0.15">
      <c r="A44" s="28">
        <v>2</v>
      </c>
      <c r="B44" s="56">
        <f>B21*'Begroting penvoerder'!L5</f>
        <v>0</v>
      </c>
      <c r="C44" s="56">
        <f>C21*'Begroting pp 2 '!L5</f>
        <v>0</v>
      </c>
      <c r="D44" s="56">
        <f>D21*'Begroting pp 3'!L5</f>
        <v>0</v>
      </c>
      <c r="E44" s="56">
        <f>E21*'Begroting pp 4'!L5</f>
        <v>0</v>
      </c>
      <c r="F44" s="56">
        <f>F21*'Begroting pp 5'!L5</f>
        <v>0</v>
      </c>
      <c r="G44" s="56">
        <f>G21*'Begroting pp 6'!L5</f>
        <v>0</v>
      </c>
      <c r="H44" s="56">
        <f>H21*'Begroting pp 7'!L5</f>
        <v>0</v>
      </c>
      <c r="I44" s="56">
        <f>I21*'Begroting pp 8'!L5</f>
        <v>0</v>
      </c>
      <c r="J44" s="56">
        <f>J21*'Begroting pp 9'!L5</f>
        <v>0</v>
      </c>
      <c r="K44" s="56">
        <f>K21*'Begroting pp 10'!L5</f>
        <v>0</v>
      </c>
      <c r="M44" s="28">
        <v>2</v>
      </c>
      <c r="N44" s="56">
        <f>N21*'Begroting penvoerder'!L5</f>
        <v>0</v>
      </c>
      <c r="O44" s="56">
        <f>O21*'Begroting pp 2 '!L5</f>
        <v>0</v>
      </c>
      <c r="P44" s="56">
        <f>P21*'Begroting pp 3'!L5</f>
        <v>0</v>
      </c>
      <c r="Q44" s="56">
        <f>Q21*'Begroting pp 4'!L5</f>
        <v>0</v>
      </c>
      <c r="R44" s="56">
        <f>R21*'Begroting pp 5'!L5</f>
        <v>0</v>
      </c>
      <c r="S44" s="56">
        <f>S21*'Begroting pp 6'!L5</f>
        <v>0</v>
      </c>
      <c r="T44" s="56">
        <f>T21*'Begroting pp 7'!L5</f>
        <v>0</v>
      </c>
      <c r="U44" s="56">
        <f>U21*'Begroting pp 8'!L5</f>
        <v>0</v>
      </c>
      <c r="V44" s="56">
        <f>V21*'Begroting pp 9'!L5</f>
        <v>0</v>
      </c>
      <c r="W44" s="56">
        <f>W21*'Begroting pp 10'!L5</f>
        <v>0</v>
      </c>
    </row>
    <row r="45" spans="1:23" hidden="1" x14ac:dyDescent="0.15">
      <c r="A45" s="28">
        <v>3</v>
      </c>
      <c r="B45" s="56">
        <f>B22*'Begroting penvoerder'!L6</f>
        <v>0</v>
      </c>
      <c r="C45" s="56">
        <f>C22*'Begroting pp 2 '!L6</f>
        <v>0</v>
      </c>
      <c r="D45" s="56">
        <f>D22*'Begroting pp 3'!L6</f>
        <v>0</v>
      </c>
      <c r="E45" s="56">
        <f>E22*'Begroting pp 4'!L6</f>
        <v>0</v>
      </c>
      <c r="F45" s="56">
        <f>F22*'Begroting pp 5'!L6</f>
        <v>0</v>
      </c>
      <c r="G45" s="56">
        <f>G22*'Begroting pp 6'!L6</f>
        <v>0</v>
      </c>
      <c r="H45" s="56">
        <f>H22*'Begroting pp 7'!L6</f>
        <v>0</v>
      </c>
      <c r="I45" s="56">
        <f>I22*'Begroting pp 8'!L6</f>
        <v>0</v>
      </c>
      <c r="J45" s="56">
        <f>J22*'Begroting pp 9'!L6</f>
        <v>0</v>
      </c>
      <c r="K45" s="56">
        <f>K22*'Begroting pp 10'!L6</f>
        <v>0</v>
      </c>
      <c r="M45" s="28">
        <v>3</v>
      </c>
      <c r="N45" s="56">
        <f>N22*'Begroting penvoerder'!L6</f>
        <v>0</v>
      </c>
      <c r="O45" s="56">
        <f>O22*'Begroting pp 2 '!L6</f>
        <v>0</v>
      </c>
      <c r="P45" s="56">
        <f>P22*'Begroting pp 3'!L6</f>
        <v>0</v>
      </c>
      <c r="Q45" s="56">
        <f>Q22*'Begroting pp 4'!L6</f>
        <v>0</v>
      </c>
      <c r="R45" s="56">
        <f>R22*'Begroting pp 5'!L6</f>
        <v>0</v>
      </c>
      <c r="S45" s="56">
        <f>S22*'Begroting pp 6'!L6</f>
        <v>0</v>
      </c>
      <c r="T45" s="56">
        <f>T22*'Begroting pp 7'!L6</f>
        <v>0</v>
      </c>
      <c r="U45" s="56">
        <f>U22*'Begroting pp 8'!L6</f>
        <v>0</v>
      </c>
      <c r="V45" s="56">
        <f>V22*'Begroting pp 9'!L6</f>
        <v>0</v>
      </c>
      <c r="W45" s="56">
        <f>W22*'Begroting pp 10'!L6</f>
        <v>0</v>
      </c>
    </row>
    <row r="46" spans="1:23" hidden="1" x14ac:dyDescent="0.15">
      <c r="A46" s="28">
        <v>4</v>
      </c>
      <c r="B46" s="56">
        <f>B23*'Begroting penvoerder'!L7</f>
        <v>0</v>
      </c>
      <c r="C46" s="56">
        <f>C23*'Begroting pp 2 '!L7</f>
        <v>0</v>
      </c>
      <c r="D46" s="56">
        <f>D23*'Begroting pp 3'!L7</f>
        <v>0</v>
      </c>
      <c r="E46" s="56">
        <f>E23*'Begroting pp 4'!L7</f>
        <v>0</v>
      </c>
      <c r="F46" s="56">
        <f>F23*'Begroting pp 5'!L7</f>
        <v>0</v>
      </c>
      <c r="G46" s="56">
        <f>G23*'Begroting pp 6'!L7</f>
        <v>0</v>
      </c>
      <c r="H46" s="56">
        <f>H23*'Begroting pp 7'!L7</f>
        <v>0</v>
      </c>
      <c r="I46" s="56">
        <f>I23*'Begroting pp 8'!L7</f>
        <v>0</v>
      </c>
      <c r="J46" s="56">
        <f>J23*'Begroting pp 9'!L7</f>
        <v>0</v>
      </c>
      <c r="K46" s="56">
        <f>K23*'Begroting pp 10'!L7</f>
        <v>0</v>
      </c>
      <c r="M46" s="28">
        <v>4</v>
      </c>
      <c r="N46" s="56">
        <f>N23*'Begroting penvoerder'!L7</f>
        <v>0</v>
      </c>
      <c r="O46" s="56">
        <f>O23*'Begroting pp 2 '!L7</f>
        <v>0</v>
      </c>
      <c r="P46" s="56">
        <f>P23*'Begroting pp 3'!L7</f>
        <v>0</v>
      </c>
      <c r="Q46" s="56">
        <f>Q23*'Begroting pp 4'!L7</f>
        <v>0</v>
      </c>
      <c r="R46" s="56">
        <f>R23*'Begroting pp 5'!L7</f>
        <v>0</v>
      </c>
      <c r="S46" s="56">
        <f>S23*'Begroting pp 6'!L7</f>
        <v>0</v>
      </c>
      <c r="T46" s="56">
        <f>T23*'Begroting pp 7'!L7</f>
        <v>0</v>
      </c>
      <c r="U46" s="56">
        <f>U23*'Begroting pp 8'!L7</f>
        <v>0</v>
      </c>
      <c r="V46" s="56">
        <f>V23*'Begroting pp 9'!L7</f>
        <v>0</v>
      </c>
      <c r="W46" s="56">
        <f>W23*'Begroting pp 10'!L7</f>
        <v>0</v>
      </c>
    </row>
    <row r="47" spans="1:23" hidden="1" x14ac:dyDescent="0.15">
      <c r="A47" s="28">
        <v>5</v>
      </c>
      <c r="B47" s="56">
        <f>B24*'Begroting penvoerder'!L8</f>
        <v>0</v>
      </c>
      <c r="C47" s="56">
        <f>C24*'Begroting pp 2 '!L8</f>
        <v>0</v>
      </c>
      <c r="D47" s="56">
        <f>D24*'Begroting pp 3'!L8</f>
        <v>0</v>
      </c>
      <c r="E47" s="56">
        <f>E24*'Begroting pp 4'!L8</f>
        <v>0</v>
      </c>
      <c r="F47" s="56">
        <f>F24*'Begroting pp 5'!L8</f>
        <v>0</v>
      </c>
      <c r="G47" s="56">
        <f>G24*'Begroting pp 6'!L8</f>
        <v>0</v>
      </c>
      <c r="H47" s="56">
        <f>H24*'Begroting pp 7'!L8</f>
        <v>0</v>
      </c>
      <c r="I47" s="56">
        <f>I24*'Begroting pp 8'!L8</f>
        <v>0</v>
      </c>
      <c r="J47" s="56">
        <f>J24*'Begroting pp 9'!L8</f>
        <v>0</v>
      </c>
      <c r="K47" s="56">
        <f>K24*'Begroting pp 10'!L8</f>
        <v>0</v>
      </c>
      <c r="M47" s="28">
        <v>5</v>
      </c>
      <c r="N47" s="56">
        <f>N24*'Begroting penvoerder'!L8</f>
        <v>0</v>
      </c>
      <c r="O47" s="56">
        <f>O24*'Begroting pp 2 '!L8</f>
        <v>0</v>
      </c>
      <c r="P47" s="56">
        <f>P24*'Begroting pp 3'!L8</f>
        <v>0</v>
      </c>
      <c r="Q47" s="56">
        <f>Q24*'Begroting pp 4'!L8</f>
        <v>0</v>
      </c>
      <c r="R47" s="56">
        <f>R24*'Begroting pp 5'!L8</f>
        <v>0</v>
      </c>
      <c r="S47" s="56">
        <f>S24*'Begroting pp 6'!L8</f>
        <v>0</v>
      </c>
      <c r="T47" s="56">
        <f>T24*'Begroting pp 7'!L8</f>
        <v>0</v>
      </c>
      <c r="U47" s="56">
        <f>U24*'Begroting pp 8'!L8</f>
        <v>0</v>
      </c>
      <c r="V47" s="56">
        <f>V24*'Begroting pp 9'!L8</f>
        <v>0</v>
      </c>
      <c r="W47" s="56">
        <f>W24*'Begroting pp 10'!L8</f>
        <v>0</v>
      </c>
    </row>
    <row r="48" spans="1:23" hidden="1" x14ac:dyDescent="0.15">
      <c r="A48" s="28">
        <v>6</v>
      </c>
      <c r="B48" s="56">
        <f>B25*'Begroting penvoerder'!L9</f>
        <v>0</v>
      </c>
      <c r="C48" s="56">
        <f>C25*'Begroting pp 2 '!L9</f>
        <v>0</v>
      </c>
      <c r="D48" s="56">
        <f>D25*'Begroting pp 3'!L9</f>
        <v>0</v>
      </c>
      <c r="E48" s="56">
        <f>E25*'Begroting pp 4'!L9</f>
        <v>0</v>
      </c>
      <c r="F48" s="56">
        <f>F25*'Begroting pp 5'!L9</f>
        <v>0</v>
      </c>
      <c r="G48" s="56">
        <f>G25*'Begroting pp 6'!L9</f>
        <v>0</v>
      </c>
      <c r="H48" s="56">
        <f>H25*'Begroting pp 7'!L9</f>
        <v>0</v>
      </c>
      <c r="I48" s="56">
        <f>I25*'Begroting pp 8'!L9</f>
        <v>0</v>
      </c>
      <c r="J48" s="56">
        <f>J25*'Begroting pp 9'!L9</f>
        <v>0</v>
      </c>
      <c r="K48" s="56">
        <f>K25*'Begroting pp 10'!L9</f>
        <v>0</v>
      </c>
      <c r="M48" s="28">
        <v>6</v>
      </c>
      <c r="N48" s="56">
        <f>N25*'Begroting penvoerder'!L9</f>
        <v>0</v>
      </c>
      <c r="O48" s="56">
        <f>O25*'Begroting pp 2 '!L9</f>
        <v>0</v>
      </c>
      <c r="P48" s="56">
        <f>P25*'Begroting pp 3'!L9</f>
        <v>0</v>
      </c>
      <c r="Q48" s="56">
        <f>Q25*'Begroting pp 4'!L9</f>
        <v>0</v>
      </c>
      <c r="R48" s="56">
        <f>R25*'Begroting pp 5'!L9</f>
        <v>0</v>
      </c>
      <c r="S48" s="56">
        <f>S25*'Begroting pp 6'!L9</f>
        <v>0</v>
      </c>
      <c r="T48" s="56">
        <f>T25*'Begroting pp 7'!L9</f>
        <v>0</v>
      </c>
      <c r="U48" s="56">
        <f>U25*'Begroting pp 8'!L9</f>
        <v>0</v>
      </c>
      <c r="V48" s="56">
        <f>V25*'Begroting pp 9'!L9</f>
        <v>0</v>
      </c>
      <c r="W48" s="56">
        <f>W25*'Begroting pp 10'!L9</f>
        <v>0</v>
      </c>
    </row>
    <row r="49" spans="1:23" hidden="1" x14ac:dyDescent="0.15">
      <c r="A49" s="28">
        <v>7</v>
      </c>
      <c r="B49" s="56">
        <f>B26*'Begroting penvoerder'!L10</f>
        <v>0</v>
      </c>
      <c r="C49" s="56">
        <f>C26*'Begroting pp 2 '!L10</f>
        <v>0</v>
      </c>
      <c r="D49" s="56">
        <f>D26*'Begroting pp 3'!L10</f>
        <v>0</v>
      </c>
      <c r="E49" s="56">
        <f>E26*'Begroting pp 4'!L10</f>
        <v>0</v>
      </c>
      <c r="F49" s="56">
        <f>F26*'Begroting pp 5'!L10</f>
        <v>0</v>
      </c>
      <c r="G49" s="56">
        <f>G26*'Begroting pp 6'!L10</f>
        <v>0</v>
      </c>
      <c r="H49" s="56">
        <f>H26*'Begroting pp 7'!L10</f>
        <v>0</v>
      </c>
      <c r="I49" s="56">
        <f>I26*'Begroting pp 8'!L10</f>
        <v>0</v>
      </c>
      <c r="J49" s="56">
        <f>J26*'Begroting pp 9'!L10</f>
        <v>0</v>
      </c>
      <c r="K49" s="56">
        <f>K26*'Begroting pp 10'!L10</f>
        <v>0</v>
      </c>
      <c r="M49" s="28">
        <v>7</v>
      </c>
      <c r="N49" s="56">
        <f>N26*'Begroting penvoerder'!L10</f>
        <v>0</v>
      </c>
      <c r="O49" s="56">
        <f>O26*'Begroting pp 2 '!L10</f>
        <v>0</v>
      </c>
      <c r="P49" s="56">
        <f>P26*'Begroting pp 3'!L10</f>
        <v>0</v>
      </c>
      <c r="Q49" s="56">
        <f>Q26*'Begroting pp 4'!L10</f>
        <v>0</v>
      </c>
      <c r="R49" s="56">
        <f>R26*'Begroting pp 5'!L10</f>
        <v>0</v>
      </c>
      <c r="S49" s="56">
        <f>S26*'Begroting pp 6'!L10</f>
        <v>0</v>
      </c>
      <c r="T49" s="56">
        <f>T26*'Begroting pp 7'!L10</f>
        <v>0</v>
      </c>
      <c r="U49" s="56">
        <f>U26*'Begroting pp 8'!L10</f>
        <v>0</v>
      </c>
      <c r="V49" s="56">
        <f>V26*'Begroting pp 9'!L10</f>
        <v>0</v>
      </c>
      <c r="W49" s="56">
        <f>W26*'Begroting pp 10'!L10</f>
        <v>0</v>
      </c>
    </row>
    <row r="50" spans="1:23" hidden="1" x14ac:dyDescent="0.15">
      <c r="A50" s="28">
        <v>8</v>
      </c>
      <c r="B50" s="56">
        <f>B27*'Begroting penvoerder'!L11</f>
        <v>0</v>
      </c>
      <c r="C50" s="56">
        <f>C27*'Begroting pp 2 '!L11</f>
        <v>0</v>
      </c>
      <c r="D50" s="56">
        <f>D27*'Begroting pp 3'!L11</f>
        <v>0</v>
      </c>
      <c r="E50" s="56">
        <f>E27*'Begroting pp 4'!L11</f>
        <v>0</v>
      </c>
      <c r="F50" s="56">
        <f>F27*'Begroting pp 5'!L11</f>
        <v>0</v>
      </c>
      <c r="G50" s="56">
        <f>G27*'Begroting pp 6'!L11</f>
        <v>0</v>
      </c>
      <c r="H50" s="56">
        <f>H27*'Begroting pp 7'!L11</f>
        <v>0</v>
      </c>
      <c r="I50" s="56">
        <f>I27*'Begroting pp 8'!L11</f>
        <v>0</v>
      </c>
      <c r="J50" s="56">
        <f>J27*'Begroting pp 9'!L11</f>
        <v>0</v>
      </c>
      <c r="K50" s="56">
        <f>K27*'Begroting pp 10'!L11</f>
        <v>0</v>
      </c>
      <c r="M50" s="28">
        <v>8</v>
      </c>
      <c r="N50" s="56">
        <f>N27*'Begroting penvoerder'!L11</f>
        <v>0</v>
      </c>
      <c r="O50" s="56">
        <f>O27*'Begroting pp 2 '!L11</f>
        <v>0</v>
      </c>
      <c r="P50" s="56">
        <f>P27*'Begroting pp 3'!L11</f>
        <v>0</v>
      </c>
      <c r="Q50" s="56">
        <f>Q27*'Begroting pp 4'!L11</f>
        <v>0</v>
      </c>
      <c r="R50" s="56">
        <f>R27*'Begroting pp 5'!L11</f>
        <v>0</v>
      </c>
      <c r="S50" s="56">
        <f>S27*'Begroting pp 6'!L11</f>
        <v>0</v>
      </c>
      <c r="T50" s="56">
        <f>T27*'Begroting pp 7'!L11</f>
        <v>0</v>
      </c>
      <c r="U50" s="56">
        <f>U27*'Begroting pp 8'!L11</f>
        <v>0</v>
      </c>
      <c r="V50" s="56">
        <f>V27*'Begroting pp 9'!L11</f>
        <v>0</v>
      </c>
      <c r="W50" s="56">
        <f>W27*'Begroting pp 10'!L11</f>
        <v>0</v>
      </c>
    </row>
    <row r="51" spans="1:23" hidden="1" x14ac:dyDescent="0.15">
      <c r="A51" s="28">
        <v>9</v>
      </c>
      <c r="B51" s="56">
        <f>B28*'Begroting penvoerder'!L12</f>
        <v>0</v>
      </c>
      <c r="C51" s="56">
        <f>C28*'Begroting pp 2 '!L12</f>
        <v>0</v>
      </c>
      <c r="D51" s="56">
        <f>D28*'Begroting pp 3'!L12</f>
        <v>0</v>
      </c>
      <c r="E51" s="56">
        <f>E28*'Begroting pp 4'!L12</f>
        <v>0</v>
      </c>
      <c r="F51" s="56">
        <f>F28*'Begroting pp 5'!L12</f>
        <v>0</v>
      </c>
      <c r="G51" s="56">
        <f>G28*'Begroting pp 6'!L12</f>
        <v>0</v>
      </c>
      <c r="H51" s="56">
        <f>H28*'Begroting pp 7'!L12</f>
        <v>0</v>
      </c>
      <c r="I51" s="56">
        <f>I28*'Begroting pp 8'!L12</f>
        <v>0</v>
      </c>
      <c r="J51" s="56">
        <f>J28*'Begroting pp 9'!L12</f>
        <v>0</v>
      </c>
      <c r="K51" s="56">
        <f>K28*'Begroting pp 10'!L12</f>
        <v>0</v>
      </c>
      <c r="M51" s="28">
        <v>9</v>
      </c>
      <c r="N51" s="56">
        <f>N28*'Begroting penvoerder'!L12</f>
        <v>0</v>
      </c>
      <c r="O51" s="56">
        <f>O28*'Begroting pp 2 '!L12</f>
        <v>0</v>
      </c>
      <c r="P51" s="56">
        <f>P28*'Begroting pp 3'!L12</f>
        <v>0</v>
      </c>
      <c r="Q51" s="56">
        <f>Q28*'Begroting pp 4'!L12</f>
        <v>0</v>
      </c>
      <c r="R51" s="56">
        <f>R28*'Begroting pp 5'!L12</f>
        <v>0</v>
      </c>
      <c r="S51" s="56">
        <f>S28*'Begroting pp 6'!L12</f>
        <v>0</v>
      </c>
      <c r="T51" s="56">
        <f>T28*'Begroting pp 7'!L12</f>
        <v>0</v>
      </c>
      <c r="U51" s="56">
        <f>U28*'Begroting pp 8'!L12</f>
        <v>0</v>
      </c>
      <c r="V51" s="56">
        <f>V28*'Begroting pp 9'!L12</f>
        <v>0</v>
      </c>
      <c r="W51" s="56">
        <f>W28*'Begroting pp 10'!L12</f>
        <v>0</v>
      </c>
    </row>
    <row r="52" spans="1:23" hidden="1" x14ac:dyDescent="0.15">
      <c r="A52" s="28">
        <v>10</v>
      </c>
      <c r="B52" s="56">
        <f>B29*'Begroting penvoerder'!L13</f>
        <v>0</v>
      </c>
      <c r="C52" s="56">
        <f>C29*'Begroting pp 2 '!L13</f>
        <v>0</v>
      </c>
      <c r="D52" s="56">
        <f>D29*'Begroting pp 3'!L13</f>
        <v>0</v>
      </c>
      <c r="E52" s="56">
        <f>E29*'Begroting pp 4'!L13</f>
        <v>0</v>
      </c>
      <c r="F52" s="56">
        <f>F29*'Begroting pp 5'!L13</f>
        <v>0</v>
      </c>
      <c r="G52" s="56">
        <f>G29*'Begroting pp 6'!L13</f>
        <v>0</v>
      </c>
      <c r="H52" s="56">
        <f>H29*'Begroting pp 7'!L13</f>
        <v>0</v>
      </c>
      <c r="I52" s="56">
        <f>I29*'Begroting pp 8'!L13</f>
        <v>0</v>
      </c>
      <c r="J52" s="56">
        <f>J29*'Begroting pp 9'!L13</f>
        <v>0</v>
      </c>
      <c r="K52" s="56">
        <f>K29*'Begroting pp 10'!L13</f>
        <v>0</v>
      </c>
      <c r="M52" s="28">
        <v>10</v>
      </c>
      <c r="N52" s="56">
        <f>N29*'Begroting penvoerder'!L13</f>
        <v>0</v>
      </c>
      <c r="O52" s="56">
        <f>O29*'Begroting pp 2 '!L13</f>
        <v>0</v>
      </c>
      <c r="P52" s="56">
        <f>P29*'Begroting pp 3'!L13</f>
        <v>0</v>
      </c>
      <c r="Q52" s="56">
        <f>Q29*'Begroting pp 4'!L13</f>
        <v>0</v>
      </c>
      <c r="R52" s="56">
        <f>R29*'Begroting pp 5'!L13</f>
        <v>0</v>
      </c>
      <c r="S52" s="56">
        <f>S29*'Begroting pp 6'!L13</f>
        <v>0</v>
      </c>
      <c r="T52" s="56">
        <f>T29*'Begroting pp 7'!L13</f>
        <v>0</v>
      </c>
      <c r="U52" s="56">
        <f>U29*'Begroting pp 8'!L13</f>
        <v>0</v>
      </c>
      <c r="V52" s="56">
        <f>V29*'Begroting pp 9'!L13</f>
        <v>0</v>
      </c>
      <c r="W52" s="56">
        <f>W29*'Begroting pp 10'!L13</f>
        <v>0</v>
      </c>
    </row>
    <row r="53" spans="1:23" hidden="1" x14ac:dyDescent="0.15">
      <c r="A53" s="28">
        <v>11</v>
      </c>
      <c r="B53" s="56">
        <f>B30*'Begroting penvoerder'!L14</f>
        <v>0</v>
      </c>
      <c r="C53" s="56">
        <f>C30*'Begroting pp 2 '!L14</f>
        <v>0</v>
      </c>
      <c r="D53" s="56">
        <f>D30*'Begroting pp 3'!L14</f>
        <v>0</v>
      </c>
      <c r="E53" s="56">
        <f>E30*'Begroting pp 4'!L14</f>
        <v>0</v>
      </c>
      <c r="F53" s="56">
        <f>F30*'Begroting pp 5'!L14</f>
        <v>0</v>
      </c>
      <c r="G53" s="56">
        <f>G30*'Begroting pp 6'!L14</f>
        <v>0</v>
      </c>
      <c r="H53" s="56">
        <f>H30*'Begroting pp 7'!L14</f>
        <v>0</v>
      </c>
      <c r="I53" s="56">
        <f>I30*'Begroting pp 8'!L14</f>
        <v>0</v>
      </c>
      <c r="J53" s="56">
        <f>J30*'Begroting pp 9'!L14</f>
        <v>0</v>
      </c>
      <c r="K53" s="56">
        <f>K30*'Begroting pp 10'!L14</f>
        <v>0</v>
      </c>
      <c r="M53" s="28">
        <v>11</v>
      </c>
      <c r="N53" s="56">
        <f>N30*'Begroting penvoerder'!L14</f>
        <v>0</v>
      </c>
      <c r="O53" s="56">
        <f>O30*'Begroting pp 2 '!L14</f>
        <v>0</v>
      </c>
      <c r="P53" s="56">
        <f>P30*'Begroting pp 3'!L14</f>
        <v>0</v>
      </c>
      <c r="Q53" s="56">
        <f>Q30*'Begroting pp 4'!L14</f>
        <v>0</v>
      </c>
      <c r="R53" s="56">
        <f>R30*'Begroting pp 5'!L14</f>
        <v>0</v>
      </c>
      <c r="S53" s="56">
        <f>S30*'Begroting pp 6'!L14</f>
        <v>0</v>
      </c>
      <c r="T53" s="56">
        <f>T30*'Begroting pp 7'!L14</f>
        <v>0</v>
      </c>
      <c r="U53" s="56">
        <f>U30*'Begroting pp 8'!L14</f>
        <v>0</v>
      </c>
      <c r="V53" s="56">
        <f>V30*'Begroting pp 9'!L14</f>
        <v>0</v>
      </c>
      <c r="W53" s="56">
        <f>W30*'Begroting pp 10'!L14</f>
        <v>0</v>
      </c>
    </row>
    <row r="54" spans="1:23" hidden="1" x14ac:dyDescent="0.15">
      <c r="A54" s="28">
        <v>12</v>
      </c>
      <c r="B54" s="56">
        <f>B31*'Begroting penvoerder'!L15</f>
        <v>0</v>
      </c>
      <c r="C54" s="56">
        <f>C31*'Begroting pp 2 '!L15</f>
        <v>0</v>
      </c>
      <c r="D54" s="56">
        <f>D31*'Begroting pp 3'!L15</f>
        <v>0</v>
      </c>
      <c r="E54" s="56">
        <f>E31*'Begroting pp 4'!L15</f>
        <v>0</v>
      </c>
      <c r="F54" s="56">
        <f>F31*'Begroting pp 5'!L15</f>
        <v>0</v>
      </c>
      <c r="G54" s="56">
        <f>G31*'Begroting pp 6'!L15</f>
        <v>0</v>
      </c>
      <c r="H54" s="56">
        <f>H31*'Begroting pp 7'!L15</f>
        <v>0</v>
      </c>
      <c r="I54" s="56">
        <f>I31*'Begroting pp 8'!L15</f>
        <v>0</v>
      </c>
      <c r="J54" s="56">
        <f>J31*'Begroting pp 9'!L15</f>
        <v>0</v>
      </c>
      <c r="K54" s="56">
        <f>K31*'Begroting pp 10'!L15</f>
        <v>0</v>
      </c>
      <c r="M54" s="28">
        <v>12</v>
      </c>
      <c r="N54" s="56">
        <f>N31*'Begroting penvoerder'!L15</f>
        <v>0</v>
      </c>
      <c r="O54" s="56">
        <f>O31*'Begroting pp 2 '!L15</f>
        <v>0</v>
      </c>
      <c r="P54" s="56">
        <f>P31*'Begroting pp 3'!L15</f>
        <v>0</v>
      </c>
      <c r="Q54" s="56">
        <f>Q31*'Begroting pp 4'!L15</f>
        <v>0</v>
      </c>
      <c r="R54" s="56">
        <f>R31*'Begroting pp 5'!L15</f>
        <v>0</v>
      </c>
      <c r="S54" s="56">
        <f>S31*'Begroting pp 6'!L15</f>
        <v>0</v>
      </c>
      <c r="T54" s="56">
        <f>T31*'Begroting pp 7'!L15</f>
        <v>0</v>
      </c>
      <c r="U54" s="56">
        <f>U31*'Begroting pp 8'!L15</f>
        <v>0</v>
      </c>
      <c r="V54" s="56">
        <f>V31*'Begroting pp 9'!L15</f>
        <v>0</v>
      </c>
      <c r="W54" s="56">
        <f>W31*'Begroting pp 10'!L15</f>
        <v>0</v>
      </c>
    </row>
    <row r="55" spans="1:23" hidden="1" x14ac:dyDescent="0.15">
      <c r="A55" s="28">
        <v>13</v>
      </c>
      <c r="B55" s="56">
        <f>B32*'Begroting penvoerder'!L16</f>
        <v>0</v>
      </c>
      <c r="C55" s="56">
        <f>C32*'Begroting pp 2 '!L16</f>
        <v>0</v>
      </c>
      <c r="D55" s="56">
        <f>D32*'Begroting pp 3'!L16</f>
        <v>0</v>
      </c>
      <c r="E55" s="56">
        <f>E32*'Begroting pp 4'!L16</f>
        <v>0</v>
      </c>
      <c r="F55" s="56">
        <f>F32*'Begroting pp 5'!L16</f>
        <v>0</v>
      </c>
      <c r="G55" s="56">
        <f>G32*'Begroting pp 6'!L16</f>
        <v>0</v>
      </c>
      <c r="H55" s="56">
        <f>H32*'Begroting pp 7'!L16</f>
        <v>0</v>
      </c>
      <c r="I55" s="56">
        <f>I32*'Begroting pp 8'!L16</f>
        <v>0</v>
      </c>
      <c r="J55" s="56">
        <f>J32*'Begroting pp 9'!L16</f>
        <v>0</v>
      </c>
      <c r="K55" s="56">
        <f>K32*'Begroting pp 10'!L16</f>
        <v>0</v>
      </c>
      <c r="M55" s="28">
        <v>13</v>
      </c>
      <c r="N55" s="56">
        <f>N32*'Begroting penvoerder'!L16</f>
        <v>0</v>
      </c>
      <c r="O55" s="56">
        <f>O32*'Begroting pp 2 '!L16</f>
        <v>0</v>
      </c>
      <c r="P55" s="56">
        <f>P32*'Begroting pp 3'!L16</f>
        <v>0</v>
      </c>
      <c r="Q55" s="56">
        <f>Q32*'Begroting pp 4'!L16</f>
        <v>0</v>
      </c>
      <c r="R55" s="56">
        <f>R32*'Begroting pp 5'!L16</f>
        <v>0</v>
      </c>
      <c r="S55" s="56">
        <f>S32*'Begroting pp 6'!L16</f>
        <v>0</v>
      </c>
      <c r="T55" s="56">
        <f>T32*'Begroting pp 7'!L16</f>
        <v>0</v>
      </c>
      <c r="U55" s="56">
        <f>U32*'Begroting pp 8'!L16</f>
        <v>0</v>
      </c>
      <c r="V55" s="56">
        <f>V32*'Begroting pp 9'!L16</f>
        <v>0</v>
      </c>
      <c r="W55" s="56">
        <f>W32*'Begroting pp 10'!L16</f>
        <v>0</v>
      </c>
    </row>
    <row r="56" spans="1:23" hidden="1" x14ac:dyDescent="0.15">
      <c r="A56" s="28">
        <v>14</v>
      </c>
      <c r="B56" s="56">
        <f>B33*'Begroting penvoerder'!L17</f>
        <v>0</v>
      </c>
      <c r="C56" s="56">
        <f>C33*'Begroting pp 2 '!L17</f>
        <v>0</v>
      </c>
      <c r="D56" s="56">
        <f>D33*'Begroting pp 3'!L17</f>
        <v>0</v>
      </c>
      <c r="E56" s="56">
        <f>E33*'Begroting pp 4'!L17</f>
        <v>0</v>
      </c>
      <c r="F56" s="56">
        <f>F33*'Begroting pp 5'!L17</f>
        <v>0</v>
      </c>
      <c r="G56" s="56">
        <f>G33*'Begroting pp 6'!L17</f>
        <v>0</v>
      </c>
      <c r="H56" s="56">
        <f>H33*'Begroting pp 7'!L17</f>
        <v>0</v>
      </c>
      <c r="I56" s="56">
        <f>I33*'Begroting pp 8'!L17</f>
        <v>0</v>
      </c>
      <c r="J56" s="56">
        <f>J33*'Begroting pp 9'!L17</f>
        <v>0</v>
      </c>
      <c r="K56" s="56">
        <f>K33*'Begroting pp 10'!L17</f>
        <v>0</v>
      </c>
      <c r="M56" s="28">
        <v>14</v>
      </c>
      <c r="N56" s="56">
        <f>N33*'Begroting penvoerder'!L17</f>
        <v>0</v>
      </c>
      <c r="O56" s="56">
        <f>O33*'Begroting pp 2 '!L17</f>
        <v>0</v>
      </c>
      <c r="P56" s="56">
        <f>P33*'Begroting pp 3'!L17</f>
        <v>0</v>
      </c>
      <c r="Q56" s="56">
        <f>Q33*'Begroting pp 4'!L17</f>
        <v>0</v>
      </c>
      <c r="R56" s="56">
        <f>R33*'Begroting pp 5'!L17</f>
        <v>0</v>
      </c>
      <c r="S56" s="56">
        <f>S33*'Begroting pp 6'!L17</f>
        <v>0</v>
      </c>
      <c r="T56" s="56">
        <f>T33*'Begroting pp 7'!L17</f>
        <v>0</v>
      </c>
      <c r="U56" s="56">
        <f>U33*'Begroting pp 8'!L17</f>
        <v>0</v>
      </c>
      <c r="V56" s="56">
        <f>V33*'Begroting pp 9'!L17</f>
        <v>0</v>
      </c>
      <c r="W56" s="56">
        <f>W33*'Begroting pp 10'!L17</f>
        <v>0</v>
      </c>
    </row>
    <row r="57" spans="1:23" hidden="1" x14ac:dyDescent="0.15">
      <c r="A57" s="28">
        <v>15</v>
      </c>
      <c r="B57" s="56">
        <f>B34*'Begroting penvoerder'!L18</f>
        <v>0</v>
      </c>
      <c r="C57" s="56">
        <f>C34*'Begroting pp 2 '!L18</f>
        <v>0</v>
      </c>
      <c r="D57" s="56">
        <f>D34*'Begroting pp 3'!L18</f>
        <v>0</v>
      </c>
      <c r="E57" s="56">
        <f>E34*'Begroting pp 4'!L18</f>
        <v>0</v>
      </c>
      <c r="F57" s="56">
        <f>F34*'Begroting pp 5'!L18</f>
        <v>0</v>
      </c>
      <c r="G57" s="56">
        <f>G34*'Begroting pp 6'!L18</f>
        <v>0</v>
      </c>
      <c r="H57" s="56">
        <f>H34*'Begroting pp 7'!L18</f>
        <v>0</v>
      </c>
      <c r="I57" s="56">
        <f>I34*'Begroting pp 8'!L18</f>
        <v>0</v>
      </c>
      <c r="J57" s="56">
        <f>J34*'Begroting pp 9'!L18</f>
        <v>0</v>
      </c>
      <c r="K57" s="56">
        <f>K34*'Begroting pp 10'!L18</f>
        <v>0</v>
      </c>
      <c r="M57" s="28">
        <v>15</v>
      </c>
      <c r="N57" s="56">
        <f>N34*'Begroting penvoerder'!L18</f>
        <v>0</v>
      </c>
      <c r="O57" s="56">
        <f>O34*'Begroting pp 2 '!L18</f>
        <v>0</v>
      </c>
      <c r="P57" s="56">
        <f>P34*'Begroting pp 3'!L18</f>
        <v>0</v>
      </c>
      <c r="Q57" s="56">
        <f>Q34*'Begroting pp 4'!L18</f>
        <v>0</v>
      </c>
      <c r="R57" s="56">
        <f>R34*'Begroting pp 5'!L18</f>
        <v>0</v>
      </c>
      <c r="S57" s="56">
        <f>S34*'Begroting pp 6'!L18</f>
        <v>0</v>
      </c>
      <c r="T57" s="56">
        <f>T34*'Begroting pp 7'!L18</f>
        <v>0</v>
      </c>
      <c r="U57" s="56">
        <f>U34*'Begroting pp 8'!L18</f>
        <v>0</v>
      </c>
      <c r="V57" s="56">
        <f>V34*'Begroting pp 9'!L18</f>
        <v>0</v>
      </c>
      <c r="W57" s="56">
        <f>W34*'Begroting pp 10'!L18</f>
        <v>0</v>
      </c>
    </row>
    <row r="58" spans="1:23" hidden="1" x14ac:dyDescent="0.15">
      <c r="A58" s="28">
        <v>16</v>
      </c>
      <c r="B58" s="56">
        <f>B35*'Begroting penvoerder'!L19</f>
        <v>0</v>
      </c>
      <c r="C58" s="56">
        <f>C35*'Begroting pp 2 '!L19</f>
        <v>0</v>
      </c>
      <c r="D58" s="56">
        <f>D35*'Begroting pp 3'!L19</f>
        <v>0</v>
      </c>
      <c r="E58" s="56">
        <f>E35*'Begroting pp 4'!L19</f>
        <v>0</v>
      </c>
      <c r="F58" s="56">
        <f>F35*'Begroting pp 5'!L19</f>
        <v>0</v>
      </c>
      <c r="G58" s="56">
        <f>G35*'Begroting pp 6'!L19</f>
        <v>0</v>
      </c>
      <c r="H58" s="56">
        <f>H35*'Begroting pp 7'!L19</f>
        <v>0</v>
      </c>
      <c r="I58" s="56">
        <f>I35*'Begroting pp 8'!L19</f>
        <v>0</v>
      </c>
      <c r="J58" s="56">
        <f>J35*'Begroting pp 9'!L19</f>
        <v>0</v>
      </c>
      <c r="K58" s="56">
        <f>K35*'Begroting pp 10'!L19</f>
        <v>0</v>
      </c>
      <c r="M58" s="28">
        <v>16</v>
      </c>
      <c r="N58" s="56">
        <f>N35*'Begroting penvoerder'!L19</f>
        <v>0</v>
      </c>
      <c r="O58" s="56">
        <f>O35*'Begroting pp 2 '!L19</f>
        <v>0</v>
      </c>
      <c r="P58" s="56">
        <f>P35*'Begroting pp 3'!L19</f>
        <v>0</v>
      </c>
      <c r="Q58" s="56">
        <f>Q35*'Begroting pp 4'!L19</f>
        <v>0</v>
      </c>
      <c r="R58" s="56">
        <f>R35*'Begroting pp 5'!L19</f>
        <v>0</v>
      </c>
      <c r="S58" s="56">
        <f>S35*'Begroting pp 6'!L19</f>
        <v>0</v>
      </c>
      <c r="T58" s="56">
        <f>T35*'Begroting pp 7'!L19</f>
        <v>0</v>
      </c>
      <c r="U58" s="56">
        <f>U35*'Begroting pp 8'!L19</f>
        <v>0</v>
      </c>
      <c r="V58" s="56">
        <f>V35*'Begroting pp 9'!L19</f>
        <v>0</v>
      </c>
      <c r="W58" s="56">
        <f>W35*'Begroting pp 10'!L19</f>
        <v>0</v>
      </c>
    </row>
    <row r="59" spans="1:23" hidden="1" x14ac:dyDescent="0.15">
      <c r="A59" s="28">
        <v>17</v>
      </c>
      <c r="B59" s="56">
        <f>B36*'Begroting penvoerder'!L20</f>
        <v>0</v>
      </c>
      <c r="C59" s="56">
        <f>C36*'Begroting pp 2 '!L20</f>
        <v>0</v>
      </c>
      <c r="D59" s="56">
        <f>D36*'Begroting pp 3'!L20</f>
        <v>0</v>
      </c>
      <c r="E59" s="56">
        <f>E36*'Begroting pp 4'!L20</f>
        <v>0</v>
      </c>
      <c r="F59" s="56">
        <f>F36*'Begroting pp 5'!L20</f>
        <v>0</v>
      </c>
      <c r="G59" s="56">
        <f>G36*'Begroting pp 6'!L20</f>
        <v>0</v>
      </c>
      <c r="H59" s="56">
        <f>H36*'Begroting pp 7'!L20</f>
        <v>0</v>
      </c>
      <c r="I59" s="56">
        <f>I36*'Begroting pp 8'!L20</f>
        <v>0</v>
      </c>
      <c r="J59" s="56">
        <f>J36*'Begroting pp 9'!L20</f>
        <v>0</v>
      </c>
      <c r="K59" s="56">
        <f>K36*'Begroting pp 10'!L20</f>
        <v>0</v>
      </c>
      <c r="M59" s="28">
        <v>17</v>
      </c>
      <c r="N59" s="56">
        <f>N36*'Begroting penvoerder'!L20</f>
        <v>0</v>
      </c>
      <c r="O59" s="56">
        <f>O36*'Begroting pp 2 '!L20</f>
        <v>0</v>
      </c>
      <c r="P59" s="56">
        <f>P36*'Begroting pp 3'!L20</f>
        <v>0</v>
      </c>
      <c r="Q59" s="56">
        <f>Q36*'Begroting pp 4'!L20</f>
        <v>0</v>
      </c>
      <c r="R59" s="56">
        <f>R36*'Begroting pp 5'!L20</f>
        <v>0</v>
      </c>
      <c r="S59" s="56">
        <f>S36*'Begroting pp 6'!L20</f>
        <v>0</v>
      </c>
      <c r="T59" s="56">
        <f>T36*'Begroting pp 7'!L20</f>
        <v>0</v>
      </c>
      <c r="U59" s="56">
        <f>U36*'Begroting pp 8'!L20</f>
        <v>0</v>
      </c>
      <c r="V59" s="56">
        <f>V36*'Begroting pp 9'!L20</f>
        <v>0</v>
      </c>
      <c r="W59" s="56">
        <f>W36*'Begroting pp 10'!L20</f>
        <v>0</v>
      </c>
    </row>
    <row r="60" spans="1:23" hidden="1" x14ac:dyDescent="0.15">
      <c r="A60" s="28">
        <v>18</v>
      </c>
      <c r="B60" s="56">
        <f>B37*'Begroting penvoerder'!L21</f>
        <v>0</v>
      </c>
      <c r="C60" s="56">
        <f>C37*'Begroting pp 2 '!L21</f>
        <v>0</v>
      </c>
      <c r="D60" s="56">
        <f>D37*'Begroting pp 3'!L21</f>
        <v>0</v>
      </c>
      <c r="E60" s="56">
        <f>E37*'Begroting pp 4'!L21</f>
        <v>0</v>
      </c>
      <c r="F60" s="56">
        <f>F37*'Begroting pp 5'!L21</f>
        <v>0</v>
      </c>
      <c r="G60" s="56">
        <f>G37*'Begroting pp 6'!L21</f>
        <v>0</v>
      </c>
      <c r="H60" s="56">
        <f>H37*'Begroting pp 7'!L21</f>
        <v>0</v>
      </c>
      <c r="I60" s="56">
        <f>I37*'Begroting pp 8'!L21</f>
        <v>0</v>
      </c>
      <c r="J60" s="56">
        <f>J37*'Begroting pp 9'!L21</f>
        <v>0</v>
      </c>
      <c r="K60" s="56">
        <f>K37*'Begroting pp 10'!L21</f>
        <v>0</v>
      </c>
      <c r="M60" s="28">
        <v>18</v>
      </c>
      <c r="N60" s="56">
        <f>N37*'Begroting penvoerder'!L21</f>
        <v>0</v>
      </c>
      <c r="O60" s="56">
        <f>O37*'Begroting pp 2 '!L21</f>
        <v>0</v>
      </c>
      <c r="P60" s="56">
        <f>P37*'Begroting pp 3'!L21</f>
        <v>0</v>
      </c>
      <c r="Q60" s="56">
        <f>Q37*'Begroting pp 4'!L21</f>
        <v>0</v>
      </c>
      <c r="R60" s="56">
        <f>R37*'Begroting pp 5'!L21</f>
        <v>0</v>
      </c>
      <c r="S60" s="56">
        <f>S37*'Begroting pp 6'!L21</f>
        <v>0</v>
      </c>
      <c r="T60" s="56">
        <f>T37*'Begroting pp 7'!L21</f>
        <v>0</v>
      </c>
      <c r="U60" s="56">
        <f>U37*'Begroting pp 8'!L21</f>
        <v>0</v>
      </c>
      <c r="V60" s="56">
        <f>V37*'Begroting pp 9'!L21</f>
        <v>0</v>
      </c>
      <c r="W60" s="56">
        <f>W37*'Begroting pp 10'!L21</f>
        <v>0</v>
      </c>
    </row>
    <row r="61" spans="1:23" hidden="1" x14ac:dyDescent="0.15">
      <c r="A61" s="28">
        <v>19</v>
      </c>
      <c r="B61" s="56">
        <f>B38*'Begroting penvoerder'!L22</f>
        <v>0</v>
      </c>
      <c r="C61" s="56">
        <f>C38*'Begroting pp 2 '!L22</f>
        <v>0</v>
      </c>
      <c r="D61" s="56">
        <f>D38*'Begroting pp 3'!L22</f>
        <v>0</v>
      </c>
      <c r="E61" s="56">
        <f>E38*'Begroting pp 4'!L22</f>
        <v>0</v>
      </c>
      <c r="F61" s="56">
        <f>F38*'Begroting pp 5'!L22</f>
        <v>0</v>
      </c>
      <c r="G61" s="56">
        <f>G38*'Begroting pp 6'!L22</f>
        <v>0</v>
      </c>
      <c r="H61" s="56">
        <f>H38*'Begroting pp 7'!L22</f>
        <v>0</v>
      </c>
      <c r="I61" s="56">
        <f>I38*'Begroting pp 8'!L22</f>
        <v>0</v>
      </c>
      <c r="J61" s="56">
        <f>J38*'Begroting pp 9'!L22</f>
        <v>0</v>
      </c>
      <c r="K61" s="56">
        <f>K38*'Begroting pp 10'!L22</f>
        <v>0</v>
      </c>
      <c r="M61" s="28">
        <v>19</v>
      </c>
      <c r="N61" s="56">
        <f>N38*'Begroting penvoerder'!L22</f>
        <v>0</v>
      </c>
      <c r="O61" s="56">
        <f>O38*'Begroting pp 2 '!L22</f>
        <v>0</v>
      </c>
      <c r="P61" s="56">
        <f>P38*'Begroting pp 3'!L22</f>
        <v>0</v>
      </c>
      <c r="Q61" s="56">
        <f>Q38*'Begroting pp 4'!L22</f>
        <v>0</v>
      </c>
      <c r="R61" s="56">
        <f>R38*'Begroting pp 5'!L22</f>
        <v>0</v>
      </c>
      <c r="S61" s="56">
        <f>S38*'Begroting pp 6'!L22</f>
        <v>0</v>
      </c>
      <c r="T61" s="56">
        <f>T38*'Begroting pp 7'!L22</f>
        <v>0</v>
      </c>
      <c r="U61" s="56">
        <f>U38*'Begroting pp 8'!L22</f>
        <v>0</v>
      </c>
      <c r="V61" s="56">
        <f>V38*'Begroting pp 9'!L22</f>
        <v>0</v>
      </c>
      <c r="W61" s="56">
        <f>W38*'Begroting pp 10'!L22</f>
        <v>0</v>
      </c>
    </row>
    <row r="62" spans="1:23" hidden="1" x14ac:dyDescent="0.15">
      <c r="A62" s="28">
        <v>20</v>
      </c>
      <c r="B62" s="56">
        <f>B39*'Begroting penvoerder'!L23</f>
        <v>0</v>
      </c>
      <c r="C62" s="56">
        <f>C39*'Begroting pp 2 '!L23</f>
        <v>0</v>
      </c>
      <c r="D62" s="56">
        <f>D39*'Begroting pp 3'!L23</f>
        <v>0</v>
      </c>
      <c r="E62" s="56">
        <f>E39*'Begroting pp 4'!L23</f>
        <v>0</v>
      </c>
      <c r="F62" s="56">
        <f>F39*'Begroting pp 5'!L23</f>
        <v>0</v>
      </c>
      <c r="G62" s="56">
        <f>G39*'Begroting pp 6'!L23</f>
        <v>0</v>
      </c>
      <c r="H62" s="56">
        <f>H39*'Begroting pp 7'!L23</f>
        <v>0</v>
      </c>
      <c r="I62" s="56">
        <f>I39*'Begroting pp 8'!L23</f>
        <v>0</v>
      </c>
      <c r="J62" s="56">
        <f>J39*'Begroting pp 9'!L23</f>
        <v>0</v>
      </c>
      <c r="K62" s="56">
        <f>K39*'Begroting pp 10'!L23</f>
        <v>0</v>
      </c>
      <c r="M62" s="28">
        <v>20</v>
      </c>
      <c r="N62" s="56">
        <f>N39*'Begroting penvoerder'!L23</f>
        <v>0</v>
      </c>
      <c r="O62" s="56">
        <f>O39*'Begroting pp 2 '!L23</f>
        <v>0</v>
      </c>
      <c r="P62" s="56">
        <f>P39*'Begroting pp 3'!L23</f>
        <v>0</v>
      </c>
      <c r="Q62" s="56">
        <f>Q39*'Begroting pp 4'!L23</f>
        <v>0</v>
      </c>
      <c r="R62" s="56">
        <f>R39*'Begroting pp 5'!L23</f>
        <v>0</v>
      </c>
      <c r="S62" s="56">
        <f>S39*'Begroting pp 6'!L23</f>
        <v>0</v>
      </c>
      <c r="T62" s="56">
        <f>T39*'Begroting pp 7'!L23</f>
        <v>0</v>
      </c>
      <c r="U62" s="56">
        <f>U39*'Begroting pp 8'!L23</f>
        <v>0</v>
      </c>
      <c r="V62" s="56">
        <f>V39*'Begroting pp 9'!L23</f>
        <v>0</v>
      </c>
      <c r="W62" s="56">
        <f>W39*'Begroting pp 10'!L23</f>
        <v>0</v>
      </c>
    </row>
    <row r="63" spans="1:23" hidden="1" x14ac:dyDescent="0.15">
      <c r="A63" s="25" t="s">
        <v>8</v>
      </c>
      <c r="B63" s="58">
        <f>SUM(B43:B62)</f>
        <v>0</v>
      </c>
      <c r="C63" s="58">
        <f t="shared" ref="C63:K63" si="0">SUM(C43:C62)</f>
        <v>0</v>
      </c>
      <c r="D63" s="58">
        <f t="shared" si="0"/>
        <v>0</v>
      </c>
      <c r="E63" s="58">
        <f t="shared" si="0"/>
        <v>0</v>
      </c>
      <c r="F63" s="58">
        <f t="shared" si="0"/>
        <v>0</v>
      </c>
      <c r="G63" s="58">
        <f t="shared" si="0"/>
        <v>0</v>
      </c>
      <c r="H63" s="58">
        <f t="shared" si="0"/>
        <v>0</v>
      </c>
      <c r="I63" s="58">
        <f t="shared" si="0"/>
        <v>0</v>
      </c>
      <c r="J63" s="58">
        <f t="shared" si="0"/>
        <v>0</v>
      </c>
      <c r="K63" s="58">
        <f t="shared" si="0"/>
        <v>0</v>
      </c>
      <c r="M63" s="25" t="s">
        <v>83</v>
      </c>
      <c r="N63" s="30">
        <f>SUM(N43:N62)</f>
        <v>0</v>
      </c>
      <c r="O63" s="30">
        <f>SUM(O43:O62)</f>
        <v>0</v>
      </c>
      <c r="P63" s="30">
        <f t="shared" ref="P63:W63" si="1">SUM(P43:P62)</f>
        <v>0</v>
      </c>
      <c r="Q63" s="30">
        <f t="shared" si="1"/>
        <v>0</v>
      </c>
      <c r="R63" s="30">
        <f t="shared" si="1"/>
        <v>0</v>
      </c>
      <c r="S63" s="30">
        <f t="shared" si="1"/>
        <v>0</v>
      </c>
      <c r="T63" s="30">
        <f t="shared" si="1"/>
        <v>0</v>
      </c>
      <c r="U63" s="30">
        <f t="shared" si="1"/>
        <v>0</v>
      </c>
      <c r="V63" s="30">
        <f t="shared" si="1"/>
        <v>0</v>
      </c>
      <c r="W63" s="30">
        <f t="shared" si="1"/>
        <v>0</v>
      </c>
    </row>
    <row r="64" spans="1:23" hidden="1" x14ac:dyDescent="0.15">
      <c r="M64" s="25" t="s">
        <v>30</v>
      </c>
      <c r="N64" s="57">
        <f>IF(N63&gt;200000,200000,N63)</f>
        <v>0</v>
      </c>
      <c r="O64" s="57">
        <f t="shared" ref="O64:W64" si="2">IF(O63&gt;200000,200000,O63)</f>
        <v>0</v>
      </c>
      <c r="P64" s="57">
        <f t="shared" si="2"/>
        <v>0</v>
      </c>
      <c r="Q64" s="57">
        <f t="shared" si="2"/>
        <v>0</v>
      </c>
      <c r="R64" s="57">
        <f t="shared" si="2"/>
        <v>0</v>
      </c>
      <c r="S64" s="57">
        <f t="shared" si="2"/>
        <v>0</v>
      </c>
      <c r="T64" s="57">
        <f t="shared" si="2"/>
        <v>0</v>
      </c>
      <c r="U64" s="57">
        <f t="shared" si="2"/>
        <v>0</v>
      </c>
      <c r="V64" s="57">
        <f t="shared" si="2"/>
        <v>0</v>
      </c>
      <c r="W64" s="57">
        <f t="shared" si="2"/>
        <v>0</v>
      </c>
    </row>
    <row r="65" spans="1:11" ht="56.25" hidden="1" customHeight="1" x14ac:dyDescent="0.15">
      <c r="A65" s="67" t="s">
        <v>87</v>
      </c>
      <c r="B65" s="26" t="s">
        <v>42</v>
      </c>
      <c r="C65" s="26" t="s">
        <v>40</v>
      </c>
      <c r="D65" s="39" t="s">
        <v>46</v>
      </c>
      <c r="E65" s="39" t="s">
        <v>47</v>
      </c>
      <c r="F65" s="39" t="s">
        <v>51</v>
      </c>
      <c r="G65" s="36"/>
      <c r="H65" s="36"/>
      <c r="I65" s="36"/>
      <c r="J65" s="62"/>
      <c r="K65" s="62"/>
    </row>
    <row r="66" spans="1:11" hidden="1" x14ac:dyDescent="0.15">
      <c r="A66" s="31">
        <f>'Algemene informatie'!B10</f>
        <v>0</v>
      </c>
      <c r="B66" s="32">
        <f>Staatssteun!D66-Staatssteun!E66-Staatssteun!F66</f>
        <v>0</v>
      </c>
      <c r="C66" s="59">
        <f>B63-B66</f>
        <v>0</v>
      </c>
      <c r="D66" s="32">
        <f>'Begroting penvoerder'!L24-N63</f>
        <v>0</v>
      </c>
      <c r="E66" s="32">
        <f>'Financiering project'!E30-D81</f>
        <v>0</v>
      </c>
      <c r="F66" s="32">
        <f>'Financiering project'!G30</f>
        <v>0</v>
      </c>
      <c r="G66" s="33"/>
      <c r="H66" s="33"/>
      <c r="I66" s="33"/>
      <c r="J66" s="33"/>
      <c r="K66" s="33"/>
    </row>
    <row r="67" spans="1:11" hidden="1" x14ac:dyDescent="0.15">
      <c r="A67" s="31">
        <f>'Algemene informatie'!B11</f>
        <v>0</v>
      </c>
      <c r="B67" s="32">
        <f>Staatssteun!D67-Staatssteun!E67-Staatssteun!F67</f>
        <v>0</v>
      </c>
      <c r="C67" s="59">
        <f>C63-B67</f>
        <v>0</v>
      </c>
      <c r="D67" s="32">
        <f>'Begroting pp 2 '!L24-O63</f>
        <v>0</v>
      </c>
      <c r="E67" s="32">
        <f>'Financiering project'!E31-D82</f>
        <v>0</v>
      </c>
      <c r="F67" s="32">
        <f>'Financiering project'!G31</f>
        <v>0</v>
      </c>
      <c r="G67" s="33"/>
      <c r="H67" s="33"/>
      <c r="I67" s="33"/>
      <c r="J67" s="33"/>
      <c r="K67" s="33"/>
    </row>
    <row r="68" spans="1:11" hidden="1" x14ac:dyDescent="0.15">
      <c r="A68" s="31">
        <f>'Algemene informatie'!B12</f>
        <v>0</v>
      </c>
      <c r="B68" s="32">
        <f>Staatssteun!D68-Staatssteun!E68-Staatssteun!F68</f>
        <v>0</v>
      </c>
      <c r="C68" s="59">
        <f>D63-B68</f>
        <v>0</v>
      </c>
      <c r="D68" s="32">
        <f>'Begroting pp 3'!L24-P63</f>
        <v>0</v>
      </c>
      <c r="E68" s="32">
        <f>'Financiering project'!E32-D83</f>
        <v>0</v>
      </c>
      <c r="F68" s="32">
        <f>'Financiering project'!G32</f>
        <v>0</v>
      </c>
      <c r="G68" s="33"/>
      <c r="H68" s="33"/>
      <c r="I68" s="33"/>
      <c r="J68" s="33"/>
      <c r="K68" s="33"/>
    </row>
    <row r="69" spans="1:11" hidden="1" x14ac:dyDescent="0.15">
      <c r="A69" s="31">
        <f>'Algemene informatie'!B13</f>
        <v>0</v>
      </c>
      <c r="B69" s="32">
        <f>Staatssteun!D69-Staatssteun!E69-Staatssteun!F69</f>
        <v>0</v>
      </c>
      <c r="C69" s="59">
        <f>E63-B69</f>
        <v>0</v>
      </c>
      <c r="D69" s="32">
        <f>'Begroting pp 4'!L24-Q63</f>
        <v>0</v>
      </c>
      <c r="E69" s="32">
        <f>'Financiering project'!E33-D84</f>
        <v>0</v>
      </c>
      <c r="F69" s="32">
        <f>'Financiering project'!G33</f>
        <v>0</v>
      </c>
      <c r="G69" s="33"/>
      <c r="H69" s="33"/>
      <c r="I69" s="33"/>
      <c r="J69" s="33"/>
      <c r="K69" s="33"/>
    </row>
    <row r="70" spans="1:11" hidden="1" x14ac:dyDescent="0.15">
      <c r="A70" s="31">
        <f>'Algemene informatie'!B14</f>
        <v>0</v>
      </c>
      <c r="B70" s="32">
        <f>Staatssteun!D70-Staatssteun!E70-Staatssteun!F70</f>
        <v>0</v>
      </c>
      <c r="C70" s="59">
        <f>F63-B70</f>
        <v>0</v>
      </c>
      <c r="D70" s="32">
        <f>'Begroting pp 5'!L24-R63</f>
        <v>0</v>
      </c>
      <c r="E70" s="32">
        <f>'Financiering project'!E34-D85</f>
        <v>0</v>
      </c>
      <c r="F70" s="32">
        <f>'Financiering project'!G34</f>
        <v>0</v>
      </c>
      <c r="G70" s="33"/>
      <c r="H70" s="33"/>
      <c r="I70" s="33"/>
      <c r="J70" s="33"/>
      <c r="K70" s="33"/>
    </row>
    <row r="71" spans="1:11" hidden="1" x14ac:dyDescent="0.15">
      <c r="A71" s="31">
        <f>'Algemene informatie'!B15</f>
        <v>0</v>
      </c>
      <c r="B71" s="32">
        <f>Staatssteun!D71-Staatssteun!E71-Staatssteun!F71</f>
        <v>0</v>
      </c>
      <c r="C71" s="59">
        <f>G63-B71</f>
        <v>0</v>
      </c>
      <c r="D71" s="32">
        <f>'Begroting pp 6'!L24-S63</f>
        <v>0</v>
      </c>
      <c r="E71" s="32">
        <f>'Financiering project'!E35-D86</f>
        <v>0</v>
      </c>
      <c r="F71" s="32">
        <f>'Financiering project'!G35</f>
        <v>0</v>
      </c>
      <c r="G71" s="33"/>
      <c r="H71" s="33"/>
      <c r="I71" s="33"/>
      <c r="J71" s="33"/>
      <c r="K71" s="33"/>
    </row>
    <row r="72" spans="1:11" hidden="1" x14ac:dyDescent="0.15">
      <c r="A72" s="31">
        <f>'Algemene informatie'!B16</f>
        <v>0</v>
      </c>
      <c r="B72" s="32">
        <f>Staatssteun!D72-Staatssteun!E72-Staatssteun!F72</f>
        <v>0</v>
      </c>
      <c r="C72" s="59">
        <f>H63-B72</f>
        <v>0</v>
      </c>
      <c r="D72" s="32">
        <f>'Begroting pp 7'!L24-T63</f>
        <v>0</v>
      </c>
      <c r="E72" s="32">
        <f>'Financiering project'!E36-D87</f>
        <v>0</v>
      </c>
      <c r="F72" s="32">
        <f>'Financiering project'!G36</f>
        <v>0</v>
      </c>
      <c r="G72" s="33"/>
      <c r="H72" s="33"/>
      <c r="I72" s="33"/>
      <c r="J72" s="33"/>
      <c r="K72" s="33"/>
    </row>
    <row r="73" spans="1:11" hidden="1" x14ac:dyDescent="0.15">
      <c r="A73" s="31">
        <f>'Algemene informatie'!B17</f>
        <v>0</v>
      </c>
      <c r="B73" s="32">
        <f>Staatssteun!D73-Staatssteun!E73-Staatssteun!F73</f>
        <v>0</v>
      </c>
      <c r="C73" s="59">
        <f>I63-B73</f>
        <v>0</v>
      </c>
      <c r="D73" s="32">
        <f>'Begroting pp 8'!L24-U63</f>
        <v>0</v>
      </c>
      <c r="E73" s="32">
        <f>'Financiering project'!E37-D88</f>
        <v>0</v>
      </c>
      <c r="F73" s="32">
        <f>'Financiering project'!G37</f>
        <v>0</v>
      </c>
      <c r="G73" s="33"/>
      <c r="H73" s="33"/>
      <c r="I73" s="33"/>
      <c r="J73" s="33"/>
      <c r="K73" s="33"/>
    </row>
    <row r="74" spans="1:11" hidden="1" x14ac:dyDescent="0.15">
      <c r="A74" s="31">
        <f>'Algemene informatie'!B18</f>
        <v>0</v>
      </c>
      <c r="B74" s="32">
        <f>Staatssteun!D74-Staatssteun!E74-Staatssteun!F74</f>
        <v>0</v>
      </c>
      <c r="C74" s="59">
        <f>J63-B74</f>
        <v>0</v>
      </c>
      <c r="D74" s="32">
        <f>'Begroting pp 9'!L24-V63</f>
        <v>0</v>
      </c>
      <c r="E74" s="32">
        <f>'Financiering project'!E38-D89</f>
        <v>0</v>
      </c>
      <c r="F74" s="32">
        <f>'Financiering project'!G38</f>
        <v>0</v>
      </c>
      <c r="G74" s="33"/>
      <c r="H74" s="33"/>
      <c r="I74" s="33"/>
      <c r="J74" s="33"/>
      <c r="K74" s="33"/>
    </row>
    <row r="75" spans="1:11" hidden="1" x14ac:dyDescent="0.15">
      <c r="A75" s="31">
        <f>'Algemene informatie'!B19</f>
        <v>0</v>
      </c>
      <c r="B75" s="32">
        <f>Staatssteun!D75-Staatssteun!E75-Staatssteun!F75</f>
        <v>0</v>
      </c>
      <c r="C75" s="59">
        <f>K63-B75</f>
        <v>0</v>
      </c>
      <c r="D75" s="32">
        <f>'Begroting pp 10'!L24-W63</f>
        <v>0</v>
      </c>
      <c r="E75" s="32">
        <f>'Financiering project'!E39-D90</f>
        <v>0</v>
      </c>
      <c r="F75" s="32">
        <f>'Financiering project'!G39</f>
        <v>0</v>
      </c>
      <c r="G75" s="33"/>
      <c r="H75" s="33"/>
      <c r="I75" s="33"/>
      <c r="J75" s="33"/>
      <c r="K75" s="33"/>
    </row>
    <row r="76" spans="1:11" hidden="1" x14ac:dyDescent="0.15">
      <c r="A76" s="34" t="s">
        <v>41</v>
      </c>
      <c r="B76" s="35">
        <f>SUM(B66:B75)</f>
        <v>0</v>
      </c>
      <c r="C76" s="35">
        <f>SUM(C66:C75)</f>
        <v>0</v>
      </c>
      <c r="D76" s="33"/>
      <c r="E76" s="33"/>
      <c r="F76" s="33"/>
      <c r="G76" s="33"/>
      <c r="H76" s="33"/>
      <c r="I76" s="33"/>
      <c r="J76" s="33"/>
      <c r="K76" s="33"/>
    </row>
    <row r="77" spans="1:11" hidden="1" x14ac:dyDescent="0.15">
      <c r="A77" s="36"/>
      <c r="B77" s="33"/>
      <c r="C77" s="33"/>
      <c r="D77" s="33"/>
      <c r="E77" s="33"/>
      <c r="F77" s="33"/>
      <c r="G77" s="33"/>
      <c r="H77" s="33"/>
      <c r="I77" s="33"/>
      <c r="J77" s="33"/>
      <c r="K77" s="33"/>
    </row>
    <row r="78" spans="1:11" hidden="1" x14ac:dyDescent="0.15">
      <c r="A78" s="36"/>
      <c r="B78" s="33"/>
      <c r="C78" s="33"/>
      <c r="D78" s="33"/>
      <c r="E78" s="33"/>
      <c r="F78" s="33"/>
      <c r="G78" s="33"/>
      <c r="H78" s="33"/>
      <c r="I78" s="33"/>
      <c r="J78" s="33"/>
      <c r="K78" s="33"/>
    </row>
    <row r="79" spans="1:11" hidden="1" x14ac:dyDescent="0.15">
      <c r="A79" s="36"/>
      <c r="B79" s="33"/>
      <c r="C79" s="33"/>
      <c r="D79" s="33"/>
      <c r="E79" s="33"/>
      <c r="F79" s="33"/>
      <c r="G79" s="33"/>
      <c r="H79" s="33"/>
      <c r="I79" s="33"/>
      <c r="J79" s="33"/>
      <c r="K79" s="33"/>
    </row>
    <row r="80" spans="1:11" ht="45.75" hidden="1" customHeight="1" x14ac:dyDescent="0.15">
      <c r="A80" s="68" t="s">
        <v>88</v>
      </c>
      <c r="B80" s="49" t="s">
        <v>65</v>
      </c>
      <c r="C80" s="61" t="s">
        <v>84</v>
      </c>
      <c r="D80" s="73" t="s">
        <v>93</v>
      </c>
      <c r="E80" s="33"/>
      <c r="F80" s="33"/>
      <c r="G80" s="33"/>
      <c r="H80" s="33"/>
      <c r="I80" s="33"/>
      <c r="J80" s="33"/>
      <c r="K80" s="33"/>
    </row>
    <row r="81" spans="1:4" hidden="1" x14ac:dyDescent="0.15">
      <c r="A81" s="31">
        <f>'Algemene informatie'!B10</f>
        <v>0</v>
      </c>
      <c r="B81" s="63">
        <f>N63</f>
        <v>0</v>
      </c>
      <c r="C81" s="29">
        <f>N64</f>
        <v>0</v>
      </c>
      <c r="D81" s="74">
        <f>B81-C81</f>
        <v>0</v>
      </c>
    </row>
    <row r="82" spans="1:4" hidden="1" x14ac:dyDescent="0.15">
      <c r="A82" s="31">
        <f>'Algemene informatie'!B11</f>
        <v>0</v>
      </c>
      <c r="B82" s="63">
        <f>O63</f>
        <v>0</v>
      </c>
      <c r="C82" s="29">
        <f>O64</f>
        <v>0</v>
      </c>
      <c r="D82" s="74">
        <f t="shared" ref="D82:D90" si="3">B82-C82</f>
        <v>0</v>
      </c>
    </row>
    <row r="83" spans="1:4" hidden="1" x14ac:dyDescent="0.15">
      <c r="A83" s="31">
        <f>'Algemene informatie'!B12</f>
        <v>0</v>
      </c>
      <c r="B83" s="63">
        <f>P63</f>
        <v>0</v>
      </c>
      <c r="C83" s="29">
        <f>P64</f>
        <v>0</v>
      </c>
      <c r="D83" s="74">
        <f t="shared" si="3"/>
        <v>0</v>
      </c>
    </row>
    <row r="84" spans="1:4" hidden="1" x14ac:dyDescent="0.15">
      <c r="A84" s="31">
        <f>'Algemene informatie'!B13</f>
        <v>0</v>
      </c>
      <c r="B84" s="63">
        <f>Q63</f>
        <v>0</v>
      </c>
      <c r="C84" s="29">
        <f>Q64</f>
        <v>0</v>
      </c>
      <c r="D84" s="74">
        <f t="shared" si="3"/>
        <v>0</v>
      </c>
    </row>
    <row r="85" spans="1:4" hidden="1" x14ac:dyDescent="0.15">
      <c r="A85" s="31">
        <f>'Algemene informatie'!B14</f>
        <v>0</v>
      </c>
      <c r="B85" s="63">
        <f>R63</f>
        <v>0</v>
      </c>
      <c r="C85" s="29">
        <f>R64</f>
        <v>0</v>
      </c>
      <c r="D85" s="74">
        <f t="shared" si="3"/>
        <v>0</v>
      </c>
    </row>
    <row r="86" spans="1:4" hidden="1" x14ac:dyDescent="0.15">
      <c r="A86" s="31">
        <f>'Algemene informatie'!B15</f>
        <v>0</v>
      </c>
      <c r="B86" s="63">
        <f>S63</f>
        <v>0</v>
      </c>
      <c r="C86" s="29">
        <f>S64</f>
        <v>0</v>
      </c>
      <c r="D86" s="74">
        <f t="shared" si="3"/>
        <v>0</v>
      </c>
    </row>
    <row r="87" spans="1:4" hidden="1" x14ac:dyDescent="0.15">
      <c r="A87" s="31">
        <f>'Algemene informatie'!B16</f>
        <v>0</v>
      </c>
      <c r="B87" s="63">
        <f>T63</f>
        <v>0</v>
      </c>
      <c r="C87" s="29">
        <f>T64</f>
        <v>0</v>
      </c>
      <c r="D87" s="74">
        <f t="shared" si="3"/>
        <v>0</v>
      </c>
    </row>
    <row r="88" spans="1:4" hidden="1" x14ac:dyDescent="0.15">
      <c r="A88" s="31">
        <f>'Algemene informatie'!B17</f>
        <v>0</v>
      </c>
      <c r="B88" s="63">
        <f>U63</f>
        <v>0</v>
      </c>
      <c r="C88" s="29">
        <f>U64</f>
        <v>0</v>
      </c>
      <c r="D88" s="74">
        <f t="shared" si="3"/>
        <v>0</v>
      </c>
    </row>
    <row r="89" spans="1:4" hidden="1" x14ac:dyDescent="0.15">
      <c r="A89" s="31">
        <f>'Algemene informatie'!B18</f>
        <v>0</v>
      </c>
      <c r="B89" s="63">
        <f>V63</f>
        <v>0</v>
      </c>
      <c r="C89" s="29">
        <f>V64</f>
        <v>0</v>
      </c>
      <c r="D89" s="74">
        <f t="shared" si="3"/>
        <v>0</v>
      </c>
    </row>
    <row r="90" spans="1:4" hidden="1" x14ac:dyDescent="0.15">
      <c r="A90" s="31">
        <f>'Algemene informatie'!B19</f>
        <v>0</v>
      </c>
      <c r="B90" s="63">
        <f>W63</f>
        <v>0</v>
      </c>
      <c r="C90" s="29">
        <f>W64</f>
        <v>0</v>
      </c>
      <c r="D90" s="74">
        <f t="shared" si="3"/>
        <v>0</v>
      </c>
    </row>
    <row r="91" spans="1:4" hidden="1" x14ac:dyDescent="0.15">
      <c r="B91" s="50">
        <f>SUM(B81:B90)</f>
        <v>0</v>
      </c>
      <c r="C91" s="60">
        <f>SUM(C81:C90)</f>
        <v>0</v>
      </c>
      <c r="D91" s="29">
        <f>SUM(D81:D90)</f>
        <v>0</v>
      </c>
    </row>
  </sheetData>
  <sheetProtection algorithmName="SHA-512" hashValue="stY37NoB3+bkm3XIjO4ztlek+mP6J4t2Ovm6MjvFWacBjcV87wCe+uM1yFgU4H5h1xDhvmkVzu1SpRQh3HoSkA==" saltValue="Ll8c5jBcmcXkeesgYwCDWg==" spinCount="100000" sheet="1" objects="1" scenarios="1"/>
  <mergeCells count="15">
    <mergeCell ref="A1:F1"/>
    <mergeCell ref="I1:N1"/>
    <mergeCell ref="I4:M4"/>
    <mergeCell ref="A15:E15"/>
    <mergeCell ref="A3:E3"/>
    <mergeCell ref="B4:E4"/>
    <mergeCell ref="B5:E5"/>
    <mergeCell ref="B6:E6"/>
    <mergeCell ref="A8:E8"/>
    <mergeCell ref="B9:E9"/>
    <mergeCell ref="B10:E10"/>
    <mergeCell ref="A12:E12"/>
    <mergeCell ref="B13:E13"/>
    <mergeCell ref="I5:M5"/>
    <mergeCell ref="I3:M3"/>
  </mergeCells>
  <conditionalFormatting sqref="C66:C76">
    <cfRule type="cellIs" dxfId="4" priority="6" operator="lessThan">
      <formula>0</formula>
    </cfRule>
  </conditionalFormatting>
  <conditionalFormatting sqref="B81:B90">
    <cfRule type="cellIs" dxfId="3" priority="1" operator="equal">
      <formula>0</formula>
    </cfRule>
    <cfRule type="cellIs" dxfId="2" priority="2" operator="equal">
      <formula>200000</formula>
    </cfRule>
    <cfRule type="cellIs" dxfId="1" priority="3" operator="lessThan">
      <formula>200000</formula>
    </cfRule>
    <cfRule type="cellIs" priority="4" operator="lessThanOrEqual">
      <formula>200000</formula>
    </cfRule>
    <cfRule type="cellIs" dxfId="0" priority="5" operator="greaterThan">
      <formula>200000</formula>
    </cfRule>
  </conditionalFormatting>
  <dataValidations count="1">
    <dataValidation type="list" allowBlank="1" showInputMessage="1" showErrorMessage="1" prompt="Kies Ja of Nee" sqref="N3:N5 F4:F6 F9:F10 F13" xr:uid="{00000000-0002-0000-0200-000000000000}">
      <formula1>"Ja,Nee"</formula1>
    </dataValidation>
  </dataValidation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AU69"/>
  <sheetViews>
    <sheetView topLeftCell="A31" workbookViewId="0">
      <selection activeCell="A73" sqref="A73"/>
    </sheetView>
  </sheetViews>
  <sheetFormatPr defaultRowHeight="11.25" x14ac:dyDescent="0.15"/>
  <cols>
    <col min="1" max="1" width="64.625" bestFit="1" customWidth="1"/>
    <col min="2" max="2" width="10.625" customWidth="1"/>
    <col min="4" max="12" width="9" customWidth="1"/>
    <col min="13" max="13" width="11.375" customWidth="1"/>
    <col min="14" max="24" width="9" customWidth="1"/>
    <col min="26" max="35" width="9" customWidth="1"/>
  </cols>
  <sheetData>
    <row r="1" spans="1:47" ht="84.75" customHeight="1" x14ac:dyDescent="0.15">
      <c r="A1" s="20" t="s">
        <v>69</v>
      </c>
      <c r="B1" s="18">
        <f>A26</f>
        <v>0</v>
      </c>
      <c r="C1" s="18">
        <f>A27</f>
        <v>0</v>
      </c>
      <c r="D1" s="18">
        <f>A28</f>
        <v>0</v>
      </c>
      <c r="E1" s="18">
        <f>A29</f>
        <v>0</v>
      </c>
      <c r="F1" s="18">
        <f>A30</f>
        <v>0</v>
      </c>
      <c r="G1" s="18">
        <f>A31</f>
        <v>0</v>
      </c>
      <c r="H1" s="18">
        <f>A32</f>
        <v>0</v>
      </c>
      <c r="I1" s="18">
        <f>A33</f>
        <v>0</v>
      </c>
      <c r="J1" s="18">
        <f>A34</f>
        <v>0</v>
      </c>
      <c r="K1" s="18">
        <f>A35</f>
        <v>0</v>
      </c>
      <c r="M1" s="20" t="s">
        <v>70</v>
      </c>
      <c r="N1" s="18">
        <f>A26</f>
        <v>0</v>
      </c>
      <c r="O1" s="18">
        <f>A27</f>
        <v>0</v>
      </c>
      <c r="P1" s="18">
        <f>A28</f>
        <v>0</v>
      </c>
      <c r="Q1" s="18">
        <f>A29</f>
        <v>0</v>
      </c>
      <c r="R1" s="18">
        <f>A30</f>
        <v>0</v>
      </c>
      <c r="S1" s="18">
        <f>A31</f>
        <v>0</v>
      </c>
      <c r="T1" s="18">
        <f>A32</f>
        <v>0</v>
      </c>
      <c r="U1" s="18">
        <f>A33</f>
        <v>0</v>
      </c>
      <c r="V1" s="18">
        <f>A34</f>
        <v>0</v>
      </c>
      <c r="W1" s="18">
        <f>A35</f>
        <v>0</v>
      </c>
      <c r="Y1" s="20" t="s">
        <v>77</v>
      </c>
      <c r="Z1" s="18">
        <f>A26</f>
        <v>0</v>
      </c>
      <c r="AA1" s="18">
        <f>A27</f>
        <v>0</v>
      </c>
      <c r="AB1" s="18">
        <f>A28</f>
        <v>0</v>
      </c>
      <c r="AC1" s="18">
        <f>A29</f>
        <v>0</v>
      </c>
      <c r="AD1" s="18">
        <f>A30</f>
        <v>0</v>
      </c>
      <c r="AE1" s="18">
        <f>A31</f>
        <v>0</v>
      </c>
      <c r="AF1" s="18">
        <f>A32</f>
        <v>0</v>
      </c>
      <c r="AG1" s="18">
        <f>A33</f>
        <v>0</v>
      </c>
      <c r="AH1" s="18">
        <f>A34</f>
        <v>0</v>
      </c>
      <c r="AI1" s="18">
        <f>A35</f>
        <v>0</v>
      </c>
      <c r="AK1" s="20" t="s">
        <v>78</v>
      </c>
      <c r="AL1" s="18">
        <f>A26</f>
        <v>0</v>
      </c>
      <c r="AM1" s="18">
        <f>A27</f>
        <v>0</v>
      </c>
      <c r="AN1" s="18">
        <f>A28</f>
        <v>0</v>
      </c>
      <c r="AO1" s="18">
        <f>A29</f>
        <v>0</v>
      </c>
      <c r="AP1" s="18">
        <f>A30</f>
        <v>0</v>
      </c>
      <c r="AQ1" s="18">
        <f>A31</f>
        <v>0</v>
      </c>
      <c r="AR1" s="18">
        <f>A32</f>
        <v>0</v>
      </c>
      <c r="AS1" s="18">
        <f>A33</f>
        <v>0</v>
      </c>
      <c r="AT1" s="18">
        <f>A34</f>
        <v>0</v>
      </c>
      <c r="AU1" s="18">
        <f>A35</f>
        <v>0</v>
      </c>
    </row>
    <row r="2" spans="1:47" x14ac:dyDescent="0.15">
      <c r="A2" s="19">
        <v>1</v>
      </c>
      <c r="B2" s="54">
        <f>IF(AND($D$26="Klein",D40="Ind",$G$25="Ja"),0.8,IF(AND($D$26="Klein",D40="Ind",$G$26="Ja"),0.8,IF(AND($D$26="Klein",D40="Ind",$G$27="Ja"),0.8,IF(AND($D$26="Klein",D40="Ind",$G$28="Nee"),0.7,IF(AND($D$26="Klein",D40="Exp",$G$25="Ja"),0.6,IF(AND($D$26="Klein",D40="Exp",$G$26="Ja"),0.6,IF(AND($D$26="Klein",D40="Exp",$G$27="Ja"),0.45,IF(AND($D$26="Klein",D40="Exp",$G$28="Nee"),0.45,IF(AND($D$26="Middel",D40="Ind",$G$25="Ja"),0.75,IF(AND($D$26="Middel",D40="Ind",$G$26="Ja"),0.75,IF(AND($D$26="Middel",D40="Ind",$G$27="Ja"),0.75,IF(AND($D$26="Middel",D40="Ind",$G$28="Nee"),0.6,IF(AND($D$26="Middel",D40="Exp",$G$25="Ja"),0.5,IF(AND($D$26="Middel",D40="Exp",$G$26="Ja"),0.5,IF(AND($D$26="Middel",D40="Exp",$G$27="Ja"),0.35,IF(AND($D$26="Middel",D40="Exp",$G$28="Nee"),0.35,IF(AND($D$26="Groot",D40="Ind",$G$25="Ja"),0.65,IF(AND($D$26="Groot",D40="Ind",$G$26="Ja"),0.65,IF(AND($D$26="Groot",D40="Ind",$G$27="Ja"),0.65,IF(AND($D$26="Groot",D40="Ind",$G$28="Nee"),0.5,IF(AND($D$26="Groot",D40="Exp",$G$25="Ja"),0.4,IF(AND($D$26="Groot",D40="Exp",$G$26="Ja"),0.4,IF(AND($D$26="Groot",D40="Exp",$G$27="Ja"),0.25,IF(AND($D$26="Groot",D40="Exp",$G$28="Nee"),0.25,IF(AND($D$26="Kennis",D40="Ind",$G$26="Ja"),1,IF(AND($D$26="Kennis",D40="Ind",$G$27="Ja"),1,IF(AND($D$26="Kennis",D40="Ind",$G$25="Ja"),0.5,IF(AND($D$26="Kennis",D40="Ind",$G$28="Nee"),0.5,IF(AND($D$26="Kennis",D40="Exp",$G$26="Ja"),1,IF(AND($D$26="Kennis",D40="Exp",$G$27="Ja"),1,IF(AND($D$26="Kennis",D40="Exp",$G$25="Ja"),0.25,IF(AND($D$26="Kennis",D40="Exp",$G$28="Nee"),0.25,0))))))))))))))))))))))))))))))))</f>
        <v>0</v>
      </c>
      <c r="C2" s="54">
        <f>IF(AND($D$27="Klein",D40="Ind",$G$25="Ja"),0.8,IF(AND($D$27="Klein",D40="Ind",$G$26="Ja"),0.8,IF(AND($D$27="Klein",D40="Ind",$G$27="Ja"),0.8,IF(AND($D$27="Klein",D40="Ind",$G$28="Nee"),0.7,IF(AND($D$27="Klein",D40="Exp",$G$25="Ja"),0.6,IF(AND($D$27="Klein",D40="Exp",$G$26="Ja"),0.6,IF(AND($D$27="Klein",D40="Exp",$G$27="Ja"),0.45,IF(AND($D$27="Klein",D40="Exp",$G$28="Nee"),0.45,IF(AND($D$27="Middel",D40="Ind",$G$25="Ja"),0.75,IF(AND($D$27="Middel",D40="Ind",$G$26="Ja"),0.75,IF(AND($D$27="Middel",D40="Ind",$G$27="Ja"),0.75,IF(AND($D$27="Middel",D40="Ind",$G$28="Nee"),0.6,IF(AND($D$27="Middel",D40="Exp",$G$25="Ja"),0.5,IF(AND($D$27="Middel",D40="Exp",$G$26="Ja"),0.5,IF(AND($D$27="Middel",D40="Exp",$G$27="Ja"),0.35,IF(AND($D$27="Middel",D40="Exp",$G$28="Nee"),0.35,IF(AND($D$27="Groot",D40="Ind",$G$25="Ja"),0.65,IF(AND($D$27="Groot",D40="Ind",$G$26="Ja"),0.65,IF(AND($D$27="Groot",D40="Ind",$G$27="Ja"),0.65,IF(AND($D$27="Groot",D40="Ind",$G$28="Nee"),0.5,IF(AND($D$27="Groot",D40="Exp",$G$25="Ja"),0.4,IF(AND($D$27="Groot",D40="Exp",$G$26="Ja"),0.4,IF(AND($D$27="Groot",D40="Exp",$G$27="Ja"),0.25,IF(AND($D$27="Groot",D40="Exp",$G$28="Nee"),0.25,IF(AND($D$27="Kennis",D40="Ind",$G$26="Ja"),1,IF(AND($D$27="Kennis",D40="Ind",$G$27="Ja"),1,IF(AND($D$27="Kennis",D40="Ind",$G$25="Ja"),0.5,IF(AND($D$27="Kennis",D40="Ind",$G$28="Nee"),0.5,IF(AND($D$27="Kennis",D40="Exp",$G$26="Ja"),1,IF(AND($D$27="Kennis",D40="Exp",$G$27="Ja"),1,IF(AND($D$27="Kennis",D40="Exp",$G$25="Ja"),0.25,IF(AND($D$27="Kennis",D40="Exp",$G$28="Nee"),0.25,0))))))))))))))))))))))))))))))))</f>
        <v>0</v>
      </c>
      <c r="D2" s="54">
        <f>IF(AND($D$28="Klein",D40="Ind",$G$25="Ja"),0.8,IF(AND($D$28="Klein",D40="Ind",$G$26="Ja"),0.8,IF(AND($D$28="Klein",D40="Ind",$G$27="Ja"),0.8,IF(AND($D$28="Klein",D40="Ind",$G$28="Nee"),0.7,IF(AND($D$28="Klein",D40="Exp",$G$25="Ja"),0.6,IF(AND($D$28="Klein",D40="Exp",$G$26="Ja"),0.6,IF(AND($D$28="Klein",D40="Exp",$G$27="Ja"),0.45,IF(AND($D$28="Klein",D40="Exp",$G$28="Nee"),0.45,IF(AND($D$28="Middel",D40="Ind",$G$25="Ja"),0.75,IF(AND($D$28="Middel",D40="Ind",$G$26="Ja"),0.75,IF(AND($D$28="Middel",D40="Ind",$G$27="Ja"),0.75,IF(AND($D$28="Middel",D40="Ind",$G$28="Nee"),0.6,IF(AND($D$28="Middel",D40="Exp",$G$25="Ja"),0.5,IF(AND($D$28="Middel",D40="Exp",$G$26="Ja"),0.5,IF(AND($D$28="Middel",D40="Exp",$G$27="Ja"),0.35,IF(AND($D$28="Middel",D40="Exp",$G$28="Nee"),0.35,IF(AND($D$28="Groot",D40="Ind",$G$25="Ja"),0.65,IF(AND($D$28="Groot",D40="Ind",$G$26="Ja"),0.65,IF(AND($D$28="Groot",D40="Ind",$G$27="Ja"),0.65,IF(AND($D$28="Groot",D40="Ind",$G$28="Nee"),0.5,IF(AND($D$28="Groot",D40="Exp",$G$25="Ja"),0.4,IF(AND($D$28="Groot",D40="Exp",$G$26="Ja"),0.4,IF(AND($D$28="Groot",D40="Exp",$G$27="Ja"),0.25,IF(AND($D$28="Groot",D40="Exp",$G$28="Nee"),0.25,IF(AND($D$28="Kennis",D40="Ind",$G$26="Ja"),1,IF(AND($D$28="Kennis",D40="Ind",$G$27="Ja"),1,IF(AND($D$28="Kennis",D40="Ind",$G$25="Ja"),0.5,IF(AND($D$28="Kennis",D40="Ind",$G$28="Nee"),0.5,IF(AND($D$28="Kennis",D40="Exp",$G$26="Ja"),1,IF(AND($D$28="Kennis",D40="Exp",$G$27="Ja"),1,IF(AND($D$28="Kennis",D40="Exp",$G$25="Ja"),0.25,IF(AND($D$28="Kennis",D40="Exp",$G$28="Nee"),0.25,0))))))))))))))))))))))))))))))))</f>
        <v>0</v>
      </c>
      <c r="E2" s="54">
        <f>IF(AND($D$29="Klein",D40="Ind",$G$25="Ja"),0.8,IF(AND($D$29="Klein",D40="Ind",$G$26="Ja"),0.8,IF(AND($D$29="Klein",D40="Ind",$G$27="Ja"),0.8,IF(AND($D$29="Klein",D40="Ind",$G$28="Nee"),0.7,IF(AND($D$29="Klein",D40="Exp",$G$25="Ja"),0.6,IF(AND($D$29="Klein",D40="Exp",$G$26="Ja"),0.6,IF(AND($D$29="Klein",D40="Exp",$G$27="Ja"),0.45,IF(AND($D$29="Klein",D40="Exp",$G$28="Nee"),0.45,IF(AND($D$29="Middel",D40="Ind",$G$25="Ja"),0.75,IF(AND($D$29="Middel",D40="Ind",$G$26="Ja"),0.75,IF(AND($D$29="Middel",D40="Ind",$G$27="Ja"),0.75,IF(AND($D$29="Middel",D40="Ind",$G$28="Nee"),0.6,IF(AND($D$29="Middel",D40="Exp",$G$25="Ja"),0.5,IF(AND($D$29="Middel",D40="Exp",$G$26="Ja"),0.5,IF(AND($D$29="Middel",D40="Exp",$G$27="Ja"),0.35,IF(AND($D$29="Middel",D40="Exp",$G$28="Nee"),0.35,IF(AND($D$29="Groot",D40="Ind",$G$25="Ja"),0.65,IF(AND($D$29="Groot",D40="Ind",$G$26="Ja"),0.65,IF(AND($D$29="Groot",D40="Ind",$G$27="Ja"),0.65,IF(AND($D$29="Groot",D40="Ind",$G$28="Nee"),0.5,IF(AND($D$29="Groot",D40="Exp",$G$25="Ja"),0.4,IF(AND($D$29="Groot",D40="Exp",$G$26="Ja"),0.4,IF(AND($D$29="Groot",D40="Exp",$G$27="Ja"),0.25,IF(AND($D$29="Groot",D40="Exp",$G$28="Nee"),0.25,IF(AND($D$29="Kennis",D40="Ind",$G$26="Ja"),1,IF(AND($D$29="Kennis",D40="Ind",$G$27="Ja"),1,IF(AND($D$29="Kennis",D40="Ind",$G$25="Ja"),0.5,IF(AND($D$29="Kennis",D40="Ind",$G$28="Nee"),0.5,IF(AND($D$29="Kennis",D40="Exp",$G$26="Ja"),1,IF(AND($D$29="Kennis",D40="Exp",$G$27="Ja"),1,IF(AND($D$29="Kennis",D40="Exp",$G$25="Ja"),0.25,IF(AND($D$29="Kennis",D40="Exp",$G$28="Nee"),0.25,0))))))))))))))))))))))))))))))))</f>
        <v>0</v>
      </c>
      <c r="F2" s="54">
        <f>IF(AND($D$30="Klein",D40="Ind",$G$25="Ja"),0.8,IF(AND($D$30="Klein",D40="Ind",$G$26="Ja"),0.8,IF(AND($D$30="Klein",D40="Ind",$G$27="Ja"),0.8,IF(AND($D$30="Klein",D40="Ind",$G$28="Nee"),0.7,IF(AND($D$30="Klein",D40="Exp",$G$25="Ja"),0.6,IF(AND($D$30="Klein",D40="Exp",$G$26="Ja"),0.6,IF(AND($D$30="Klein",D40="Exp",$G$27="Ja"),0.45,IF(AND($D$30="Klein",D40="Exp",$G$28="Nee"),0.45,IF(AND($D$30="Middel",D40="Ind",$G$25="Ja"),0.75,IF(AND($D$30="Middel",D40="Ind",$G$26="Ja"),0.75,IF(AND($D$30="Middel",D40="Ind",$G$27="Ja"),0.75,IF(AND($D$30="Middel",D40="Ind",$G$28="Nee"),0.6,IF(AND($D$30="Middel",D40="Exp",$G$25="Ja"),0.5,IF(AND($D$30="Middel",D40="Exp",$G$26="Ja"),0.5,IF(AND($D$30="Middel",D40="Exp",$G$27="Ja"),0.35,IF(AND($D$30="Middel",D40="Exp",$G$28="Nee"),0.35,IF(AND($D$30="Groot",D40="Ind",$G$25="Ja"),0.65,IF(AND($D$30="Groot",D40="Ind",$G$26="Ja"),0.65,IF(AND($D$30="Groot",D40="Ind",$G$27="Ja"),0.65,IF(AND($D$30="Groot",D40="Ind",$G$28="Nee"),0.5,IF(AND($D$30="Groot",D40="Exp",$G$25="Ja"),0.4,IF(AND($D$30="Groot",D40="Exp",$G$26="Ja"),0.4,IF(AND($D$30="Groot",D40="Exp",$G$27="Ja"),0.25,IF(AND($D$30="Groot",D40="Exp",$G$28="Nee"),0.25,IF(AND($D$30="Kennis",D40="Ind",$G$26="Ja"),1,IF(AND($D$30="Kennis",D40="Ind",$G$27="Ja"),1,IF(AND($D$30="Kennis",D40="Ind",$G$25="Ja"),0.5,IF(AND($D$30="Kennis",D40="Ind",$G$28="Nee"),0.5,IF(AND($D$30="Kennis",D40="Exp",$G$26="Ja"),1,IF(AND($D$30="Kennis",D40="Exp",$G$27="Ja"),1,IF(AND($D$30="Kennis",D40="Exp",$G$25="Ja"),0.25,IF(AND($D$30="Kennis",D40="Exp",$G$28="Nee"),0.25,0))))))))))))))))))))))))))))))))</f>
        <v>0</v>
      </c>
      <c r="G2" s="54">
        <f>IF(AND($D$31="Klein",D40="Ind",$G$25="Ja"),0.8,IF(AND($D$31="Klein",D40="Ind",$G$26="Ja"),0.8,IF(AND($D$31="Klein",D40="Ind",$G$27="Ja"),0.8,IF(AND($D$31="Klein",D40="Ind",$G$28="Nee"),0.7,IF(AND($D$31="Klein",D40="Exp",$G$25="Ja"),0.6,IF(AND($D$31="Klein",D40="Exp",$G$26="Ja"),0.6,IF(AND($D$31="Klein",D40="Exp",$G$27="Ja"),0.45,IF(AND($D$31="Klein",D40="Exp",$G$28="Nee"),0.45,IF(AND($D$31="Middel",D40="Ind",$G$25="Ja"),0.75,IF(AND($D$31="Middel",D40="Ind",$G$26="Ja"),0.75,IF(AND($D$31="Middel",D40="Ind",$G$27="Ja"),0.75,IF(AND($D$31="Middel",D40="Ind",$G$28="Nee"),0.6,IF(AND($D$31="Middel",D40="Exp",$G$25="Ja"),0.5,IF(AND($D$31="Middel",D40="Exp",$G$26="Ja"),0.5,IF(AND($D$31="Middel",D40="Exp",$G$27="Ja"),0.35,IF(AND($D$31="Middel",D40="Exp",$G$28="Nee"),0.35,IF(AND($D$31="Groot",D40="Ind",$G$25="Ja"),0.65,IF(AND($D$31="Groot",D40="Ind",$G$26="Ja"),0.65,IF(AND($D$31="Groot",D40="Ind",$G$27="Ja"),0.65,IF(AND($D$31="Groot",D40="Ind",$G$28="Nee"),0.5,IF(AND($D$31="Groot",D40="Exp",$G$25="Ja"),0.4,IF(AND($D$31="Groot",D40="Exp",$G$26="Ja"),0.4,IF(AND($D$31="Groot",D40="Exp",$G$27="Ja"),0.25,IF(AND($D$31="Groot",D40="Exp",$G$28="Nee"),0.25,IF(AND($D$31="Kennis",D40="Ind",$G$26="Ja"),1,IF(AND($D$31="Kennis",D40="Ind",$G$27="Ja"),1,IF(AND($D$31="Kennis",D40="Ind",$G$25="Ja"),0.5,IF(AND($D$31="Kennis",D40="Ind",$G$28="Nee"),0.5,IF(AND($D$31="Kennis",D40="Exp",$G$26="Ja"),1,IF(AND($D$31="Kennis",D40="Exp",$G$27="Ja"),1,IF(AND($D$31="Kennis",D40="Exp",$G$25="Ja"),0.25,IF(AND($D$31="Kennis",D40="Exp",$G$28="Nee"),0.25,0))))))))))))))))))))))))))))))))</f>
        <v>0</v>
      </c>
      <c r="H2" s="54">
        <f>IF(AND($D$32="Klein",D40="Ind",$G$25="Ja"),0.8,IF(AND($D$32="Klein",D40="Ind",$G$26="Ja"),0.8,IF(AND($D$32="Klein",D40="Ind",$G$27="Ja"),0.8,IF(AND($D$32="Klein",D40="Ind",$G$28="Nee"),0.7,IF(AND($D$32="Klein",D40="Exp",$G$25="Ja"),0.6,IF(AND($D$32="Klein",D40="Exp",$G$26="Ja"),0.6,IF(AND($D$32="Klein",D40="Exp",$G$27="Ja"),0.45,IF(AND($D$32="Klein",D40="Exp",$G$28="Nee"),0.45,IF(AND($D$32="Middel",D40="Ind",$G$25="Ja"),0.75,IF(AND($D$32="Middel",D40="Ind",$G$26="Ja"),0.75,IF(AND($D$32="Middel",D40="Ind",$G$27="Ja"),0.75,IF(AND($D$32="Middel",D40="Ind",$G$28="Nee"),0.6,IF(AND($D$32="Middel",D40="Exp",$G$25="Ja"),0.5,IF(AND($D$32="Middel",D40="Exp",$G$26="Ja"),0.5,IF(AND($D$32="Middel",D40="Exp",$G$27="Ja"),0.35,IF(AND($D$32="Middel",D40="Exp",$G$28="Nee"),0.35,IF(AND($D$32="Groot",D40="Ind",$G$25="Ja"),0.65,IF(AND($D$32="Groot",D40="Ind",$G$26="Ja"),0.65,IF(AND($D$32="Groot",D40="Ind",$G$27="Ja"),0.65,IF(AND($D$32="Groot",D40="Ind",$G$28="Nee"),0.5,IF(AND($D$32="Groot",D40="Exp",$G$25="Ja"),0.4,IF(AND($D$32="Groot",D40="Exp",$G$26="Ja"),0.4,IF(AND($D$32="Groot",D40="Exp",$G$27="Ja"),0.25,IF(AND($D$32="Groot",D40="Exp",$G$28="Nee"),0.25,IF(AND($D$32="Kennis",D40="Ind",$G$26="Ja"),1,IF(AND($D$32="Kennis",D40="Ind",$G$27="Ja"),1,IF(AND($D$32="Kennis",D40="Ind",$G$25="Ja"),0.5,IF(AND($D$32="Kennis",D40="Ind",$G$28="Nee"),0.5,IF(AND($D$32="Kennis",D40="Exp",$G$26="Ja"),1,IF(AND($D$32="Kennis",D40="Exp",$G$27="Ja"),1,IF(AND($D$32="Kennis",D40="Exp",$G$25="Ja"),0.25,IF(AND($D$32="Kennis",D40="Exp",$G$28="Nee"),0.25,0))))))))))))))))))))))))))))))))</f>
        <v>0</v>
      </c>
      <c r="I2" s="54">
        <f>IF(AND($D$33="Klein",D40="Ind",$G$25="Ja"),0.8,IF(AND($D$33="Klein",D40="Ind",$G$26="Ja"),0.8,IF(AND($D$33="Klein",D40="Ind",$G$27="Ja"),0.8,IF(AND($D$33="Klein",D40="Ind",$G$28="Nee"),0.7,IF(AND($D$33="Klein",D40="Exp",$G$25="Ja"),0.6,IF(AND($D$33="Klein",D40="Exp",$G$26="Ja"),0.6,IF(AND($D$33="Klein",D40="Exp",$G$27="Ja"),0.45,IF(AND($D$33="Klein",D40="Exp",$G$28="Nee"),0.45,IF(AND($D$33="Middel",D40="Ind",$G$25="Ja"),0.75,IF(AND($D$33="Middel",D40="Ind",$G$26="Ja"),0.75,IF(AND($D$33="Middel",D40="Ind",$G$27="Ja"),0.75,IF(AND($D$33="Middel",D40="Ind",$G$28="Nee"),0.6,IF(AND($D$33="Middel",D40="Exp",$G$25="Ja"),0.5,IF(AND($D$33="Middel",D40="Exp",$G$26="Ja"),0.5,IF(AND($D$33="Middel",D40="Exp",$G$27="Ja"),0.35,IF(AND($D$33="Middel",D40="Exp",$G$28="Nee"),0.35,IF(AND($D$33="Groot",D40="Ind",$G$25="Ja"),0.65,IF(AND($D$33="Groot",D40="Ind",$G$26="Ja"),0.65,IF(AND($D$33="Groot",D40="Ind",$G$27="Ja"),0.65,IF(AND($D$33="Groot",D40="Ind",$G$28="Nee"),0.5,IF(AND($D$33="Groot",D40="Exp",$G$25="Ja"),0.4,IF(AND($D$33="Groot",D40="Exp",$G$26="Ja"),0.4,IF(AND($D$33="Groot",D40="Exp",$G$27="Ja"),0.25,IF(AND($D$33="Groot",D40="Exp",$G$28="Nee"),0.25,IF(AND($D$33="Kennis",D40="Ind",$G$26="Ja"),1,IF(AND($D$33="Kennis",D40="Ind",$G$27="Ja"),1,IF(AND($D$33="Kennis",D40="Ind",$G$25="Ja"),0.5,IF(AND($D$33="Kennis",D40="Ind",$G$28="Nee"),0.5,IF(AND($D$33="Kennis",D40="Exp",$G$26="Ja"),1,IF(AND($D$33="Kennis",D40="Exp",$G$27="Ja"),1,IF(AND($D$33="Kennis",D40="Exp",$G$25="Ja"),0.25,IF(AND($D$33="Kennis",D40="Exp",$G$28="Nee"),0.25,0))))))))))))))))))))))))))))))))</f>
        <v>0</v>
      </c>
      <c r="J2" s="54">
        <f>IF(AND($D$34="Klein",D40="Ind",$G$25="Ja"),0.8,IF(AND($D$34="Klein",D40="Ind",$G$26="Ja"),0.8,IF(AND($D$34="Klein",D40="Ind",$G$27="Ja"),0.8,IF(AND($D$34="Klein",D40="Ind",$G$28="Nee"),0.7,IF(AND($D$34="Klein",D40="Exp",$G$25="Ja"),0.6,IF(AND($D$34="Klein",D40="Exp",$G$26="Ja"),0.6,IF(AND($D$34="Klein",D40="Exp",$G$27="Ja"),0.45,IF(AND($D$34="Klein",D40="Exp",$G$28="Nee"),0.45,IF(AND($D$34="Middel",D40="Ind",$G$25="Ja"),0.75,IF(AND($D$34="Middel",D40="Ind",$G$26="Ja"),0.75,IF(AND($D$34="Middel",D40="Ind",$G$27="Ja"),0.75,IF(AND($D$34="Middel",D40="Ind",$G$28="Nee"),0.6,IF(AND($D$34="Middel",D40="Exp",$G$25="Ja"),0.5,IF(AND($D$34="Middel",D40="Exp",$G$26="Ja"),0.5,IF(AND($D$34="Middel",D40="Exp",$G$27="Ja"),0.35,IF(AND($D$34="Middel",D40="Exp",$G$28="Nee"),0.35,IF(AND($D$34="Groot",D40="Ind",$G$25="Ja"),0.65,IF(AND($D$34="Groot",D40="Ind",$G$26="Ja"),0.65,IF(AND($D$34="Groot",D40="Ind",$G$27="Ja"),0.65,IF(AND($D$34="Groot",D40="Ind",$G$28="Nee"),0.5,IF(AND($D$34="Groot",D40="Exp",$G$25="Ja"),0.4,IF(AND($D$34="Groot",D40="Exp",$G$26="Ja"),0.4,IF(AND($D$34="Groot",D40="Exp",$G$27="Ja"),0.25,IF(AND($D$34="Groot",D40="Exp",$G$28="Nee"),0.25,IF(AND($D$34="Kennis",D40="Ind",$G$26="Ja"),1,IF(AND($D$34="Kennis",D40="Ind",$G$27="Ja"),1,IF(AND($D$34="Kennis",D40="Ind",$G$25="Ja"),0.5,IF(AND($D$34="Kennis",D40="Ind",$G$28="Nee"),0.5,IF(AND($D$34="Kennis",D40="Exp",$G$26="Ja"),1,IF(AND($D$34="Kennis",D40="Exp",$G$27="Ja"),1,IF(AND($D$34="Kennis",D40="Exp",$G$25="Ja"),0.25,IF(AND($D$34="Kennis",D40="Exp",$G$28="Nee"),0.25,0))))))))))))))))))))))))))))))))</f>
        <v>0</v>
      </c>
      <c r="K2" s="54">
        <f>IF(AND($D$35="Klein",D40="Ind",$G$25="Ja"),0.8,IF(AND($D$35="Klein",D40="Ind",$G$26="Ja"),0.8,IF(AND($D$35="Klein",D40="Ind",$G$27="Ja"),0.8,IF(AND($D$35="Klein",D40="Ind",$G$28="Nee"),0.7,IF(AND($D$35="Klein",D40="Exp",$G$25="Ja"),0.6,IF(AND($D$35="Klein",D40="Exp",$G$26="Ja"),0.6,IF(AND($D$35="Klein",D40="Exp",$G$27="Ja"),0.45,IF(AND($D$35="Klein",D40="Exp",$G$28="Nee"),0.45,IF(AND($D$35="Middel",D40="Ind",$G$25="Ja"),0.75,IF(AND($D$35="Middel",D40="Ind",$G$26="Ja"),0.75,IF(AND($D$35="Middel",D40="Ind",$G$27="Ja"),0.75,IF(AND($D$35="Middel",D40="Ind",$G$28="Nee"),0.6,IF(AND($D$35="Middel",D40="Exp",$G$25="Ja"),0.5,IF(AND($D$35="Middel",D40="Exp",$G$26="Ja"),0.5,IF(AND($D$35="Middel",D40="Exp",$G$27="Ja"),0.35,IF(AND($D$35="Middel",D40="Exp",$G$28="Nee"),0.35,IF(AND($D$35="Groot",D40="Ind",$G$25="Ja"),0.65,IF(AND($D$35="Groot",D40="Ind",$G$26="Ja"),0.65,IF(AND($D$35="Groot",D40="Ind",$G$27="Ja"),0.65,IF(AND($D$35="Groot",D40="Ind",$G$28="Nee"),0.5,IF(AND($D$35="Groot",D40="Exp",$G$25="Ja"),0.4,IF(AND($D$35="Groot",D40="Exp",$G$26="Ja"),0.4,IF(AND($D$35="Groot",D40="Exp",$G$27="Ja"),0.25,IF(AND($D$35="Groot",D40="Exp",$G$28="Nee"),0.25,IF(AND($D$35="Kennis",D40="Ind",$G$26="Ja"),1,IF(AND($D$35="Kennis",D40="Ind",$G$27="Ja"),1,IF(AND($D$35="Kennis",D40="Ind",$G$25="Ja"),0.5,IF(AND($D$35="Kennis",D40="Ind",$G$28="Nee"),0.5,IF(AND($D$35="Kennis",D40="Exp",$G$26="Ja"),1,IF(AND($D$35="Kennis",D40="Exp",$G$27="Ja"),1,IF(AND($D$35="Kennis",D40="Exp",$G$25="Ja"),0.25,IF(AND($D$35="Kennis",D40="Exp",$G$28="Nee"),0.25,0))))))))))))))))))))))))))))))))</f>
        <v>0</v>
      </c>
      <c r="M2" s="19">
        <v>1</v>
      </c>
      <c r="N2" s="54">
        <f>IF(AND(D40="Inn",$D$26="Klein"),0.5,IF(AND(D40="Inn",$D$26="Middel"),0.5,0))</f>
        <v>0</v>
      </c>
      <c r="O2" s="54">
        <f>IF(AND(D40="Inn",$D$27="Klein"),0.5,IF(AND(D40="Inn",$D$27="Middel"),0.5,0))</f>
        <v>0</v>
      </c>
      <c r="P2" s="54">
        <f>IF(AND(D40="Inn",$D$28="Klein"),0.5,IF(AND(D40="Inn",$D$28="Middel"),0.5,0))</f>
        <v>0</v>
      </c>
      <c r="Q2" s="54">
        <f>IF(AND(D40="Inn",$D$29="Klein"),0.5,IF(AND(D40="Inn",$D$29="Middel"),0.5,0))</f>
        <v>0</v>
      </c>
      <c r="R2" s="54">
        <f>IF(AND(D40="Inn",$D$30="Klein"),0.5,IF(AND(D40="Inn",$D$30="Middel"),0.5,0))</f>
        <v>0</v>
      </c>
      <c r="S2" s="54">
        <f>IF(AND(D40="Inn",$D$31="Klein"),0.5,IF(AND(D40="Inn",$D$31="Middel"),0.5,0))</f>
        <v>0</v>
      </c>
      <c r="T2" s="54">
        <f>IF(AND(D40="Inn",$D$32="Klein"),0.5,IF(AND(D40="Inn",$D$32="Middel"),0.5,0))</f>
        <v>0</v>
      </c>
      <c r="U2" s="54">
        <f>IF(AND(D40="Inn",$D$33="Klein"),0.5,IF(AND(D40="Inn",$D$33="Middel"),0.5,0))</f>
        <v>0</v>
      </c>
      <c r="V2" s="54">
        <f>IF(AND(D40="Inn",$D$34="Klein"),0.5,IF(AND(D40="Inn",$D$34="Middel"),0.5,0))</f>
        <v>0</v>
      </c>
      <c r="W2" s="54">
        <f>IF(AND(D40="Inn",$D$35="Klein"),0.5,IF(AND(D40="Inn",$D$35="Middel"),0.5,0))</f>
        <v>0</v>
      </c>
      <c r="Y2" s="19">
        <v>1</v>
      </c>
      <c r="Z2" s="54">
        <f>IF($D40="Dem",1,0)</f>
        <v>0</v>
      </c>
      <c r="AA2" s="54">
        <f>IF($D40="Dem",1,0)</f>
        <v>0</v>
      </c>
      <c r="AB2" s="54">
        <f t="shared" ref="AB2:AI2" si="0">IF($D40="Dem",1,0)</f>
        <v>0</v>
      </c>
      <c r="AC2" s="54">
        <f t="shared" si="0"/>
        <v>0</v>
      </c>
      <c r="AD2" s="54">
        <f t="shared" si="0"/>
        <v>0</v>
      </c>
      <c r="AE2" s="54">
        <f t="shared" si="0"/>
        <v>0</v>
      </c>
      <c r="AF2" s="54">
        <f t="shared" si="0"/>
        <v>0</v>
      </c>
      <c r="AG2" s="54">
        <f t="shared" si="0"/>
        <v>0</v>
      </c>
      <c r="AH2" s="54">
        <f t="shared" si="0"/>
        <v>0</v>
      </c>
      <c r="AI2" s="54">
        <f t="shared" si="0"/>
        <v>0</v>
      </c>
      <c r="AK2" s="19">
        <v>1</v>
      </c>
      <c r="AL2" s="54">
        <f>IF(AND(D40="Pro",$D$26="Klein",$G$29="Ja"),0.5,IF(AND(D40="Pro",$D$26="Middel",$G$29="Ja"),0.5,IF(AND(D40="Pro",$D$26="Groot",$G$29="Ja",$G$30="Ja",$G$31="Ja"),0.15,0)))</f>
        <v>0</v>
      </c>
      <c r="AM2" s="54">
        <f>IF(AND(D40="Pro",$D$27="Klein",$G$29="Ja"),0.5,IF(AND(D40="Pro",$D$27="Middel",$G$29="Ja"),0.5,IF(AND(D40="Pro",$D$27="Groot",$G$29="Ja",$G$30="Ja",$G$31="Ja"),0.15,0)))</f>
        <v>0</v>
      </c>
      <c r="AN2" s="54">
        <f>IF(AND(D40="Pro",$D$28="Klein",$G$29="Ja"),0.5,IF(AND(D40="Pro",$D$28="Middel",$G$29="Ja"),0.5,IF(AND(D40="Pro",$D$28="Groot",$G$29="Ja",$G$30="Ja",$G$31="Ja"),0.15,0)))</f>
        <v>0</v>
      </c>
      <c r="AO2" s="54">
        <f>IF(AND(D40="Pro",$D$29="Klein",$G$29="Ja"),0.5,IF(AND(D40="Pro",$D$29="Middel",$G$29="Ja"),0.5,IF(AND(D40="Pro",$D$29="Groot",$G$29="Ja",$G$30="Ja",$G$31="Ja"),0.15,0)))</f>
        <v>0</v>
      </c>
      <c r="AP2" s="54">
        <f>IF(AND(D40="Pro",$D$30="Klein",$G$29="Ja"),0.5,IF(AND(D40="Pro",$D$30="Middel",$G$29="Ja"),0.5,IF(AND(D40="Pro",$D$30="Groot",$G$29="Ja",$G$30="Ja",$G$31="Ja"),0.15,0)))</f>
        <v>0</v>
      </c>
      <c r="AQ2" s="54">
        <f>IF(AND(D40="Pro",$D$31="Klein",$G$29="Ja"),0.5,IF(AND(D40="Pro",$D$31="Middel",$G$29="Ja"),0.5,IF(AND(D40="Pro",$D$31="Groot",$G$29="Ja",$G$30="Ja",$G$31="Ja"),0.15,0)))</f>
        <v>0</v>
      </c>
      <c r="AR2" s="54">
        <f>IF(AND(D40="Pro",$D$32="Klein",$G$29="Ja"),0.5,IF(AND(D40="Pro",$D$32="Middel",$G$29="Ja"),0.5,IF(AND(D40="Pro",$D$32="Groot",$G$29="Ja",$G$30="Ja",$G$31="Ja"),0.15,0)))</f>
        <v>0</v>
      </c>
      <c r="AS2" s="54">
        <f>IF(AND(D40="Pro",$D$33="Klein",$G$29="Ja"),0.5,IF(AND(D40="Pro",$D$33="Middel",$G$29="Ja"),0.5,IF(AND(D40="Pro",$D$33="Groot",$G$29="Ja",$G$30="Ja",$G$31="Ja"),0.15,0)))</f>
        <v>0</v>
      </c>
      <c r="AT2" s="54">
        <f>IF(AND(D40="Pro",$D$34="Klein",$G$29="Ja"),0.5,IF(AND(D40="Pro",$D$34="Middel",$G$29="Ja"),0.5,IF(AND(D40="Pro",$D$34="Groot",$G$29="Ja",$G$30="Ja",$G$31="Ja"),0.15,0)))</f>
        <v>0</v>
      </c>
      <c r="AU2" s="54">
        <f>IF(AND(D40="Pro",$D$35="Klein",$G$29="Ja"),0.5,IF(AND(D40="Pro",$D$35="Middel",$G$29="Ja"),0.5,IF(AND(D40="Pro",$D$35="Groot",$G$29="Ja",$G$30="Ja",$G$31="Ja"),0.15,0)))</f>
        <v>0</v>
      </c>
    </row>
    <row r="3" spans="1:47" x14ac:dyDescent="0.15">
      <c r="A3" s="19">
        <v>2</v>
      </c>
      <c r="B3" s="54">
        <f t="shared" ref="B3:B21" si="1">IF(AND($D$26="Klein",D41="Ind",$G$25="Ja"),0.8,IF(AND($D$26="Klein",D41="Ind",$G$26="Ja"),0.8,IF(AND($D$26="Klein",D41="Ind",$G$27="Ja"),0.8,IF(AND($D$26="Klein",D41="Ind",$G$28="Nee"),0.7,IF(AND($D$26="Klein",D41="Exp",$G$25="Ja"),0.6,IF(AND($D$26="Klein",D41="Exp",$G$26="Ja"),0.6,IF(AND($D$26="Klein",D41="Exp",$G$27="Ja"),0.45,IF(AND($D$26="Klein",D41="Exp",$G$28="Nee"),0.45,IF(AND($D$26="Middel",D41="Ind",$G$25="Ja"),0.75,IF(AND($D$26="Middel",D41="Ind",$G$26="Ja"),0.75,IF(AND($D$26="Middel",D41="Ind",$G$27="Ja"),0.75,IF(AND($D$26="Middel",D41="Ind",$G$28="Nee"),0.6,IF(AND($D$26="Middel",D41="Exp",$G$25="Ja"),0.5,IF(AND($D$26="Middel",D41="Exp",$G$26="Ja"),0.5,IF(AND($D$26="Middel",D41="Exp",$G$27="Ja"),0.35,IF(AND($D$26="Middel",D41="Exp",$G$28="Nee"),0.35,IF(AND($D$26="Groot",D41="Ind",$G$25="Ja"),0.65,IF(AND($D$26="Groot",D41="Ind",$G$26="Ja"),0.65,IF(AND($D$26="Groot",D41="Ind",$G$27="Ja"),0.65,IF(AND($D$26="Groot",D41="Ind",$G$28="Nee"),0.5,IF(AND($D$26="Groot",D41="Exp",$G$25="Ja"),0.4,IF(AND($D$26="Groot",D41="Exp",$G$26="Ja"),0.4,IF(AND($D$26="Groot",D41="Exp",$G$27="Ja"),0.25,IF(AND($D$26="Groot",D41="Exp",$G$28="Nee"),0.25,IF(AND($D$26="Kennis",D41="Ind",$G$26="Ja"),1,IF(AND($D$26="Kennis",D41="Ind",$G$27="Ja"),1,IF(AND($D$26="Kennis",D41="Ind",$G$25="Ja"),0.5,IF(AND($D$26="Kennis",D41="Ind",$G$28="Nee"),0.5,IF(AND($D$26="Kennis",D41="Exp",$G$26="Ja"),1,IF(AND($D$26="Kennis",D41="Exp",$G$27="Ja"),1,IF(AND($D$26="Kennis",D41="Exp",$G$25="Ja"),0.25,IF(AND($D$26="Kennis",D41="Exp",$G$28="Nee"),0.25,0))))))))))))))))))))))))))))))))</f>
        <v>0</v>
      </c>
      <c r="C3" s="54">
        <f t="shared" ref="C3:C21" si="2">IF(AND($D$27="Klein",D41="Ind",$G$25="Ja"),0.8,IF(AND($D$27="Klein",D41="Ind",$G$26="Ja"),0.8,IF(AND($D$27="Klein",D41="Ind",$G$27="Ja"),0.8,IF(AND($D$27="Klein",D41="Ind",$G$28="Nee"),0.7,IF(AND($D$27="Klein",D41="Exp",$G$25="Ja"),0.6,IF(AND($D$27="Klein",D41="Exp",$G$26="Ja"),0.6,IF(AND($D$27="Klein",D41="Exp",$G$27="Ja"),0.45,IF(AND($D$27="Klein",D41="Exp",$G$28="Nee"),0.45,IF(AND($D$27="Middel",D41="Ind",$G$25="Ja"),0.75,IF(AND($D$27="Middel",D41="Ind",$G$26="Ja"),0.75,IF(AND($D$27="Middel",D41="Ind",$G$27="Ja"),0.75,IF(AND($D$27="Middel",D41="Ind",$G$28="Nee"),0.6,IF(AND($D$27="Middel",D41="Exp",$G$25="Ja"),0.5,IF(AND($D$27="Middel",D41="Exp",$G$26="Ja"),0.5,IF(AND($D$27="Middel",D41="Exp",$G$27="Ja"),0.35,IF(AND($D$27="Middel",D41="Exp",$G$28="Nee"),0.35,IF(AND($D$27="Groot",D41="Ind",$G$25="Ja"),0.65,IF(AND($D$27="Groot",D41="Ind",$G$26="Ja"),0.65,IF(AND($D$27="Groot",D41="Ind",$G$27="Ja"),0.65,IF(AND($D$27="Groot",D41="Ind",$G$28="Nee"),0.5,IF(AND($D$27="Groot",D41="Exp",$G$25="Ja"),0.4,IF(AND($D$27="Groot",D41="Exp",$G$26="Ja"),0.4,IF(AND($D$27="Groot",D41="Exp",$G$27="Ja"),0.25,IF(AND($D$27="Groot",D41="Exp",$G$28="Nee"),0.25,IF(AND($D$27="Kennis",D41="Ind",$G$26="Ja"),1,IF(AND($D$27="Kennis",D41="Ind",$G$27="Ja"),1,IF(AND($D$27="Kennis",D41="Ind",$G$25="Ja"),0.5,IF(AND($D$27="Kennis",D41="Ind",$G$28="Nee"),0.5,IF(AND($D$27="Kennis",D41="Exp",$G$26="Ja"),1,IF(AND($D$27="Kennis",D41="Exp",$G$27="Ja"),1,IF(AND($D$27="Kennis",D41="Exp",$G$25="Ja"),0.25,IF(AND($D$27="Kennis",D41="Exp",$G$28="Nee"),0.25,0))))))))))))))))))))))))))))))))</f>
        <v>0</v>
      </c>
      <c r="D3" s="54">
        <f t="shared" ref="D3:D21" si="3">IF(AND($D$28="Klein",D41="Ind",$G$25="Ja"),0.8,IF(AND($D$28="Klein",D41="Ind",$G$26="Ja"),0.8,IF(AND($D$28="Klein",D41="Ind",$G$27="Ja"),0.8,IF(AND($D$28="Klein",D41="Ind",$G$28="Nee"),0.7,IF(AND($D$28="Klein",D41="Exp",$G$25="Ja"),0.6,IF(AND($D$28="Klein",D41="Exp",$G$26="Ja"),0.6,IF(AND($D$28="Klein",D41="Exp",$G$27="Ja"),0.45,IF(AND($D$28="Klein",D41="Exp",$G$28="Nee"),0.45,IF(AND($D$28="Middel",D41="Ind",$G$25="Ja"),0.75,IF(AND($D$28="Middel",D41="Ind",$G$26="Ja"),0.75,IF(AND($D$28="Middel",D41="Ind",$G$27="Ja"),0.75,IF(AND($D$28="Middel",D41="Ind",$G$28="Nee"),0.6,IF(AND($D$28="Middel",D41="Exp",$G$25="Ja"),0.5,IF(AND($D$28="Middel",D41="Exp",$G$26="Ja"),0.5,IF(AND($D$28="Middel",D41="Exp",$G$27="Ja"),0.35,IF(AND($D$28="Middel",D41="Exp",$G$28="Nee"),0.35,IF(AND($D$28="Groot",D41="Ind",$G$25="Ja"),0.65,IF(AND($D$28="Groot",D41="Ind",$G$26="Ja"),0.65,IF(AND($D$28="Groot",D41="Ind",$G$27="Ja"),0.65,IF(AND($D$28="Groot",D41="Ind",$G$28="Nee"),0.5,IF(AND($D$28="Groot",D41="Exp",$G$25="Ja"),0.4,IF(AND($D$28="Groot",D41="Exp",$G$26="Ja"),0.4,IF(AND($D$28="Groot",D41="Exp",$G$27="Ja"),0.25,IF(AND($D$28="Groot",D41="Exp",$G$28="Nee"),0.25,IF(AND($D$28="Kennis",D41="Ind",$G$26="Ja"),1,IF(AND($D$28="Kennis",D41="Ind",$G$27="Ja"),1,IF(AND($D$28="Kennis",D41="Ind",$G$25="Ja"),0.5,IF(AND($D$28="Kennis",D41="Ind",$G$28="Nee"),0.5,IF(AND($D$28="Kennis",D41="Exp",$G$26="Ja"),1,IF(AND($D$28="Kennis",D41="Exp",$G$27="Ja"),1,IF(AND($D$28="Kennis",D41="Exp",$G$25="Ja"),0.25,IF(AND($D$28="Kennis",D41="Exp",$G$28="Nee"),0.25,0))))))))))))))))))))))))))))))))</f>
        <v>0</v>
      </c>
      <c r="E3" s="54">
        <f t="shared" ref="E3:E21" si="4">IF(AND($D$29="Klein",D41="Ind",$G$25="Ja"),0.8,IF(AND($D$29="Klein",D41="Ind",$G$26="Ja"),0.8,IF(AND($D$29="Klein",D41="Ind",$G$27="Ja"),0.8,IF(AND($D$29="Klein",D41="Ind",$G$28="Nee"),0.7,IF(AND($D$29="Klein",D41="Exp",$G$25="Ja"),0.6,IF(AND($D$29="Klein",D41="Exp",$G$26="Ja"),0.6,IF(AND($D$29="Klein",D41="Exp",$G$27="Ja"),0.45,IF(AND($D$29="Klein",D41="Exp",$G$28="Nee"),0.45,IF(AND($D$29="Middel",D41="Ind",$G$25="Ja"),0.75,IF(AND($D$29="Middel",D41="Ind",$G$26="Ja"),0.75,IF(AND($D$29="Middel",D41="Ind",$G$27="Ja"),0.75,IF(AND($D$29="Middel",D41="Ind",$G$28="Nee"),0.6,IF(AND($D$29="Middel",D41="Exp",$G$25="Ja"),0.5,IF(AND($D$29="Middel",D41="Exp",$G$26="Ja"),0.5,IF(AND($D$29="Middel",D41="Exp",$G$27="Ja"),0.35,IF(AND($D$29="Middel",D41="Exp",$G$28="Nee"),0.35,IF(AND($D$29="Groot",D41="Ind",$G$25="Ja"),0.65,IF(AND($D$29="Groot",D41="Ind",$G$26="Ja"),0.65,IF(AND($D$29="Groot",D41="Ind",$G$27="Ja"),0.65,IF(AND($D$29="Groot",D41="Ind",$G$28="Nee"),0.5,IF(AND($D$29="Groot",D41="Exp",$G$25="Ja"),0.4,IF(AND($D$29="Groot",D41="Exp",$G$26="Ja"),0.4,IF(AND($D$29="Groot",D41="Exp",$G$27="Ja"),0.25,IF(AND($D$29="Groot",D41="Exp",$G$28="Nee"),0.25,IF(AND($D$29="Kennis",D41="Ind",$G$26="Ja"),1,IF(AND($D$29="Kennis",D41="Ind",$G$27="Ja"),1,IF(AND($D$29="Kennis",D41="Ind",$G$25="Ja"),0.5,IF(AND($D$29="Kennis",D41="Ind",$G$28="Nee"),0.5,IF(AND($D$29="Kennis",D41="Exp",$G$26="Ja"),1,IF(AND($D$29="Kennis",D41="Exp",$G$27="Ja"),1,IF(AND($D$29="Kennis",D41="Exp",$G$25="Ja"),0.25,IF(AND($D$29="Kennis",D41="Exp",$G$28="Nee"),0.25,0))))))))))))))))))))))))))))))))</f>
        <v>0</v>
      </c>
      <c r="F3" s="54">
        <f t="shared" ref="F3:F21" si="5">IF(AND($D$30="Klein",D41="Ind",$G$25="Ja"),0.8,IF(AND($D$30="Klein",D41="Ind",$G$26="Ja"),0.8,IF(AND($D$30="Klein",D41="Ind",$G$27="Ja"),0.8,IF(AND($D$30="Klein",D41="Ind",$G$28="Nee"),0.7,IF(AND($D$30="Klein",D41="Exp",$G$25="Ja"),0.6,IF(AND($D$30="Klein",D41="Exp",$G$26="Ja"),0.6,IF(AND($D$30="Klein",D41="Exp",$G$27="Ja"),0.45,IF(AND($D$30="Klein",D41="Exp",$G$28="Nee"),0.45,IF(AND($D$30="Middel",D41="Ind",$G$25="Ja"),0.75,IF(AND($D$30="Middel",D41="Ind",$G$26="Ja"),0.75,IF(AND($D$30="Middel",D41="Ind",$G$27="Ja"),0.75,IF(AND($D$30="Middel",D41="Ind",$G$28="Nee"),0.6,IF(AND($D$30="Middel",D41="Exp",$G$25="Ja"),0.5,IF(AND($D$30="Middel",D41="Exp",$G$26="Ja"),0.5,IF(AND($D$30="Middel",D41="Exp",$G$27="Ja"),0.35,IF(AND($D$30="Middel",D41="Exp",$G$28="Nee"),0.35,IF(AND($D$30="Groot",D41="Ind",$G$25="Ja"),0.65,IF(AND($D$30="Groot",D41="Ind",$G$26="Ja"),0.65,IF(AND($D$30="Groot",D41="Ind",$G$27="Ja"),0.65,IF(AND($D$30="Groot",D41="Ind",$G$28="Nee"),0.5,IF(AND($D$30="Groot",D41="Exp",$G$25="Ja"),0.4,IF(AND($D$30="Groot",D41="Exp",$G$26="Ja"),0.4,IF(AND($D$30="Groot",D41="Exp",$G$27="Ja"),0.25,IF(AND($D$30="Groot",D41="Exp",$G$28="Nee"),0.25,IF(AND($D$30="Kennis",D41="Ind",$G$26="Ja"),1,IF(AND($D$30="Kennis",D41="Ind",$G$27="Ja"),1,IF(AND($D$30="Kennis",D41="Ind",$G$25="Ja"),0.5,IF(AND($D$30="Kennis",D41="Ind",$G$28="Nee"),0.5,IF(AND($D$30="Kennis",D41="Exp",$G$26="Ja"),1,IF(AND($D$30="Kennis",D41="Exp",$G$27="Ja"),1,IF(AND($D$30="Kennis",D41="Exp",$G$25="Ja"),0.25,IF(AND($D$30="Kennis",D41="Exp",$G$28="Nee"),0.25,0))))))))))))))))))))))))))))))))</f>
        <v>0</v>
      </c>
      <c r="G3" s="54">
        <f t="shared" ref="G3:G21" si="6">IF(AND($D$31="Klein",D41="Ind",$G$25="Ja"),0.8,IF(AND($D$31="Klein",D41="Ind",$G$26="Ja"),0.8,IF(AND($D$31="Klein",D41="Ind",$G$27="Ja"),0.8,IF(AND($D$31="Klein",D41="Ind",$G$28="Nee"),0.7,IF(AND($D$31="Klein",D41="Exp",$G$25="Ja"),0.6,IF(AND($D$31="Klein",D41="Exp",$G$26="Ja"),0.6,IF(AND($D$31="Klein",D41="Exp",$G$27="Ja"),0.45,IF(AND($D$31="Klein",D41="Exp",$G$28="Nee"),0.45,IF(AND($D$31="Middel",D41="Ind",$G$25="Ja"),0.75,IF(AND($D$31="Middel",D41="Ind",$G$26="Ja"),0.75,IF(AND($D$31="Middel",D41="Ind",$G$27="Ja"),0.75,IF(AND($D$31="Middel",D41="Ind",$G$28="Nee"),0.6,IF(AND($D$31="Middel",D41="Exp",$G$25="Ja"),0.5,IF(AND($D$31="Middel",D41="Exp",$G$26="Ja"),0.5,IF(AND($D$31="Middel",D41="Exp",$G$27="Ja"),0.35,IF(AND($D$31="Middel",D41="Exp",$G$28="Nee"),0.35,IF(AND($D$31="Groot",D41="Ind",$G$25="Ja"),0.65,IF(AND($D$31="Groot",D41="Ind",$G$26="Ja"),0.65,IF(AND($D$31="Groot",D41="Ind",$G$27="Ja"),0.65,IF(AND($D$31="Groot",D41="Ind",$G$28="Nee"),0.5,IF(AND($D$31="Groot",D41="Exp",$G$25="Ja"),0.4,IF(AND($D$31="Groot",D41="Exp",$G$26="Ja"),0.4,IF(AND($D$31="Groot",D41="Exp",$G$27="Ja"),0.25,IF(AND($D$31="Groot",D41="Exp",$G$28="Nee"),0.25,IF(AND($D$31="Kennis",D41="Ind",$G$26="Ja"),1,IF(AND($D$31="Kennis",D41="Ind",$G$27="Ja"),1,IF(AND($D$31="Kennis",D41="Ind",$G$25="Ja"),0.5,IF(AND($D$31="Kennis",D41="Ind",$G$28="Nee"),0.5,IF(AND($D$31="Kennis",D41="Exp",$G$26="Ja"),1,IF(AND($D$31="Kennis",D41="Exp",$G$27="Ja"),1,IF(AND($D$31="Kennis",D41="Exp",$G$25="Ja"),0.25,IF(AND($D$31="Kennis",D41="Exp",$G$28="Nee"),0.25,0))))))))))))))))))))))))))))))))</f>
        <v>0</v>
      </c>
      <c r="H3" s="54">
        <f t="shared" ref="H3:H21" si="7">IF(AND($D$32="Klein",D41="Ind",$G$25="Ja"),0.8,IF(AND($D$32="Klein",D41="Ind",$G$26="Ja"),0.8,IF(AND($D$32="Klein",D41="Ind",$G$27="Ja"),0.8,IF(AND($D$32="Klein",D41="Ind",$G$28="Nee"),0.7,IF(AND($D$32="Klein",D41="Exp",$G$25="Ja"),0.6,IF(AND($D$32="Klein",D41="Exp",$G$26="Ja"),0.6,IF(AND($D$32="Klein",D41="Exp",$G$27="Ja"),0.45,IF(AND($D$32="Klein",D41="Exp",$G$28="Nee"),0.45,IF(AND($D$32="Middel",D41="Ind",$G$25="Ja"),0.75,IF(AND($D$32="Middel",D41="Ind",$G$26="Ja"),0.75,IF(AND($D$32="Middel",D41="Ind",$G$27="Ja"),0.75,IF(AND($D$32="Middel",D41="Ind",$G$28="Nee"),0.6,IF(AND($D$32="Middel",D41="Exp",$G$25="Ja"),0.5,IF(AND($D$32="Middel",D41="Exp",$G$26="Ja"),0.5,IF(AND($D$32="Middel",D41="Exp",$G$27="Ja"),0.35,IF(AND($D$32="Middel",D41="Exp",$G$28="Nee"),0.35,IF(AND($D$32="Groot",D41="Ind",$G$25="Ja"),0.65,IF(AND($D$32="Groot",D41="Ind",$G$26="Ja"),0.65,IF(AND($D$32="Groot",D41="Ind",$G$27="Ja"),0.65,IF(AND($D$32="Groot",D41="Ind",$G$28="Nee"),0.5,IF(AND($D$32="Groot",D41="Exp",$G$25="Ja"),0.4,IF(AND($D$32="Groot",D41="Exp",$G$26="Ja"),0.4,IF(AND($D$32="Groot",D41="Exp",$G$27="Ja"),0.25,IF(AND($D$32="Groot",D41="Exp",$G$28="Nee"),0.25,IF(AND($D$32="Kennis",D41="Ind",$G$26="Ja"),1,IF(AND($D$32="Kennis",D41="Ind",$G$27="Ja"),1,IF(AND($D$32="Kennis",D41="Ind",$G$25="Ja"),0.5,IF(AND($D$32="Kennis",D41="Ind",$G$28="Nee"),0.5,IF(AND($D$32="Kennis",D41="Exp",$G$26="Ja"),1,IF(AND($D$32="Kennis",D41="Exp",$G$27="Ja"),1,IF(AND($D$32="Kennis",D41="Exp",$G$25="Ja"),0.25,IF(AND($D$32="Kennis",D41="Exp",$G$28="Nee"),0.25,0))))))))))))))))))))))))))))))))</f>
        <v>0</v>
      </c>
      <c r="I3" s="54">
        <f t="shared" ref="I3:I21" si="8">IF(AND($D$33="Klein",D41="Ind",$G$25="Ja"),0.8,IF(AND($D$33="Klein",D41="Ind",$G$26="Ja"),0.8,IF(AND($D$33="Klein",D41="Ind",$G$27="Ja"),0.8,IF(AND($D$33="Klein",D41="Ind",$G$28="Nee"),0.7,IF(AND($D$33="Klein",D41="Exp",$G$25="Ja"),0.6,IF(AND($D$33="Klein",D41="Exp",$G$26="Ja"),0.6,IF(AND($D$33="Klein",D41="Exp",$G$27="Ja"),0.45,IF(AND($D$33="Klein",D41="Exp",$G$28="Nee"),0.45,IF(AND($D$33="Middel",D41="Ind",$G$25="Ja"),0.75,IF(AND($D$33="Middel",D41="Ind",$G$26="Ja"),0.75,IF(AND($D$33="Middel",D41="Ind",$G$27="Ja"),0.75,IF(AND($D$33="Middel",D41="Ind",$G$28="Nee"),0.6,IF(AND($D$33="Middel",D41="Exp",$G$25="Ja"),0.5,IF(AND($D$33="Middel",D41="Exp",$G$26="Ja"),0.5,IF(AND($D$33="Middel",D41="Exp",$G$27="Ja"),0.35,IF(AND($D$33="Middel",D41="Exp",$G$28="Nee"),0.35,IF(AND($D$33="Groot",D41="Ind",$G$25="Ja"),0.65,IF(AND($D$33="Groot",D41="Ind",$G$26="Ja"),0.65,IF(AND($D$33="Groot",D41="Ind",$G$27="Ja"),0.65,IF(AND($D$33="Groot",D41="Ind",$G$28="Nee"),0.5,IF(AND($D$33="Groot",D41="Exp",$G$25="Ja"),0.4,IF(AND($D$33="Groot",D41="Exp",$G$26="Ja"),0.4,IF(AND($D$33="Groot",D41="Exp",$G$27="Ja"),0.25,IF(AND($D$33="Groot",D41="Exp",$G$28="Nee"),0.25,IF(AND($D$33="Kennis",D41="Ind",$G$26="Ja"),1,IF(AND($D$33="Kennis",D41="Ind",$G$27="Ja"),1,IF(AND($D$33="Kennis",D41="Ind",$G$25="Ja"),0.5,IF(AND($D$33="Kennis",D41="Ind",$G$28="Nee"),0.5,IF(AND($D$33="Kennis",D41="Exp",$G$26="Ja"),1,IF(AND($D$33="Kennis",D41="Exp",$G$27="Ja"),1,IF(AND($D$33="Kennis",D41="Exp",$G$25="Ja"),0.25,IF(AND($D$33="Kennis",D41="Exp",$G$28="Nee"),0.25,0))))))))))))))))))))))))))))))))</f>
        <v>0</v>
      </c>
      <c r="J3" s="54">
        <f t="shared" ref="J3:J21" si="9">IF(AND($D$34="Klein",D41="Ind",$G$25="Ja"),0.8,IF(AND($D$34="Klein",D41="Ind",$G$26="Ja"),0.8,IF(AND($D$34="Klein",D41="Ind",$G$27="Ja"),0.8,IF(AND($D$34="Klein",D41="Ind",$G$28="Nee"),0.7,IF(AND($D$34="Klein",D41="Exp",$G$25="Ja"),0.6,IF(AND($D$34="Klein",D41="Exp",$G$26="Ja"),0.6,IF(AND($D$34="Klein",D41="Exp",$G$27="Ja"),0.45,IF(AND($D$34="Klein",D41="Exp",$G$28="Nee"),0.45,IF(AND($D$34="Middel",D41="Ind",$G$25="Ja"),0.75,IF(AND($D$34="Middel",D41="Ind",$G$26="Ja"),0.75,IF(AND($D$34="Middel",D41="Ind",$G$27="Ja"),0.75,IF(AND($D$34="Middel",D41="Ind",$G$28="Nee"),0.6,IF(AND($D$34="Middel",D41="Exp",$G$25="Ja"),0.5,IF(AND($D$34="Middel",D41="Exp",$G$26="Ja"),0.5,IF(AND($D$34="Middel",D41="Exp",$G$27="Ja"),0.35,IF(AND($D$34="Middel",D41="Exp",$G$28="Nee"),0.35,IF(AND($D$34="Groot",D41="Ind",$G$25="Ja"),0.65,IF(AND($D$34="Groot",D41="Ind",$G$26="Ja"),0.65,IF(AND($D$34="Groot",D41="Ind",$G$27="Ja"),0.65,IF(AND($D$34="Groot",D41="Ind",$G$28="Nee"),0.5,IF(AND($D$34="Groot",D41="Exp",$G$25="Ja"),0.4,IF(AND($D$34="Groot",D41="Exp",$G$26="Ja"),0.4,IF(AND($D$34="Groot",D41="Exp",$G$27="Ja"),0.25,IF(AND($D$34="Groot",D41="Exp",$G$28="Nee"),0.25,IF(AND($D$34="Kennis",D41="Ind",$G$26="Ja"),1,IF(AND($D$34="Kennis",D41="Ind",$G$27="Ja"),1,IF(AND($D$34="Kennis",D41="Ind",$G$25="Ja"),0.5,IF(AND($D$34="Kennis",D41="Ind",$G$28="Nee"),0.5,IF(AND($D$34="Kennis",D41="Exp",$G$26="Ja"),1,IF(AND($D$34="Kennis",D41="Exp",$G$27="Ja"),1,IF(AND($D$34="Kennis",D41="Exp",$G$25="Ja"),0.25,IF(AND($D$34="Kennis",D41="Exp",$G$28="Nee"),0.25,0))))))))))))))))))))))))))))))))</f>
        <v>0</v>
      </c>
      <c r="K3" s="54">
        <f t="shared" ref="K3:K21" si="10">IF(AND($D$35="Klein",D41="Ind",$G$25="Ja"),0.8,IF(AND($D$35="Klein",D41="Ind",$G$26="Ja"),0.8,IF(AND($D$35="Klein",D41="Ind",$G$27="Ja"),0.8,IF(AND($D$35="Klein",D41="Ind",$G$28="Nee"),0.7,IF(AND($D$35="Klein",D41="Exp",$G$25="Ja"),0.6,IF(AND($D$35="Klein",D41="Exp",$G$26="Ja"),0.6,IF(AND($D$35="Klein",D41="Exp",$G$27="Ja"),0.45,IF(AND($D$35="Klein",D41="Exp",$G$28="Nee"),0.45,IF(AND($D$35="Middel",D41="Ind",$G$25="Ja"),0.75,IF(AND($D$35="Middel",D41="Ind",$G$26="Ja"),0.75,IF(AND($D$35="Middel",D41="Ind",$G$27="Ja"),0.75,IF(AND($D$35="Middel",D41="Ind",$G$28="Nee"),0.6,IF(AND($D$35="Middel",D41="Exp",$G$25="Ja"),0.5,IF(AND($D$35="Middel",D41="Exp",$G$26="Ja"),0.5,IF(AND($D$35="Middel",D41="Exp",$G$27="Ja"),0.35,IF(AND($D$35="Middel",D41="Exp",$G$28="Nee"),0.35,IF(AND($D$35="Groot",D41="Ind",$G$25="Ja"),0.65,IF(AND($D$35="Groot",D41="Ind",$G$26="Ja"),0.65,IF(AND($D$35="Groot",D41="Ind",$G$27="Ja"),0.65,IF(AND($D$35="Groot",D41="Ind",$G$28="Nee"),0.5,IF(AND($D$35="Groot",D41="Exp",$G$25="Ja"),0.4,IF(AND($D$35="Groot",D41="Exp",$G$26="Ja"),0.4,IF(AND($D$35="Groot",D41="Exp",$G$27="Ja"),0.25,IF(AND($D$35="Groot",D41="Exp",$G$28="Nee"),0.25,IF(AND($D$35="Kennis",D41="Ind",$G$26="Ja"),1,IF(AND($D$35="Kennis",D41="Ind",$G$27="Ja"),1,IF(AND($D$35="Kennis",D41="Ind",$G$25="Ja"),0.5,IF(AND($D$35="Kennis",D41="Ind",$G$28="Nee"),0.5,IF(AND($D$35="Kennis",D41="Exp",$G$26="Ja"),1,IF(AND($D$35="Kennis",D41="Exp",$G$27="Ja"),1,IF(AND($D$35="Kennis",D41="Exp",$G$25="Ja"),0.25,IF(AND($D$35="Kennis",D41="Exp",$G$28="Nee"),0.25,0))))))))))))))))))))))))))))))))</f>
        <v>0</v>
      </c>
      <c r="M3" s="19">
        <v>2</v>
      </c>
      <c r="N3" s="54">
        <f t="shared" ref="N3:N21" si="11">IF(AND(D41="Inn",$D$26="Klein"),0.5,IF(AND(D41="Inn",$D$26="Middel"),0.5,0))</f>
        <v>0</v>
      </c>
      <c r="O3" s="54">
        <f t="shared" ref="O3:O21" si="12">IF(AND(D41="Inn",$D$27="Klein"),0.5,IF(AND(D41="Inn",$D$27="Middel"),0.5,0))</f>
        <v>0</v>
      </c>
      <c r="P3" s="54">
        <f t="shared" ref="P3:P21" si="13">IF(AND(D41="Inn",$D$28="Klein"),0.5,IF(AND(D41="Inn",$D$28="Middel"),0.5,0))</f>
        <v>0</v>
      </c>
      <c r="Q3" s="54">
        <f t="shared" ref="Q3:Q21" si="14">IF(AND(D41="Inn",$D$29="Klein"),0.5,IF(AND(D41="Inn",$D$29="Middel"),0.5,0))</f>
        <v>0</v>
      </c>
      <c r="R3" s="54">
        <f t="shared" ref="R3:R21" si="15">IF(AND(D41="Inn",$D$30="Klein"),0.5,IF(AND(D41="Inn",$D$30="Middel"),0.5,0))</f>
        <v>0</v>
      </c>
      <c r="S3" s="54">
        <f t="shared" ref="S3:S21" si="16">IF(AND(D41="Inn",$D$31="Klein"),0.5,IF(AND(D41="Inn",$D$31="Middel"),0.5,0))</f>
        <v>0</v>
      </c>
      <c r="T3" s="54">
        <f t="shared" ref="T3:T21" si="17">IF(AND(D41="Inn",$D$32="Klein"),0.5,IF(AND(D41="Inn",$D$32="Middel"),0.5,0))</f>
        <v>0</v>
      </c>
      <c r="U3" s="54">
        <f t="shared" ref="U3:U21" si="18">IF(AND(D41="Inn",$D$33="Klein"),0.5,IF(AND(D41="Inn",$D$33="Middel"),0.5,0))</f>
        <v>0</v>
      </c>
      <c r="V3" s="54">
        <f t="shared" ref="V3:V21" si="19">IF(AND(D41="Inn",$D$34="Klein"),0.5,IF(AND(D41="Inn",$D$34="Middel"),0.5,0))</f>
        <v>0</v>
      </c>
      <c r="W3" s="54">
        <f t="shared" ref="W3:W21" si="20">IF(AND(D41="Inn",$D$35="Klein"),0.5,IF(AND(D41="Inn",$D$35="Middel"),0.5,0))</f>
        <v>0</v>
      </c>
      <c r="Y3" s="19">
        <v>2</v>
      </c>
      <c r="Z3" s="54">
        <f t="shared" ref="Z3:AI21" si="21">IF($D41="Dem",1,0)</f>
        <v>0</v>
      </c>
      <c r="AA3" s="54">
        <f t="shared" si="21"/>
        <v>0</v>
      </c>
      <c r="AB3" s="54">
        <f t="shared" si="21"/>
        <v>0</v>
      </c>
      <c r="AC3" s="54">
        <f t="shared" si="21"/>
        <v>0</v>
      </c>
      <c r="AD3" s="54">
        <f t="shared" si="21"/>
        <v>0</v>
      </c>
      <c r="AE3" s="54">
        <f t="shared" si="21"/>
        <v>0</v>
      </c>
      <c r="AF3" s="54">
        <f t="shared" si="21"/>
        <v>0</v>
      </c>
      <c r="AG3" s="54">
        <f t="shared" si="21"/>
        <v>0</v>
      </c>
      <c r="AH3" s="54">
        <f t="shared" si="21"/>
        <v>0</v>
      </c>
      <c r="AI3" s="54">
        <f t="shared" si="21"/>
        <v>0</v>
      </c>
      <c r="AK3" s="19">
        <v>2</v>
      </c>
      <c r="AL3" s="54">
        <f t="shared" ref="AL3:AL21" si="22">IF(AND(D41="Pro",$D$26="Klein",$G$29="Ja"),0.5,IF(AND(D41="Pro",$D$26="Middel",$G$29="Ja"),0.5,IF(AND(D41="Pro",$D$26="Groot",$G$29="Ja",$G$30="Ja",$G$31="Ja"),0.15,0)))</f>
        <v>0</v>
      </c>
      <c r="AM3" s="54">
        <f t="shared" ref="AM3:AM21" si="23">IF(AND(D41="Pro",$D$27="Klein",$G$29="Ja"),0.5,IF(AND(D41="Pro",$D$27="Middel",$G$29="Ja"),0.5,IF(AND(D41="Pro",$D$27="Groot",$G$29="Ja",$G$30="Ja",$G$31="Ja"),0.15,0)))</f>
        <v>0</v>
      </c>
      <c r="AN3" s="54">
        <f t="shared" ref="AN3:AN21" si="24">IF(AND(D41="Pro",$D$28="Klein",$G$29="Ja"),0.5,IF(AND(D41="Pro",$D$28="Middel",$G$29="Ja"),0.5,IF(AND(D41="Pro",$D$28="Groot",$G$29="Ja",$G$30="Ja",$G$31="Ja"),0.15,0)))</f>
        <v>0</v>
      </c>
      <c r="AO3" s="54">
        <f t="shared" ref="AO3:AO21" si="25">IF(AND(D41="Pro",$D$29="Klein",$G$29="Ja"),0.5,IF(AND(D41="Pro",$D$29="Middel",$G$29="Ja"),0.5,IF(AND(D41="Pro",$D$29="Groot",$G$29="Ja",$G$30="Ja",$G$31="Ja"),0.15,0)))</f>
        <v>0</v>
      </c>
      <c r="AP3" s="54">
        <f t="shared" ref="AP3:AP21" si="26">IF(AND(D41="Pro",$D$30="Klein",$G$29="Ja"),0.5,IF(AND(D41="Pro",$D$30="Middel",$G$29="Ja"),0.5,IF(AND(D41="Pro",$D$30="Groot",$G$29="Ja",$G$30="Ja",$G$31="Ja"),0.15,0)))</f>
        <v>0</v>
      </c>
      <c r="AQ3" s="54">
        <f t="shared" ref="AQ3:AQ21" si="27">IF(AND(D41="Pro",$D$31="Klein",$G$29="Ja"),0.5,IF(AND(D41="Pro",$D$31="Middel",$G$29="Ja"),0.5,IF(AND(D41="Pro",$D$31="Groot",$G$29="Ja",$G$30="Ja",$G$31="Ja"),0.15,0)))</f>
        <v>0</v>
      </c>
      <c r="AR3" s="54">
        <f t="shared" ref="AR3:AR21" si="28">IF(AND(D41="Pro",$D$32="Klein",$G$29="Ja"),0.5,IF(AND(D41="Pro",$D$32="Middel",$G$29="Ja"),0.5,IF(AND(D41="Pro",$D$32="Groot",$G$29="Ja",$G$30="Ja",$G$31="Ja"),0.15,0)))</f>
        <v>0</v>
      </c>
      <c r="AS3" s="54">
        <f t="shared" ref="AS3:AS21" si="29">IF(AND(D41="Pro",$D$33="Klein",$G$29="Ja"),0.5,IF(AND(D41="Pro",$D$33="Middel",$G$29="Ja"),0.5,IF(AND(D41="Pro",$D$33="Groot",$G$29="Ja",$G$30="Ja",$G$31="Ja"),0.15,0)))</f>
        <v>0</v>
      </c>
      <c r="AT3" s="54">
        <f t="shared" ref="AT3:AT21" si="30">IF(AND(D41="Pro",$D$34="Klein",$G$29="Ja"),0.5,IF(AND(D41="Pro",$D$34="Middel",$G$29="Ja"),0.5,IF(AND(D41="Pro",$D$34="Groot",$G$29="Ja",$G$30="Ja",$G$31="Ja"),0.15,0)))</f>
        <v>0</v>
      </c>
      <c r="AU3" s="54">
        <f t="shared" ref="AU3:AU21" si="31">IF(AND(D41="Pro",$D$35="Klein",$G$29="Ja"),0.5,IF(AND(D41="Pro",$D$35="Middel",$G$29="Ja"),0.5,IF(AND(D41="Pro",$D$35="Groot",$G$29="Ja",$G$30="Ja",$G$31="Ja"),0.15,0)))</f>
        <v>0</v>
      </c>
    </row>
    <row r="4" spans="1:47" x14ac:dyDescent="0.15">
      <c r="A4" s="19">
        <v>3</v>
      </c>
      <c r="B4" s="54">
        <f t="shared" si="1"/>
        <v>0</v>
      </c>
      <c r="C4" s="54">
        <f t="shared" si="2"/>
        <v>0</v>
      </c>
      <c r="D4" s="54">
        <f t="shared" si="3"/>
        <v>0</v>
      </c>
      <c r="E4" s="54">
        <f t="shared" si="4"/>
        <v>0</v>
      </c>
      <c r="F4" s="54">
        <f t="shared" si="5"/>
        <v>0</v>
      </c>
      <c r="G4" s="54">
        <f t="shared" si="6"/>
        <v>0</v>
      </c>
      <c r="H4" s="54">
        <f t="shared" si="7"/>
        <v>0</v>
      </c>
      <c r="I4" s="54">
        <f t="shared" si="8"/>
        <v>0</v>
      </c>
      <c r="J4" s="54">
        <f t="shared" si="9"/>
        <v>0</v>
      </c>
      <c r="K4" s="54">
        <f t="shared" si="10"/>
        <v>0</v>
      </c>
      <c r="M4" s="19">
        <v>3</v>
      </c>
      <c r="N4" s="54">
        <f t="shared" si="11"/>
        <v>0</v>
      </c>
      <c r="O4" s="54">
        <f t="shared" si="12"/>
        <v>0</v>
      </c>
      <c r="P4" s="54">
        <f t="shared" si="13"/>
        <v>0</v>
      </c>
      <c r="Q4" s="54">
        <f t="shared" si="14"/>
        <v>0</v>
      </c>
      <c r="R4" s="54">
        <f t="shared" si="15"/>
        <v>0</v>
      </c>
      <c r="S4" s="54">
        <f t="shared" si="16"/>
        <v>0</v>
      </c>
      <c r="T4" s="54">
        <f t="shared" si="17"/>
        <v>0</v>
      </c>
      <c r="U4" s="54">
        <f t="shared" si="18"/>
        <v>0</v>
      </c>
      <c r="V4" s="54">
        <f t="shared" si="19"/>
        <v>0</v>
      </c>
      <c r="W4" s="54">
        <f t="shared" si="20"/>
        <v>0</v>
      </c>
      <c r="Y4" s="19">
        <v>3</v>
      </c>
      <c r="Z4" s="54">
        <f t="shared" si="21"/>
        <v>0</v>
      </c>
      <c r="AA4" s="54">
        <f t="shared" si="21"/>
        <v>0</v>
      </c>
      <c r="AB4" s="54">
        <f t="shared" si="21"/>
        <v>0</v>
      </c>
      <c r="AC4" s="54">
        <f t="shared" si="21"/>
        <v>0</v>
      </c>
      <c r="AD4" s="54">
        <f t="shared" si="21"/>
        <v>0</v>
      </c>
      <c r="AE4" s="54">
        <f t="shared" si="21"/>
        <v>0</v>
      </c>
      <c r="AF4" s="54">
        <f t="shared" si="21"/>
        <v>0</v>
      </c>
      <c r="AG4" s="54">
        <f t="shared" si="21"/>
        <v>0</v>
      </c>
      <c r="AH4" s="54">
        <f t="shared" si="21"/>
        <v>0</v>
      </c>
      <c r="AI4" s="54">
        <f t="shared" si="21"/>
        <v>0</v>
      </c>
      <c r="AK4" s="19">
        <v>3</v>
      </c>
      <c r="AL4" s="54">
        <f t="shared" si="22"/>
        <v>0</v>
      </c>
      <c r="AM4" s="54">
        <f t="shared" si="23"/>
        <v>0</v>
      </c>
      <c r="AN4" s="54">
        <f t="shared" si="24"/>
        <v>0</v>
      </c>
      <c r="AO4" s="54">
        <f t="shared" si="25"/>
        <v>0</v>
      </c>
      <c r="AP4" s="54">
        <f t="shared" si="26"/>
        <v>0</v>
      </c>
      <c r="AQ4" s="54">
        <f t="shared" si="27"/>
        <v>0</v>
      </c>
      <c r="AR4" s="54">
        <f t="shared" si="28"/>
        <v>0</v>
      </c>
      <c r="AS4" s="54">
        <f t="shared" si="29"/>
        <v>0</v>
      </c>
      <c r="AT4" s="54">
        <f t="shared" si="30"/>
        <v>0</v>
      </c>
      <c r="AU4" s="54">
        <f t="shared" si="31"/>
        <v>0</v>
      </c>
    </row>
    <row r="5" spans="1:47" x14ac:dyDescent="0.15">
      <c r="A5" s="19">
        <v>4</v>
      </c>
      <c r="B5" s="54">
        <f t="shared" si="1"/>
        <v>0</v>
      </c>
      <c r="C5" s="54">
        <f t="shared" si="2"/>
        <v>0</v>
      </c>
      <c r="D5" s="54">
        <f t="shared" si="3"/>
        <v>0</v>
      </c>
      <c r="E5" s="54">
        <f t="shared" si="4"/>
        <v>0</v>
      </c>
      <c r="F5" s="54">
        <f t="shared" si="5"/>
        <v>0</v>
      </c>
      <c r="G5" s="54">
        <f t="shared" si="6"/>
        <v>0</v>
      </c>
      <c r="H5" s="54">
        <f t="shared" si="7"/>
        <v>0</v>
      </c>
      <c r="I5" s="54">
        <f t="shared" si="8"/>
        <v>0</v>
      </c>
      <c r="J5" s="54">
        <f t="shared" si="9"/>
        <v>0</v>
      </c>
      <c r="K5" s="54">
        <f t="shared" si="10"/>
        <v>0</v>
      </c>
      <c r="M5" s="19">
        <v>4</v>
      </c>
      <c r="N5" s="54">
        <f t="shared" si="11"/>
        <v>0</v>
      </c>
      <c r="O5" s="54">
        <f t="shared" si="12"/>
        <v>0</v>
      </c>
      <c r="P5" s="54">
        <f t="shared" si="13"/>
        <v>0</v>
      </c>
      <c r="Q5" s="54">
        <f t="shared" si="14"/>
        <v>0</v>
      </c>
      <c r="R5" s="54">
        <f t="shared" si="15"/>
        <v>0</v>
      </c>
      <c r="S5" s="54">
        <f t="shared" si="16"/>
        <v>0</v>
      </c>
      <c r="T5" s="54">
        <f t="shared" si="17"/>
        <v>0</v>
      </c>
      <c r="U5" s="54">
        <f t="shared" si="18"/>
        <v>0</v>
      </c>
      <c r="V5" s="54">
        <f t="shared" si="19"/>
        <v>0</v>
      </c>
      <c r="W5" s="54">
        <f t="shared" si="20"/>
        <v>0</v>
      </c>
      <c r="Y5" s="19">
        <v>4</v>
      </c>
      <c r="Z5" s="54">
        <f t="shared" si="21"/>
        <v>0</v>
      </c>
      <c r="AA5" s="54">
        <f t="shared" si="21"/>
        <v>0</v>
      </c>
      <c r="AB5" s="54">
        <f t="shared" si="21"/>
        <v>0</v>
      </c>
      <c r="AC5" s="54">
        <f t="shared" si="21"/>
        <v>0</v>
      </c>
      <c r="AD5" s="54">
        <f t="shared" si="21"/>
        <v>0</v>
      </c>
      <c r="AE5" s="54">
        <f t="shared" si="21"/>
        <v>0</v>
      </c>
      <c r="AF5" s="54">
        <f t="shared" si="21"/>
        <v>0</v>
      </c>
      <c r="AG5" s="54">
        <f t="shared" si="21"/>
        <v>0</v>
      </c>
      <c r="AH5" s="54">
        <f t="shared" si="21"/>
        <v>0</v>
      </c>
      <c r="AI5" s="54">
        <f t="shared" si="21"/>
        <v>0</v>
      </c>
      <c r="AK5" s="19">
        <v>4</v>
      </c>
      <c r="AL5" s="54">
        <f t="shared" si="22"/>
        <v>0</v>
      </c>
      <c r="AM5" s="54">
        <f t="shared" si="23"/>
        <v>0</v>
      </c>
      <c r="AN5" s="54">
        <f t="shared" si="24"/>
        <v>0</v>
      </c>
      <c r="AO5" s="54">
        <f t="shared" si="25"/>
        <v>0</v>
      </c>
      <c r="AP5" s="54">
        <f t="shared" si="26"/>
        <v>0</v>
      </c>
      <c r="AQ5" s="54">
        <f t="shared" si="27"/>
        <v>0</v>
      </c>
      <c r="AR5" s="54">
        <f t="shared" si="28"/>
        <v>0</v>
      </c>
      <c r="AS5" s="54">
        <f t="shared" si="29"/>
        <v>0</v>
      </c>
      <c r="AT5" s="54">
        <f t="shared" si="30"/>
        <v>0</v>
      </c>
      <c r="AU5" s="54">
        <f t="shared" si="31"/>
        <v>0</v>
      </c>
    </row>
    <row r="6" spans="1:47" x14ac:dyDescent="0.15">
      <c r="A6" s="19">
        <v>5</v>
      </c>
      <c r="B6" s="54">
        <f t="shared" si="1"/>
        <v>0</v>
      </c>
      <c r="C6" s="54">
        <f t="shared" si="2"/>
        <v>0</v>
      </c>
      <c r="D6" s="54">
        <f t="shared" si="3"/>
        <v>0</v>
      </c>
      <c r="E6" s="54">
        <f t="shared" si="4"/>
        <v>0</v>
      </c>
      <c r="F6" s="54">
        <f t="shared" si="5"/>
        <v>0</v>
      </c>
      <c r="G6" s="54">
        <f t="shared" si="6"/>
        <v>0</v>
      </c>
      <c r="H6" s="54">
        <f t="shared" si="7"/>
        <v>0</v>
      </c>
      <c r="I6" s="54">
        <f t="shared" si="8"/>
        <v>0</v>
      </c>
      <c r="J6" s="54">
        <f t="shared" si="9"/>
        <v>0</v>
      </c>
      <c r="K6" s="54">
        <f t="shared" si="10"/>
        <v>0</v>
      </c>
      <c r="M6" s="19">
        <v>5</v>
      </c>
      <c r="N6" s="54">
        <f t="shared" si="11"/>
        <v>0</v>
      </c>
      <c r="O6" s="54">
        <f t="shared" si="12"/>
        <v>0</v>
      </c>
      <c r="P6" s="54">
        <f t="shared" si="13"/>
        <v>0</v>
      </c>
      <c r="Q6" s="54">
        <f t="shared" si="14"/>
        <v>0</v>
      </c>
      <c r="R6" s="54">
        <f t="shared" si="15"/>
        <v>0</v>
      </c>
      <c r="S6" s="54">
        <f t="shared" si="16"/>
        <v>0</v>
      </c>
      <c r="T6" s="54">
        <f t="shared" si="17"/>
        <v>0</v>
      </c>
      <c r="U6" s="54">
        <f t="shared" si="18"/>
        <v>0</v>
      </c>
      <c r="V6" s="54">
        <f t="shared" si="19"/>
        <v>0</v>
      </c>
      <c r="W6" s="54">
        <f t="shared" si="20"/>
        <v>0</v>
      </c>
      <c r="Y6" s="19">
        <v>5</v>
      </c>
      <c r="Z6" s="54">
        <f t="shared" si="21"/>
        <v>0</v>
      </c>
      <c r="AA6" s="54">
        <f t="shared" si="21"/>
        <v>0</v>
      </c>
      <c r="AB6" s="54">
        <f t="shared" si="21"/>
        <v>0</v>
      </c>
      <c r="AC6" s="54">
        <f t="shared" si="21"/>
        <v>0</v>
      </c>
      <c r="AD6" s="54">
        <f t="shared" si="21"/>
        <v>0</v>
      </c>
      <c r="AE6" s="54">
        <f t="shared" si="21"/>
        <v>0</v>
      </c>
      <c r="AF6" s="54">
        <f t="shared" si="21"/>
        <v>0</v>
      </c>
      <c r="AG6" s="54">
        <f t="shared" si="21"/>
        <v>0</v>
      </c>
      <c r="AH6" s="54">
        <f t="shared" si="21"/>
        <v>0</v>
      </c>
      <c r="AI6" s="54">
        <f t="shared" si="21"/>
        <v>0</v>
      </c>
      <c r="AK6" s="19">
        <v>5</v>
      </c>
      <c r="AL6" s="54">
        <f t="shared" si="22"/>
        <v>0</v>
      </c>
      <c r="AM6" s="54">
        <f t="shared" si="23"/>
        <v>0</v>
      </c>
      <c r="AN6" s="54">
        <f t="shared" si="24"/>
        <v>0</v>
      </c>
      <c r="AO6" s="54">
        <f t="shared" si="25"/>
        <v>0</v>
      </c>
      <c r="AP6" s="54">
        <f t="shared" si="26"/>
        <v>0</v>
      </c>
      <c r="AQ6" s="54">
        <f t="shared" si="27"/>
        <v>0</v>
      </c>
      <c r="AR6" s="54">
        <f t="shared" si="28"/>
        <v>0</v>
      </c>
      <c r="AS6" s="54">
        <f t="shared" si="29"/>
        <v>0</v>
      </c>
      <c r="AT6" s="54">
        <f t="shared" si="30"/>
        <v>0</v>
      </c>
      <c r="AU6" s="54">
        <f t="shared" si="31"/>
        <v>0</v>
      </c>
    </row>
    <row r="7" spans="1:47" x14ac:dyDescent="0.15">
      <c r="A7" s="19">
        <v>6</v>
      </c>
      <c r="B7" s="54">
        <f t="shared" si="1"/>
        <v>0</v>
      </c>
      <c r="C7" s="54">
        <f t="shared" si="2"/>
        <v>0</v>
      </c>
      <c r="D7" s="54">
        <f t="shared" si="3"/>
        <v>0</v>
      </c>
      <c r="E7" s="54">
        <f t="shared" si="4"/>
        <v>0</v>
      </c>
      <c r="F7" s="54">
        <f t="shared" si="5"/>
        <v>0</v>
      </c>
      <c r="G7" s="54">
        <f t="shared" si="6"/>
        <v>0</v>
      </c>
      <c r="H7" s="54">
        <f t="shared" si="7"/>
        <v>0</v>
      </c>
      <c r="I7" s="54">
        <f t="shared" si="8"/>
        <v>0</v>
      </c>
      <c r="J7" s="54">
        <f t="shared" si="9"/>
        <v>0</v>
      </c>
      <c r="K7" s="54">
        <f t="shared" si="10"/>
        <v>0</v>
      </c>
      <c r="M7" s="19">
        <v>6</v>
      </c>
      <c r="N7" s="54">
        <f t="shared" si="11"/>
        <v>0</v>
      </c>
      <c r="O7" s="54">
        <f t="shared" si="12"/>
        <v>0</v>
      </c>
      <c r="P7" s="54">
        <f t="shared" si="13"/>
        <v>0</v>
      </c>
      <c r="Q7" s="54">
        <f t="shared" si="14"/>
        <v>0</v>
      </c>
      <c r="R7" s="54">
        <f t="shared" si="15"/>
        <v>0</v>
      </c>
      <c r="S7" s="54">
        <f t="shared" si="16"/>
        <v>0</v>
      </c>
      <c r="T7" s="54">
        <f t="shared" si="17"/>
        <v>0</v>
      </c>
      <c r="U7" s="54">
        <f t="shared" si="18"/>
        <v>0</v>
      </c>
      <c r="V7" s="54">
        <f t="shared" si="19"/>
        <v>0</v>
      </c>
      <c r="W7" s="54">
        <f t="shared" si="20"/>
        <v>0</v>
      </c>
      <c r="Y7" s="19">
        <v>6</v>
      </c>
      <c r="Z7" s="54">
        <f t="shared" si="21"/>
        <v>0</v>
      </c>
      <c r="AA7" s="54">
        <f t="shared" si="21"/>
        <v>0</v>
      </c>
      <c r="AB7" s="54">
        <f t="shared" si="21"/>
        <v>0</v>
      </c>
      <c r="AC7" s="54">
        <f t="shared" si="21"/>
        <v>0</v>
      </c>
      <c r="AD7" s="54">
        <f t="shared" si="21"/>
        <v>0</v>
      </c>
      <c r="AE7" s="54">
        <f t="shared" si="21"/>
        <v>0</v>
      </c>
      <c r="AF7" s="54">
        <f t="shared" si="21"/>
        <v>0</v>
      </c>
      <c r="AG7" s="54">
        <f t="shared" si="21"/>
        <v>0</v>
      </c>
      <c r="AH7" s="54">
        <f t="shared" si="21"/>
        <v>0</v>
      </c>
      <c r="AI7" s="54">
        <f t="shared" si="21"/>
        <v>0</v>
      </c>
      <c r="AK7" s="19">
        <v>6</v>
      </c>
      <c r="AL7" s="54">
        <f t="shared" si="22"/>
        <v>0</v>
      </c>
      <c r="AM7" s="54">
        <f t="shared" si="23"/>
        <v>0</v>
      </c>
      <c r="AN7" s="54">
        <f t="shared" si="24"/>
        <v>0</v>
      </c>
      <c r="AO7" s="54">
        <f t="shared" si="25"/>
        <v>0</v>
      </c>
      <c r="AP7" s="54">
        <f t="shared" si="26"/>
        <v>0</v>
      </c>
      <c r="AQ7" s="54">
        <f t="shared" si="27"/>
        <v>0</v>
      </c>
      <c r="AR7" s="54">
        <f t="shared" si="28"/>
        <v>0</v>
      </c>
      <c r="AS7" s="54">
        <f t="shared" si="29"/>
        <v>0</v>
      </c>
      <c r="AT7" s="54">
        <f t="shared" si="30"/>
        <v>0</v>
      </c>
      <c r="AU7" s="54">
        <f t="shared" si="31"/>
        <v>0</v>
      </c>
    </row>
    <row r="8" spans="1:47" x14ac:dyDescent="0.15">
      <c r="A8" s="19">
        <v>7</v>
      </c>
      <c r="B8" s="54">
        <f t="shared" si="1"/>
        <v>0</v>
      </c>
      <c r="C8" s="54">
        <f t="shared" si="2"/>
        <v>0</v>
      </c>
      <c r="D8" s="54">
        <f t="shared" si="3"/>
        <v>0</v>
      </c>
      <c r="E8" s="54">
        <f t="shared" si="4"/>
        <v>0</v>
      </c>
      <c r="F8" s="54">
        <f t="shared" si="5"/>
        <v>0</v>
      </c>
      <c r="G8" s="54">
        <f t="shared" si="6"/>
        <v>0</v>
      </c>
      <c r="H8" s="54">
        <f t="shared" si="7"/>
        <v>0</v>
      </c>
      <c r="I8" s="54">
        <f t="shared" si="8"/>
        <v>0</v>
      </c>
      <c r="J8" s="54">
        <f t="shared" si="9"/>
        <v>0</v>
      </c>
      <c r="K8" s="54">
        <f t="shared" si="10"/>
        <v>0</v>
      </c>
      <c r="M8" s="19">
        <v>7</v>
      </c>
      <c r="N8" s="54">
        <f t="shared" si="11"/>
        <v>0</v>
      </c>
      <c r="O8" s="54">
        <f t="shared" si="12"/>
        <v>0</v>
      </c>
      <c r="P8" s="54">
        <f t="shared" si="13"/>
        <v>0</v>
      </c>
      <c r="Q8" s="54">
        <f t="shared" si="14"/>
        <v>0</v>
      </c>
      <c r="R8" s="54">
        <f t="shared" si="15"/>
        <v>0</v>
      </c>
      <c r="S8" s="54">
        <f t="shared" si="16"/>
        <v>0</v>
      </c>
      <c r="T8" s="54">
        <f t="shared" si="17"/>
        <v>0</v>
      </c>
      <c r="U8" s="54">
        <f t="shared" si="18"/>
        <v>0</v>
      </c>
      <c r="V8" s="54">
        <f t="shared" si="19"/>
        <v>0</v>
      </c>
      <c r="W8" s="54">
        <f t="shared" si="20"/>
        <v>0</v>
      </c>
      <c r="Y8" s="19">
        <v>7</v>
      </c>
      <c r="Z8" s="54">
        <f t="shared" si="21"/>
        <v>0</v>
      </c>
      <c r="AA8" s="54">
        <f t="shared" si="21"/>
        <v>0</v>
      </c>
      <c r="AB8" s="54">
        <f t="shared" si="21"/>
        <v>0</v>
      </c>
      <c r="AC8" s="54">
        <f t="shared" si="21"/>
        <v>0</v>
      </c>
      <c r="AD8" s="54">
        <f t="shared" si="21"/>
        <v>0</v>
      </c>
      <c r="AE8" s="54">
        <f t="shared" si="21"/>
        <v>0</v>
      </c>
      <c r="AF8" s="54">
        <f t="shared" si="21"/>
        <v>0</v>
      </c>
      <c r="AG8" s="54">
        <f t="shared" si="21"/>
        <v>0</v>
      </c>
      <c r="AH8" s="54">
        <f t="shared" si="21"/>
        <v>0</v>
      </c>
      <c r="AI8" s="54">
        <f t="shared" si="21"/>
        <v>0</v>
      </c>
      <c r="AK8" s="19">
        <v>7</v>
      </c>
      <c r="AL8" s="54">
        <f t="shared" si="22"/>
        <v>0</v>
      </c>
      <c r="AM8" s="54">
        <f t="shared" si="23"/>
        <v>0</v>
      </c>
      <c r="AN8" s="54">
        <f t="shared" si="24"/>
        <v>0</v>
      </c>
      <c r="AO8" s="54">
        <f t="shared" si="25"/>
        <v>0</v>
      </c>
      <c r="AP8" s="54">
        <f t="shared" si="26"/>
        <v>0</v>
      </c>
      <c r="AQ8" s="54">
        <f t="shared" si="27"/>
        <v>0</v>
      </c>
      <c r="AR8" s="54">
        <f t="shared" si="28"/>
        <v>0</v>
      </c>
      <c r="AS8" s="54">
        <f t="shared" si="29"/>
        <v>0</v>
      </c>
      <c r="AT8" s="54">
        <f t="shared" si="30"/>
        <v>0</v>
      </c>
      <c r="AU8" s="54">
        <f t="shared" si="31"/>
        <v>0</v>
      </c>
    </row>
    <row r="9" spans="1:47" x14ac:dyDescent="0.15">
      <c r="A9" s="19">
        <v>8</v>
      </c>
      <c r="B9" s="54">
        <f t="shared" si="1"/>
        <v>0</v>
      </c>
      <c r="C9" s="54">
        <f>IF(AND($D$27="Klein",D47="Ind",$G$25="Ja"),0.8,IF(AND($D$27="Klein",D47="Ind",$G$26="Ja"),0.8,IF(AND($D$27="Klein",D47="Ind",$G$27="Ja"),0.8,IF(AND($D$27="Klein",D47="Ind",$G$28="Nee"),0.7,IF(AND($D$27="Klein",D47="Exp",$G$25="Ja"),0.6,IF(AND($D$27="Klein",D47="Exp",$G$26="Ja"),0.6,IF(AND($D$27="Klein",D47="Exp",$G$27="Ja"),0.45,IF(AND($D$27="Klein",D47="Exp",$G$28="Nee"),0.45,IF(AND($D$27="Middel",D47="Ind",$G$25="Ja"),0.75,IF(AND($D$27="Middel",D47="Ind",$G$26="Ja"),0.75,IF(AND($D$27="Middel",D47="Ind",$G$27="Ja"),0.75,IF(AND($D$27="Middel",D47="Ind",$G$28="Nee"),0.6,IF(AND($D$27="Middel",D47="Exp",$G$25="Ja"),0.5,IF(AND($D$27="Middel",D47="Exp",$G$26="Ja"),0.5,IF(AND($D$27="Middel",D47="Exp",$G$27="Ja"),0.35,IF(AND($D$27="Middel",D47="Exp",$G$28="Nee"),0.35,IF(AND($D$27="Groot",D47="Ind",$G$25="Ja"),0.65,IF(AND($D$27="Groot",D47="Ind",$G$26="Ja"),0.65,IF(AND($D$27="Groot",D47="Ind",$G$27="Ja"),0.65,IF(AND($D$27="Groot",D47="Ind",$G$28="Nee"),0.5,IF(AND($D$27="Groot",D47="Exp",$G$25="Ja"),0.4,IF(AND($D$27="Groot",D47="Exp",$G$26="Ja"),0.4,IF(AND($D$27="Groot",D47="Exp",$G$27="Ja"),0.25,IF(AND($D$27="Groot",D47="Exp",$G$28="Nee"),0.25,IF(AND($D$27="Kennis",D47="Ind",$G$26="Ja"),1,IF(AND($D$27="Kennis",D47="Ind",$G$27="Ja"),1,IF(AND($D$27="Kennis",D47="Ind",$G$25="Ja"),0.5,IF(AND($D$27="Kennis",D47="Ind",$G$28="Nee"),0.5,IF(AND($D$27="Kennis",D47="Exp",$G$26="Ja"),1,IF(AND($D$27="Kennis",D47="Exp",$G$27="Ja"),1,IF(AND($D$27="Kennis",D47="Exp",$G$25="Ja"),0.25,IF(AND($D$27="Kennis",D47="Exp",$G$28="Nee"),0.25,0))))))))))))))))))))))))))))))))</f>
        <v>0</v>
      </c>
      <c r="D9" s="54">
        <f t="shared" si="3"/>
        <v>0</v>
      </c>
      <c r="E9" s="54">
        <f t="shared" si="4"/>
        <v>0</v>
      </c>
      <c r="F9" s="54">
        <f t="shared" si="5"/>
        <v>0</v>
      </c>
      <c r="G9" s="54">
        <f t="shared" si="6"/>
        <v>0</v>
      </c>
      <c r="H9" s="54">
        <f t="shared" si="7"/>
        <v>0</v>
      </c>
      <c r="I9" s="54">
        <f t="shared" si="8"/>
        <v>0</v>
      </c>
      <c r="J9" s="54">
        <f t="shared" si="9"/>
        <v>0</v>
      </c>
      <c r="K9" s="54">
        <f t="shared" si="10"/>
        <v>0</v>
      </c>
      <c r="M9" s="19">
        <v>8</v>
      </c>
      <c r="N9" s="54">
        <f t="shared" si="11"/>
        <v>0</v>
      </c>
      <c r="O9" s="54">
        <f t="shared" si="12"/>
        <v>0</v>
      </c>
      <c r="P9" s="54">
        <f t="shared" si="13"/>
        <v>0</v>
      </c>
      <c r="Q9" s="54">
        <f t="shared" si="14"/>
        <v>0</v>
      </c>
      <c r="R9" s="54">
        <f t="shared" si="15"/>
        <v>0</v>
      </c>
      <c r="S9" s="54">
        <f t="shared" si="16"/>
        <v>0</v>
      </c>
      <c r="T9" s="54">
        <f t="shared" si="17"/>
        <v>0</v>
      </c>
      <c r="U9" s="54">
        <f t="shared" si="18"/>
        <v>0</v>
      </c>
      <c r="V9" s="54">
        <f t="shared" si="19"/>
        <v>0</v>
      </c>
      <c r="W9" s="54">
        <f t="shared" si="20"/>
        <v>0</v>
      </c>
      <c r="Y9" s="19">
        <v>8</v>
      </c>
      <c r="Z9" s="54">
        <f t="shared" si="21"/>
        <v>0</v>
      </c>
      <c r="AA9" s="54">
        <f t="shared" si="21"/>
        <v>0</v>
      </c>
      <c r="AB9" s="54">
        <f t="shared" si="21"/>
        <v>0</v>
      </c>
      <c r="AC9" s="54">
        <f t="shared" si="21"/>
        <v>0</v>
      </c>
      <c r="AD9" s="54">
        <f t="shared" si="21"/>
        <v>0</v>
      </c>
      <c r="AE9" s="54">
        <f t="shared" si="21"/>
        <v>0</v>
      </c>
      <c r="AF9" s="54">
        <f t="shared" si="21"/>
        <v>0</v>
      </c>
      <c r="AG9" s="54">
        <f t="shared" si="21"/>
        <v>0</v>
      </c>
      <c r="AH9" s="54">
        <f t="shared" si="21"/>
        <v>0</v>
      </c>
      <c r="AI9" s="54">
        <f t="shared" si="21"/>
        <v>0</v>
      </c>
      <c r="AK9" s="19">
        <v>8</v>
      </c>
      <c r="AL9" s="54">
        <f t="shared" si="22"/>
        <v>0</v>
      </c>
      <c r="AM9" s="54">
        <f t="shared" si="23"/>
        <v>0</v>
      </c>
      <c r="AN9" s="54">
        <f t="shared" si="24"/>
        <v>0</v>
      </c>
      <c r="AO9" s="54">
        <f t="shared" si="25"/>
        <v>0</v>
      </c>
      <c r="AP9" s="54">
        <f t="shared" si="26"/>
        <v>0</v>
      </c>
      <c r="AQ9" s="54">
        <f t="shared" si="27"/>
        <v>0</v>
      </c>
      <c r="AR9" s="54">
        <f t="shared" si="28"/>
        <v>0</v>
      </c>
      <c r="AS9" s="54">
        <f t="shared" si="29"/>
        <v>0</v>
      </c>
      <c r="AT9" s="54">
        <f t="shared" si="30"/>
        <v>0</v>
      </c>
      <c r="AU9" s="54">
        <f t="shared" si="31"/>
        <v>0</v>
      </c>
    </row>
    <row r="10" spans="1:47" x14ac:dyDescent="0.15">
      <c r="A10" s="19">
        <v>9</v>
      </c>
      <c r="B10" s="54">
        <f t="shared" si="1"/>
        <v>0</v>
      </c>
      <c r="C10" s="54">
        <f t="shared" si="2"/>
        <v>0</v>
      </c>
      <c r="D10" s="54">
        <f t="shared" si="3"/>
        <v>0</v>
      </c>
      <c r="E10" s="54">
        <f t="shared" si="4"/>
        <v>0</v>
      </c>
      <c r="F10" s="54">
        <f t="shared" si="5"/>
        <v>0</v>
      </c>
      <c r="G10" s="54">
        <f t="shared" si="6"/>
        <v>0</v>
      </c>
      <c r="H10" s="54">
        <f t="shared" si="7"/>
        <v>0</v>
      </c>
      <c r="I10" s="54">
        <f t="shared" si="8"/>
        <v>0</v>
      </c>
      <c r="J10" s="54">
        <f t="shared" si="9"/>
        <v>0</v>
      </c>
      <c r="K10" s="54">
        <f t="shared" si="10"/>
        <v>0</v>
      </c>
      <c r="M10" s="19">
        <v>9</v>
      </c>
      <c r="N10" s="54">
        <f t="shared" si="11"/>
        <v>0</v>
      </c>
      <c r="O10" s="54">
        <f t="shared" si="12"/>
        <v>0</v>
      </c>
      <c r="P10" s="54">
        <f t="shared" si="13"/>
        <v>0</v>
      </c>
      <c r="Q10" s="54">
        <f t="shared" si="14"/>
        <v>0</v>
      </c>
      <c r="R10" s="54">
        <f t="shared" si="15"/>
        <v>0</v>
      </c>
      <c r="S10" s="54">
        <f t="shared" si="16"/>
        <v>0</v>
      </c>
      <c r="T10" s="54">
        <f t="shared" si="17"/>
        <v>0</v>
      </c>
      <c r="U10" s="54">
        <f t="shared" si="18"/>
        <v>0</v>
      </c>
      <c r="V10" s="54">
        <f t="shared" si="19"/>
        <v>0</v>
      </c>
      <c r="W10" s="54">
        <f t="shared" si="20"/>
        <v>0</v>
      </c>
      <c r="Y10" s="19">
        <v>9</v>
      </c>
      <c r="Z10" s="54">
        <f t="shared" si="21"/>
        <v>0</v>
      </c>
      <c r="AA10" s="54">
        <f t="shared" si="21"/>
        <v>0</v>
      </c>
      <c r="AB10" s="54">
        <f t="shared" si="21"/>
        <v>0</v>
      </c>
      <c r="AC10" s="54">
        <f t="shared" si="21"/>
        <v>0</v>
      </c>
      <c r="AD10" s="54">
        <f t="shared" si="21"/>
        <v>0</v>
      </c>
      <c r="AE10" s="54">
        <f t="shared" si="21"/>
        <v>0</v>
      </c>
      <c r="AF10" s="54">
        <f t="shared" si="21"/>
        <v>0</v>
      </c>
      <c r="AG10" s="54">
        <f t="shared" si="21"/>
        <v>0</v>
      </c>
      <c r="AH10" s="54">
        <f t="shared" si="21"/>
        <v>0</v>
      </c>
      <c r="AI10" s="54">
        <f t="shared" si="21"/>
        <v>0</v>
      </c>
      <c r="AK10" s="19">
        <v>9</v>
      </c>
      <c r="AL10" s="54">
        <f t="shared" si="22"/>
        <v>0</v>
      </c>
      <c r="AM10" s="54">
        <f t="shared" si="23"/>
        <v>0</v>
      </c>
      <c r="AN10" s="54">
        <f t="shared" si="24"/>
        <v>0</v>
      </c>
      <c r="AO10" s="54">
        <f t="shared" si="25"/>
        <v>0</v>
      </c>
      <c r="AP10" s="54">
        <f t="shared" si="26"/>
        <v>0</v>
      </c>
      <c r="AQ10" s="54">
        <f t="shared" si="27"/>
        <v>0</v>
      </c>
      <c r="AR10" s="54">
        <f t="shared" si="28"/>
        <v>0</v>
      </c>
      <c r="AS10" s="54">
        <f t="shared" si="29"/>
        <v>0</v>
      </c>
      <c r="AT10" s="54">
        <f t="shared" si="30"/>
        <v>0</v>
      </c>
      <c r="AU10" s="54">
        <f t="shared" si="31"/>
        <v>0</v>
      </c>
    </row>
    <row r="11" spans="1:47" x14ac:dyDescent="0.15">
      <c r="A11" s="19">
        <v>10</v>
      </c>
      <c r="B11" s="54">
        <f t="shared" si="1"/>
        <v>0</v>
      </c>
      <c r="C11" s="54">
        <f t="shared" si="2"/>
        <v>0</v>
      </c>
      <c r="D11" s="54">
        <f t="shared" si="3"/>
        <v>0</v>
      </c>
      <c r="E11" s="54">
        <f t="shared" si="4"/>
        <v>0</v>
      </c>
      <c r="F11" s="54">
        <f t="shared" si="5"/>
        <v>0</v>
      </c>
      <c r="G11" s="54">
        <f t="shared" si="6"/>
        <v>0</v>
      </c>
      <c r="H11" s="54">
        <f t="shared" si="7"/>
        <v>0</v>
      </c>
      <c r="I11" s="54">
        <f t="shared" si="8"/>
        <v>0</v>
      </c>
      <c r="J11" s="54">
        <f t="shared" si="9"/>
        <v>0</v>
      </c>
      <c r="K11" s="54">
        <f t="shared" si="10"/>
        <v>0</v>
      </c>
      <c r="M11" s="19">
        <v>10</v>
      </c>
      <c r="N11" s="54">
        <f t="shared" si="11"/>
        <v>0</v>
      </c>
      <c r="O11" s="54">
        <f t="shared" si="12"/>
        <v>0</v>
      </c>
      <c r="P11" s="54">
        <f t="shared" si="13"/>
        <v>0</v>
      </c>
      <c r="Q11" s="54">
        <f t="shared" si="14"/>
        <v>0</v>
      </c>
      <c r="R11" s="54">
        <f t="shared" si="15"/>
        <v>0</v>
      </c>
      <c r="S11" s="54">
        <f t="shared" si="16"/>
        <v>0</v>
      </c>
      <c r="T11" s="54">
        <f t="shared" si="17"/>
        <v>0</v>
      </c>
      <c r="U11" s="54">
        <f t="shared" si="18"/>
        <v>0</v>
      </c>
      <c r="V11" s="54">
        <f t="shared" si="19"/>
        <v>0</v>
      </c>
      <c r="W11" s="54">
        <f t="shared" si="20"/>
        <v>0</v>
      </c>
      <c r="Y11" s="19">
        <v>10</v>
      </c>
      <c r="Z11" s="54">
        <f t="shared" si="21"/>
        <v>0</v>
      </c>
      <c r="AA11" s="54">
        <f t="shared" si="21"/>
        <v>0</v>
      </c>
      <c r="AB11" s="54">
        <f t="shared" si="21"/>
        <v>0</v>
      </c>
      <c r="AC11" s="54">
        <f t="shared" si="21"/>
        <v>0</v>
      </c>
      <c r="AD11" s="54">
        <f t="shared" si="21"/>
        <v>0</v>
      </c>
      <c r="AE11" s="54">
        <f t="shared" si="21"/>
        <v>0</v>
      </c>
      <c r="AF11" s="54">
        <f t="shared" si="21"/>
        <v>0</v>
      </c>
      <c r="AG11" s="54">
        <f t="shared" si="21"/>
        <v>0</v>
      </c>
      <c r="AH11" s="54">
        <f t="shared" si="21"/>
        <v>0</v>
      </c>
      <c r="AI11" s="54">
        <f t="shared" si="21"/>
        <v>0</v>
      </c>
      <c r="AK11" s="19">
        <v>10</v>
      </c>
      <c r="AL11" s="54">
        <f t="shared" si="22"/>
        <v>0</v>
      </c>
      <c r="AM11" s="54">
        <f t="shared" si="23"/>
        <v>0</v>
      </c>
      <c r="AN11" s="54">
        <f t="shared" si="24"/>
        <v>0</v>
      </c>
      <c r="AO11" s="54">
        <f t="shared" si="25"/>
        <v>0</v>
      </c>
      <c r="AP11" s="54">
        <f t="shared" si="26"/>
        <v>0</v>
      </c>
      <c r="AQ11" s="54">
        <f t="shared" si="27"/>
        <v>0</v>
      </c>
      <c r="AR11" s="54">
        <f t="shared" si="28"/>
        <v>0</v>
      </c>
      <c r="AS11" s="54">
        <f t="shared" si="29"/>
        <v>0</v>
      </c>
      <c r="AT11" s="54">
        <f t="shared" si="30"/>
        <v>0</v>
      </c>
      <c r="AU11" s="54">
        <f t="shared" si="31"/>
        <v>0</v>
      </c>
    </row>
    <row r="12" spans="1:47" x14ac:dyDescent="0.15">
      <c r="A12" s="19">
        <v>11</v>
      </c>
      <c r="B12" s="54">
        <f t="shared" si="1"/>
        <v>0</v>
      </c>
      <c r="C12" s="54">
        <f t="shared" si="2"/>
        <v>0</v>
      </c>
      <c r="D12" s="54">
        <f t="shared" si="3"/>
        <v>0</v>
      </c>
      <c r="E12" s="54">
        <f t="shared" si="4"/>
        <v>0</v>
      </c>
      <c r="F12" s="54">
        <f t="shared" si="5"/>
        <v>0</v>
      </c>
      <c r="G12" s="54">
        <f t="shared" si="6"/>
        <v>0</v>
      </c>
      <c r="H12" s="54">
        <f t="shared" si="7"/>
        <v>0</v>
      </c>
      <c r="I12" s="54">
        <f t="shared" si="8"/>
        <v>0</v>
      </c>
      <c r="J12" s="54">
        <f t="shared" si="9"/>
        <v>0</v>
      </c>
      <c r="K12" s="54">
        <f t="shared" si="10"/>
        <v>0</v>
      </c>
      <c r="M12" s="19">
        <v>11</v>
      </c>
      <c r="N12" s="54">
        <f t="shared" si="11"/>
        <v>0</v>
      </c>
      <c r="O12" s="54">
        <f t="shared" si="12"/>
        <v>0</v>
      </c>
      <c r="P12" s="54">
        <f t="shared" si="13"/>
        <v>0</v>
      </c>
      <c r="Q12" s="54">
        <f t="shared" si="14"/>
        <v>0</v>
      </c>
      <c r="R12" s="54">
        <f t="shared" si="15"/>
        <v>0</v>
      </c>
      <c r="S12" s="54">
        <f t="shared" si="16"/>
        <v>0</v>
      </c>
      <c r="T12" s="54">
        <f t="shared" si="17"/>
        <v>0</v>
      </c>
      <c r="U12" s="54">
        <f t="shared" si="18"/>
        <v>0</v>
      </c>
      <c r="V12" s="54">
        <f t="shared" si="19"/>
        <v>0</v>
      </c>
      <c r="W12" s="54">
        <f t="shared" si="20"/>
        <v>0</v>
      </c>
      <c r="Y12" s="19">
        <v>11</v>
      </c>
      <c r="Z12" s="54">
        <f t="shared" si="21"/>
        <v>0</v>
      </c>
      <c r="AA12" s="54">
        <f t="shared" si="21"/>
        <v>0</v>
      </c>
      <c r="AB12" s="54">
        <f t="shared" si="21"/>
        <v>0</v>
      </c>
      <c r="AC12" s="54">
        <f t="shared" si="21"/>
        <v>0</v>
      </c>
      <c r="AD12" s="54">
        <f t="shared" si="21"/>
        <v>0</v>
      </c>
      <c r="AE12" s="54">
        <f t="shared" si="21"/>
        <v>0</v>
      </c>
      <c r="AF12" s="54">
        <f t="shared" si="21"/>
        <v>0</v>
      </c>
      <c r="AG12" s="54">
        <f t="shared" si="21"/>
        <v>0</v>
      </c>
      <c r="AH12" s="54">
        <f t="shared" si="21"/>
        <v>0</v>
      </c>
      <c r="AI12" s="54">
        <f t="shared" si="21"/>
        <v>0</v>
      </c>
      <c r="AK12" s="19">
        <v>11</v>
      </c>
      <c r="AL12" s="54">
        <f t="shared" si="22"/>
        <v>0</v>
      </c>
      <c r="AM12" s="54">
        <f t="shared" si="23"/>
        <v>0</v>
      </c>
      <c r="AN12" s="54">
        <f t="shared" si="24"/>
        <v>0</v>
      </c>
      <c r="AO12" s="54">
        <f t="shared" si="25"/>
        <v>0</v>
      </c>
      <c r="AP12" s="54">
        <f t="shared" si="26"/>
        <v>0</v>
      </c>
      <c r="AQ12" s="54">
        <f t="shared" si="27"/>
        <v>0</v>
      </c>
      <c r="AR12" s="54">
        <f t="shared" si="28"/>
        <v>0</v>
      </c>
      <c r="AS12" s="54">
        <f t="shared" si="29"/>
        <v>0</v>
      </c>
      <c r="AT12" s="54">
        <f t="shared" si="30"/>
        <v>0</v>
      </c>
      <c r="AU12" s="54">
        <f t="shared" si="31"/>
        <v>0</v>
      </c>
    </row>
    <row r="13" spans="1:47" x14ac:dyDescent="0.15">
      <c r="A13" s="19">
        <v>12</v>
      </c>
      <c r="B13" s="54">
        <f t="shared" si="1"/>
        <v>0</v>
      </c>
      <c r="C13" s="54">
        <f t="shared" si="2"/>
        <v>0</v>
      </c>
      <c r="D13" s="54">
        <f t="shared" si="3"/>
        <v>0</v>
      </c>
      <c r="E13" s="54">
        <f t="shared" si="4"/>
        <v>0</v>
      </c>
      <c r="F13" s="54">
        <f t="shared" si="5"/>
        <v>0</v>
      </c>
      <c r="G13" s="54">
        <f t="shared" si="6"/>
        <v>0</v>
      </c>
      <c r="H13" s="54">
        <f t="shared" si="7"/>
        <v>0</v>
      </c>
      <c r="I13" s="54">
        <f t="shared" si="8"/>
        <v>0</v>
      </c>
      <c r="J13" s="54">
        <f t="shared" si="9"/>
        <v>0</v>
      </c>
      <c r="K13" s="54">
        <f t="shared" si="10"/>
        <v>0</v>
      </c>
      <c r="M13" s="19">
        <v>12</v>
      </c>
      <c r="N13" s="54">
        <f t="shared" si="11"/>
        <v>0</v>
      </c>
      <c r="O13" s="54">
        <f t="shared" si="12"/>
        <v>0</v>
      </c>
      <c r="P13" s="54">
        <f t="shared" si="13"/>
        <v>0</v>
      </c>
      <c r="Q13" s="54">
        <f t="shared" si="14"/>
        <v>0</v>
      </c>
      <c r="R13" s="54">
        <f t="shared" si="15"/>
        <v>0</v>
      </c>
      <c r="S13" s="54">
        <f t="shared" si="16"/>
        <v>0</v>
      </c>
      <c r="T13" s="54">
        <f t="shared" si="17"/>
        <v>0</v>
      </c>
      <c r="U13" s="54">
        <f t="shared" si="18"/>
        <v>0</v>
      </c>
      <c r="V13" s="54">
        <f t="shared" si="19"/>
        <v>0</v>
      </c>
      <c r="W13" s="54">
        <f t="shared" si="20"/>
        <v>0</v>
      </c>
      <c r="Y13" s="19">
        <v>12</v>
      </c>
      <c r="Z13" s="54">
        <f t="shared" si="21"/>
        <v>0</v>
      </c>
      <c r="AA13" s="54">
        <f t="shared" si="21"/>
        <v>0</v>
      </c>
      <c r="AB13" s="54">
        <f t="shared" si="21"/>
        <v>0</v>
      </c>
      <c r="AC13" s="54">
        <f t="shared" si="21"/>
        <v>0</v>
      </c>
      <c r="AD13" s="54">
        <f t="shared" si="21"/>
        <v>0</v>
      </c>
      <c r="AE13" s="54">
        <f t="shared" si="21"/>
        <v>0</v>
      </c>
      <c r="AF13" s="54">
        <f t="shared" si="21"/>
        <v>0</v>
      </c>
      <c r="AG13" s="54">
        <f t="shared" si="21"/>
        <v>0</v>
      </c>
      <c r="AH13" s="54">
        <f t="shared" si="21"/>
        <v>0</v>
      </c>
      <c r="AI13" s="54">
        <f t="shared" si="21"/>
        <v>0</v>
      </c>
      <c r="AK13" s="19">
        <v>12</v>
      </c>
      <c r="AL13" s="54">
        <f t="shared" si="22"/>
        <v>0</v>
      </c>
      <c r="AM13" s="54">
        <f t="shared" si="23"/>
        <v>0</v>
      </c>
      <c r="AN13" s="54">
        <f t="shared" si="24"/>
        <v>0</v>
      </c>
      <c r="AO13" s="54">
        <f t="shared" si="25"/>
        <v>0</v>
      </c>
      <c r="AP13" s="54">
        <f t="shared" si="26"/>
        <v>0</v>
      </c>
      <c r="AQ13" s="54">
        <f t="shared" si="27"/>
        <v>0</v>
      </c>
      <c r="AR13" s="54">
        <f t="shared" si="28"/>
        <v>0</v>
      </c>
      <c r="AS13" s="54">
        <f t="shared" si="29"/>
        <v>0</v>
      </c>
      <c r="AT13" s="54">
        <f t="shared" si="30"/>
        <v>0</v>
      </c>
      <c r="AU13" s="54">
        <f t="shared" si="31"/>
        <v>0</v>
      </c>
    </row>
    <row r="14" spans="1:47" x14ac:dyDescent="0.15">
      <c r="A14" s="19">
        <v>13</v>
      </c>
      <c r="B14" s="54">
        <f t="shared" si="1"/>
        <v>0</v>
      </c>
      <c r="C14" s="54">
        <f t="shared" si="2"/>
        <v>0</v>
      </c>
      <c r="D14" s="54">
        <f t="shared" si="3"/>
        <v>0</v>
      </c>
      <c r="E14" s="54">
        <f t="shared" si="4"/>
        <v>0</v>
      </c>
      <c r="F14" s="54">
        <f t="shared" si="5"/>
        <v>0</v>
      </c>
      <c r="G14" s="54">
        <f t="shared" si="6"/>
        <v>0</v>
      </c>
      <c r="H14" s="54">
        <f t="shared" si="7"/>
        <v>0</v>
      </c>
      <c r="I14" s="54">
        <f t="shared" si="8"/>
        <v>0</v>
      </c>
      <c r="J14" s="54">
        <f t="shared" si="9"/>
        <v>0</v>
      </c>
      <c r="K14" s="54">
        <f t="shared" si="10"/>
        <v>0</v>
      </c>
      <c r="M14" s="19">
        <v>13</v>
      </c>
      <c r="N14" s="54">
        <f t="shared" si="11"/>
        <v>0</v>
      </c>
      <c r="O14" s="54">
        <f t="shared" si="12"/>
        <v>0</v>
      </c>
      <c r="P14" s="54">
        <f t="shared" si="13"/>
        <v>0</v>
      </c>
      <c r="Q14" s="54">
        <f t="shared" si="14"/>
        <v>0</v>
      </c>
      <c r="R14" s="54">
        <f t="shared" si="15"/>
        <v>0</v>
      </c>
      <c r="S14" s="54">
        <f t="shared" si="16"/>
        <v>0</v>
      </c>
      <c r="T14" s="54">
        <f t="shared" si="17"/>
        <v>0</v>
      </c>
      <c r="U14" s="54">
        <f t="shared" si="18"/>
        <v>0</v>
      </c>
      <c r="V14" s="54">
        <f t="shared" si="19"/>
        <v>0</v>
      </c>
      <c r="W14" s="54">
        <f t="shared" si="20"/>
        <v>0</v>
      </c>
      <c r="Y14" s="19">
        <v>13</v>
      </c>
      <c r="Z14" s="54">
        <f t="shared" si="21"/>
        <v>0</v>
      </c>
      <c r="AA14" s="54">
        <f t="shared" si="21"/>
        <v>0</v>
      </c>
      <c r="AB14" s="54">
        <f t="shared" si="21"/>
        <v>0</v>
      </c>
      <c r="AC14" s="54">
        <f t="shared" si="21"/>
        <v>0</v>
      </c>
      <c r="AD14" s="54">
        <f t="shared" si="21"/>
        <v>0</v>
      </c>
      <c r="AE14" s="54">
        <f t="shared" si="21"/>
        <v>0</v>
      </c>
      <c r="AF14" s="54">
        <f t="shared" si="21"/>
        <v>0</v>
      </c>
      <c r="AG14" s="54">
        <f t="shared" si="21"/>
        <v>0</v>
      </c>
      <c r="AH14" s="54">
        <f t="shared" si="21"/>
        <v>0</v>
      </c>
      <c r="AI14" s="54">
        <f t="shared" si="21"/>
        <v>0</v>
      </c>
      <c r="AK14" s="19">
        <v>13</v>
      </c>
      <c r="AL14" s="54">
        <f t="shared" si="22"/>
        <v>0</v>
      </c>
      <c r="AM14" s="54">
        <f t="shared" si="23"/>
        <v>0</v>
      </c>
      <c r="AN14" s="54">
        <f t="shared" si="24"/>
        <v>0</v>
      </c>
      <c r="AO14" s="54">
        <f t="shared" si="25"/>
        <v>0</v>
      </c>
      <c r="AP14" s="54">
        <f t="shared" si="26"/>
        <v>0</v>
      </c>
      <c r="AQ14" s="54">
        <f t="shared" si="27"/>
        <v>0</v>
      </c>
      <c r="AR14" s="54">
        <f t="shared" si="28"/>
        <v>0</v>
      </c>
      <c r="AS14" s="54">
        <f t="shared" si="29"/>
        <v>0</v>
      </c>
      <c r="AT14" s="54">
        <f t="shared" si="30"/>
        <v>0</v>
      </c>
      <c r="AU14" s="54">
        <f t="shared" si="31"/>
        <v>0</v>
      </c>
    </row>
    <row r="15" spans="1:47" x14ac:dyDescent="0.15">
      <c r="A15" s="19">
        <v>14</v>
      </c>
      <c r="B15" s="54">
        <f t="shared" si="1"/>
        <v>0</v>
      </c>
      <c r="C15" s="54">
        <f t="shared" si="2"/>
        <v>0</v>
      </c>
      <c r="D15" s="54">
        <f t="shared" si="3"/>
        <v>0</v>
      </c>
      <c r="E15" s="54">
        <f t="shared" si="4"/>
        <v>0</v>
      </c>
      <c r="F15" s="54">
        <f t="shared" si="5"/>
        <v>0</v>
      </c>
      <c r="G15" s="54">
        <f t="shared" si="6"/>
        <v>0</v>
      </c>
      <c r="H15" s="54">
        <f t="shared" si="7"/>
        <v>0</v>
      </c>
      <c r="I15" s="54">
        <f t="shared" si="8"/>
        <v>0</v>
      </c>
      <c r="J15" s="54">
        <f t="shared" si="9"/>
        <v>0</v>
      </c>
      <c r="K15" s="54">
        <f t="shared" si="10"/>
        <v>0</v>
      </c>
      <c r="M15" s="19">
        <v>14</v>
      </c>
      <c r="N15" s="54">
        <f t="shared" si="11"/>
        <v>0</v>
      </c>
      <c r="O15" s="54">
        <f t="shared" si="12"/>
        <v>0</v>
      </c>
      <c r="P15" s="54">
        <f t="shared" si="13"/>
        <v>0</v>
      </c>
      <c r="Q15" s="54">
        <f t="shared" si="14"/>
        <v>0</v>
      </c>
      <c r="R15" s="54">
        <f t="shared" si="15"/>
        <v>0</v>
      </c>
      <c r="S15" s="54">
        <f t="shared" si="16"/>
        <v>0</v>
      </c>
      <c r="T15" s="54">
        <f t="shared" si="17"/>
        <v>0</v>
      </c>
      <c r="U15" s="54">
        <f t="shared" si="18"/>
        <v>0</v>
      </c>
      <c r="V15" s="54">
        <f t="shared" si="19"/>
        <v>0</v>
      </c>
      <c r="W15" s="54">
        <f t="shared" si="20"/>
        <v>0</v>
      </c>
      <c r="Y15" s="19">
        <v>14</v>
      </c>
      <c r="Z15" s="54">
        <f t="shared" si="21"/>
        <v>0</v>
      </c>
      <c r="AA15" s="54">
        <f t="shared" si="21"/>
        <v>0</v>
      </c>
      <c r="AB15" s="54">
        <f t="shared" si="21"/>
        <v>0</v>
      </c>
      <c r="AC15" s="54">
        <f t="shared" si="21"/>
        <v>0</v>
      </c>
      <c r="AD15" s="54">
        <f t="shared" si="21"/>
        <v>0</v>
      </c>
      <c r="AE15" s="54">
        <f t="shared" si="21"/>
        <v>0</v>
      </c>
      <c r="AF15" s="54">
        <f t="shared" si="21"/>
        <v>0</v>
      </c>
      <c r="AG15" s="54">
        <f t="shared" si="21"/>
        <v>0</v>
      </c>
      <c r="AH15" s="54">
        <f t="shared" si="21"/>
        <v>0</v>
      </c>
      <c r="AI15" s="54">
        <f t="shared" si="21"/>
        <v>0</v>
      </c>
      <c r="AK15" s="19">
        <v>14</v>
      </c>
      <c r="AL15" s="54">
        <f t="shared" si="22"/>
        <v>0</v>
      </c>
      <c r="AM15" s="54">
        <f t="shared" si="23"/>
        <v>0</v>
      </c>
      <c r="AN15" s="54">
        <f t="shared" si="24"/>
        <v>0</v>
      </c>
      <c r="AO15" s="54">
        <f t="shared" si="25"/>
        <v>0</v>
      </c>
      <c r="AP15" s="54">
        <f t="shared" si="26"/>
        <v>0</v>
      </c>
      <c r="AQ15" s="54">
        <f t="shared" si="27"/>
        <v>0</v>
      </c>
      <c r="AR15" s="54">
        <f t="shared" si="28"/>
        <v>0</v>
      </c>
      <c r="AS15" s="54">
        <f t="shared" si="29"/>
        <v>0</v>
      </c>
      <c r="AT15" s="54">
        <f t="shared" si="30"/>
        <v>0</v>
      </c>
      <c r="AU15" s="54">
        <f t="shared" si="31"/>
        <v>0</v>
      </c>
    </row>
    <row r="16" spans="1:47" x14ac:dyDescent="0.15">
      <c r="A16" s="19">
        <v>15</v>
      </c>
      <c r="B16" s="54">
        <f t="shared" si="1"/>
        <v>0</v>
      </c>
      <c r="C16" s="54">
        <f t="shared" si="2"/>
        <v>0</v>
      </c>
      <c r="D16" s="54">
        <f t="shared" si="3"/>
        <v>0</v>
      </c>
      <c r="E16" s="54">
        <f t="shared" si="4"/>
        <v>0</v>
      </c>
      <c r="F16" s="54">
        <f t="shared" si="5"/>
        <v>0</v>
      </c>
      <c r="G16" s="54">
        <f t="shared" si="6"/>
        <v>0</v>
      </c>
      <c r="H16" s="54">
        <f t="shared" si="7"/>
        <v>0</v>
      </c>
      <c r="I16" s="54">
        <f t="shared" si="8"/>
        <v>0</v>
      </c>
      <c r="J16" s="54">
        <f t="shared" si="9"/>
        <v>0</v>
      </c>
      <c r="K16" s="54">
        <f t="shared" si="10"/>
        <v>0</v>
      </c>
      <c r="M16" s="19">
        <v>15</v>
      </c>
      <c r="N16" s="54">
        <f t="shared" si="11"/>
        <v>0</v>
      </c>
      <c r="O16" s="54">
        <f t="shared" si="12"/>
        <v>0</v>
      </c>
      <c r="P16" s="54">
        <f t="shared" si="13"/>
        <v>0</v>
      </c>
      <c r="Q16" s="54">
        <f t="shared" si="14"/>
        <v>0</v>
      </c>
      <c r="R16" s="54">
        <f t="shared" si="15"/>
        <v>0</v>
      </c>
      <c r="S16" s="54">
        <f t="shared" si="16"/>
        <v>0</v>
      </c>
      <c r="T16" s="54">
        <f t="shared" si="17"/>
        <v>0</v>
      </c>
      <c r="U16" s="54">
        <f t="shared" si="18"/>
        <v>0</v>
      </c>
      <c r="V16" s="54">
        <f t="shared" si="19"/>
        <v>0</v>
      </c>
      <c r="W16" s="54">
        <f t="shared" si="20"/>
        <v>0</v>
      </c>
      <c r="Y16" s="19">
        <v>15</v>
      </c>
      <c r="Z16" s="54">
        <f t="shared" si="21"/>
        <v>0</v>
      </c>
      <c r="AA16" s="54">
        <f t="shared" si="21"/>
        <v>0</v>
      </c>
      <c r="AB16" s="54">
        <f t="shared" si="21"/>
        <v>0</v>
      </c>
      <c r="AC16" s="54">
        <f t="shared" si="21"/>
        <v>0</v>
      </c>
      <c r="AD16" s="54">
        <f t="shared" si="21"/>
        <v>0</v>
      </c>
      <c r="AE16" s="54">
        <f t="shared" si="21"/>
        <v>0</v>
      </c>
      <c r="AF16" s="54">
        <f t="shared" si="21"/>
        <v>0</v>
      </c>
      <c r="AG16" s="54">
        <f t="shared" si="21"/>
        <v>0</v>
      </c>
      <c r="AH16" s="54">
        <f t="shared" si="21"/>
        <v>0</v>
      </c>
      <c r="AI16" s="54">
        <f t="shared" si="21"/>
        <v>0</v>
      </c>
      <c r="AK16" s="19">
        <v>15</v>
      </c>
      <c r="AL16" s="54">
        <f t="shared" si="22"/>
        <v>0</v>
      </c>
      <c r="AM16" s="54">
        <f t="shared" si="23"/>
        <v>0</v>
      </c>
      <c r="AN16" s="54">
        <f t="shared" si="24"/>
        <v>0</v>
      </c>
      <c r="AO16" s="54">
        <f t="shared" si="25"/>
        <v>0</v>
      </c>
      <c r="AP16" s="54">
        <f t="shared" si="26"/>
        <v>0</v>
      </c>
      <c r="AQ16" s="54">
        <f t="shared" si="27"/>
        <v>0</v>
      </c>
      <c r="AR16" s="54">
        <f t="shared" si="28"/>
        <v>0</v>
      </c>
      <c r="AS16" s="54">
        <f t="shared" si="29"/>
        <v>0</v>
      </c>
      <c r="AT16" s="54">
        <f t="shared" si="30"/>
        <v>0</v>
      </c>
      <c r="AU16" s="54">
        <f t="shared" si="31"/>
        <v>0</v>
      </c>
    </row>
    <row r="17" spans="1:47" x14ac:dyDescent="0.15">
      <c r="A17" s="19">
        <v>16</v>
      </c>
      <c r="B17" s="54">
        <f t="shared" si="1"/>
        <v>0</v>
      </c>
      <c r="C17" s="54">
        <f t="shared" si="2"/>
        <v>0</v>
      </c>
      <c r="D17" s="54">
        <f t="shared" si="3"/>
        <v>0</v>
      </c>
      <c r="E17" s="54">
        <f t="shared" si="4"/>
        <v>0</v>
      </c>
      <c r="F17" s="54">
        <f t="shared" si="5"/>
        <v>0</v>
      </c>
      <c r="G17" s="54">
        <f t="shared" si="6"/>
        <v>0</v>
      </c>
      <c r="H17" s="54">
        <f t="shared" si="7"/>
        <v>0</v>
      </c>
      <c r="I17" s="54">
        <f t="shared" si="8"/>
        <v>0</v>
      </c>
      <c r="J17" s="54">
        <f t="shared" si="9"/>
        <v>0</v>
      </c>
      <c r="K17" s="54">
        <f t="shared" si="10"/>
        <v>0</v>
      </c>
      <c r="M17" s="19">
        <v>16</v>
      </c>
      <c r="N17" s="54">
        <f t="shared" si="11"/>
        <v>0</v>
      </c>
      <c r="O17" s="54">
        <f t="shared" si="12"/>
        <v>0</v>
      </c>
      <c r="P17" s="54">
        <f t="shared" si="13"/>
        <v>0</v>
      </c>
      <c r="Q17" s="54">
        <f t="shared" si="14"/>
        <v>0</v>
      </c>
      <c r="R17" s="54">
        <f t="shared" si="15"/>
        <v>0</v>
      </c>
      <c r="S17" s="54">
        <f t="shared" si="16"/>
        <v>0</v>
      </c>
      <c r="T17" s="54">
        <f t="shared" si="17"/>
        <v>0</v>
      </c>
      <c r="U17" s="54">
        <f t="shared" si="18"/>
        <v>0</v>
      </c>
      <c r="V17" s="54">
        <f t="shared" si="19"/>
        <v>0</v>
      </c>
      <c r="W17" s="54">
        <f t="shared" si="20"/>
        <v>0</v>
      </c>
      <c r="Y17" s="19">
        <v>16</v>
      </c>
      <c r="Z17" s="54">
        <f t="shared" si="21"/>
        <v>0</v>
      </c>
      <c r="AA17" s="54">
        <f t="shared" si="21"/>
        <v>0</v>
      </c>
      <c r="AB17" s="54">
        <f t="shared" si="21"/>
        <v>0</v>
      </c>
      <c r="AC17" s="54">
        <f t="shared" si="21"/>
        <v>0</v>
      </c>
      <c r="AD17" s="54">
        <f t="shared" si="21"/>
        <v>0</v>
      </c>
      <c r="AE17" s="54">
        <f t="shared" si="21"/>
        <v>0</v>
      </c>
      <c r="AF17" s="54">
        <f t="shared" si="21"/>
        <v>0</v>
      </c>
      <c r="AG17" s="54">
        <f t="shared" si="21"/>
        <v>0</v>
      </c>
      <c r="AH17" s="54">
        <f t="shared" si="21"/>
        <v>0</v>
      </c>
      <c r="AI17" s="54">
        <f t="shared" si="21"/>
        <v>0</v>
      </c>
      <c r="AK17" s="19">
        <v>16</v>
      </c>
      <c r="AL17" s="54">
        <f t="shared" si="22"/>
        <v>0</v>
      </c>
      <c r="AM17" s="54">
        <f t="shared" si="23"/>
        <v>0</v>
      </c>
      <c r="AN17" s="54">
        <f t="shared" si="24"/>
        <v>0</v>
      </c>
      <c r="AO17" s="54">
        <f t="shared" si="25"/>
        <v>0</v>
      </c>
      <c r="AP17" s="54">
        <f t="shared" si="26"/>
        <v>0</v>
      </c>
      <c r="AQ17" s="54">
        <f t="shared" si="27"/>
        <v>0</v>
      </c>
      <c r="AR17" s="54">
        <f t="shared" si="28"/>
        <v>0</v>
      </c>
      <c r="AS17" s="54">
        <f t="shared" si="29"/>
        <v>0</v>
      </c>
      <c r="AT17" s="54">
        <f t="shared" si="30"/>
        <v>0</v>
      </c>
      <c r="AU17" s="54">
        <f t="shared" si="31"/>
        <v>0</v>
      </c>
    </row>
    <row r="18" spans="1:47" x14ac:dyDescent="0.15">
      <c r="A18" s="19">
        <v>17</v>
      </c>
      <c r="B18" s="54">
        <f t="shared" si="1"/>
        <v>0</v>
      </c>
      <c r="C18" s="54">
        <f t="shared" si="2"/>
        <v>0</v>
      </c>
      <c r="D18" s="54">
        <f t="shared" si="3"/>
        <v>0</v>
      </c>
      <c r="E18" s="54">
        <f t="shared" si="4"/>
        <v>0</v>
      </c>
      <c r="F18" s="54">
        <f t="shared" si="5"/>
        <v>0</v>
      </c>
      <c r="G18" s="54">
        <f t="shared" si="6"/>
        <v>0</v>
      </c>
      <c r="H18" s="54">
        <f t="shared" si="7"/>
        <v>0</v>
      </c>
      <c r="I18" s="54">
        <f t="shared" si="8"/>
        <v>0</v>
      </c>
      <c r="J18" s="54">
        <f t="shared" si="9"/>
        <v>0</v>
      </c>
      <c r="K18" s="54">
        <f t="shared" si="10"/>
        <v>0</v>
      </c>
      <c r="M18" s="19">
        <v>17</v>
      </c>
      <c r="N18" s="54">
        <f t="shared" si="11"/>
        <v>0</v>
      </c>
      <c r="O18" s="54">
        <f t="shared" si="12"/>
        <v>0</v>
      </c>
      <c r="P18" s="54">
        <f t="shared" si="13"/>
        <v>0</v>
      </c>
      <c r="Q18" s="54">
        <f t="shared" si="14"/>
        <v>0</v>
      </c>
      <c r="R18" s="54">
        <f t="shared" si="15"/>
        <v>0</v>
      </c>
      <c r="S18" s="54">
        <f t="shared" si="16"/>
        <v>0</v>
      </c>
      <c r="T18" s="54">
        <f t="shared" si="17"/>
        <v>0</v>
      </c>
      <c r="U18" s="54">
        <f t="shared" si="18"/>
        <v>0</v>
      </c>
      <c r="V18" s="54">
        <f t="shared" si="19"/>
        <v>0</v>
      </c>
      <c r="W18" s="54">
        <f t="shared" si="20"/>
        <v>0</v>
      </c>
      <c r="Y18" s="19">
        <v>17</v>
      </c>
      <c r="Z18" s="54">
        <f t="shared" si="21"/>
        <v>0</v>
      </c>
      <c r="AA18" s="54">
        <f t="shared" si="21"/>
        <v>0</v>
      </c>
      <c r="AB18" s="54">
        <f t="shared" si="21"/>
        <v>0</v>
      </c>
      <c r="AC18" s="54">
        <f t="shared" si="21"/>
        <v>0</v>
      </c>
      <c r="AD18" s="54">
        <f t="shared" si="21"/>
        <v>0</v>
      </c>
      <c r="AE18" s="54">
        <f t="shared" si="21"/>
        <v>0</v>
      </c>
      <c r="AF18" s="54">
        <f t="shared" si="21"/>
        <v>0</v>
      </c>
      <c r="AG18" s="54">
        <f t="shared" si="21"/>
        <v>0</v>
      </c>
      <c r="AH18" s="54">
        <f t="shared" si="21"/>
        <v>0</v>
      </c>
      <c r="AI18" s="54">
        <f t="shared" si="21"/>
        <v>0</v>
      </c>
      <c r="AK18" s="19">
        <v>17</v>
      </c>
      <c r="AL18" s="54">
        <f t="shared" si="22"/>
        <v>0</v>
      </c>
      <c r="AM18" s="54">
        <f t="shared" si="23"/>
        <v>0</v>
      </c>
      <c r="AN18" s="54">
        <f t="shared" si="24"/>
        <v>0</v>
      </c>
      <c r="AO18" s="54">
        <f t="shared" si="25"/>
        <v>0</v>
      </c>
      <c r="AP18" s="54">
        <f t="shared" si="26"/>
        <v>0</v>
      </c>
      <c r="AQ18" s="54">
        <f t="shared" si="27"/>
        <v>0</v>
      </c>
      <c r="AR18" s="54">
        <f t="shared" si="28"/>
        <v>0</v>
      </c>
      <c r="AS18" s="54">
        <f t="shared" si="29"/>
        <v>0</v>
      </c>
      <c r="AT18" s="54">
        <f t="shared" si="30"/>
        <v>0</v>
      </c>
      <c r="AU18" s="54">
        <f t="shared" si="31"/>
        <v>0</v>
      </c>
    </row>
    <row r="19" spans="1:47" x14ac:dyDescent="0.15">
      <c r="A19" s="19">
        <v>18</v>
      </c>
      <c r="B19" s="54">
        <f t="shared" si="1"/>
        <v>0</v>
      </c>
      <c r="C19" s="54">
        <f t="shared" si="2"/>
        <v>0</v>
      </c>
      <c r="D19" s="54">
        <f t="shared" si="3"/>
        <v>0</v>
      </c>
      <c r="E19" s="54">
        <f t="shared" si="4"/>
        <v>0</v>
      </c>
      <c r="F19" s="54">
        <f t="shared" si="5"/>
        <v>0</v>
      </c>
      <c r="G19" s="54">
        <f t="shared" si="6"/>
        <v>0</v>
      </c>
      <c r="H19" s="54">
        <f t="shared" si="7"/>
        <v>0</v>
      </c>
      <c r="I19" s="54">
        <f t="shared" si="8"/>
        <v>0</v>
      </c>
      <c r="J19" s="54">
        <f t="shared" si="9"/>
        <v>0</v>
      </c>
      <c r="K19" s="54">
        <f t="shared" si="10"/>
        <v>0</v>
      </c>
      <c r="M19" s="19">
        <v>18</v>
      </c>
      <c r="N19" s="54">
        <f t="shared" si="11"/>
        <v>0</v>
      </c>
      <c r="O19" s="54">
        <f t="shared" si="12"/>
        <v>0</v>
      </c>
      <c r="P19" s="54">
        <f t="shared" si="13"/>
        <v>0</v>
      </c>
      <c r="Q19" s="54">
        <f t="shared" si="14"/>
        <v>0</v>
      </c>
      <c r="R19" s="54">
        <f t="shared" si="15"/>
        <v>0</v>
      </c>
      <c r="S19" s="54">
        <f t="shared" si="16"/>
        <v>0</v>
      </c>
      <c r="T19" s="54">
        <f t="shared" si="17"/>
        <v>0</v>
      </c>
      <c r="U19" s="54">
        <f t="shared" si="18"/>
        <v>0</v>
      </c>
      <c r="V19" s="54">
        <f t="shared" si="19"/>
        <v>0</v>
      </c>
      <c r="W19" s="54">
        <f t="shared" si="20"/>
        <v>0</v>
      </c>
      <c r="Y19" s="19">
        <v>18</v>
      </c>
      <c r="Z19" s="54">
        <f t="shared" si="21"/>
        <v>0</v>
      </c>
      <c r="AA19" s="54">
        <f t="shared" si="21"/>
        <v>0</v>
      </c>
      <c r="AB19" s="54">
        <f t="shared" si="21"/>
        <v>0</v>
      </c>
      <c r="AC19" s="54">
        <f t="shared" si="21"/>
        <v>0</v>
      </c>
      <c r="AD19" s="54">
        <f t="shared" si="21"/>
        <v>0</v>
      </c>
      <c r="AE19" s="54">
        <f t="shared" si="21"/>
        <v>0</v>
      </c>
      <c r="AF19" s="54">
        <f t="shared" si="21"/>
        <v>0</v>
      </c>
      <c r="AG19" s="54">
        <f t="shared" si="21"/>
        <v>0</v>
      </c>
      <c r="AH19" s="54">
        <f t="shared" si="21"/>
        <v>0</v>
      </c>
      <c r="AI19" s="54">
        <f t="shared" si="21"/>
        <v>0</v>
      </c>
      <c r="AK19" s="19">
        <v>18</v>
      </c>
      <c r="AL19" s="54">
        <f t="shared" si="22"/>
        <v>0</v>
      </c>
      <c r="AM19" s="54">
        <f t="shared" si="23"/>
        <v>0</v>
      </c>
      <c r="AN19" s="54">
        <f t="shared" si="24"/>
        <v>0</v>
      </c>
      <c r="AO19" s="54">
        <f t="shared" si="25"/>
        <v>0</v>
      </c>
      <c r="AP19" s="54">
        <f t="shared" si="26"/>
        <v>0</v>
      </c>
      <c r="AQ19" s="54">
        <f t="shared" si="27"/>
        <v>0</v>
      </c>
      <c r="AR19" s="54">
        <f t="shared" si="28"/>
        <v>0</v>
      </c>
      <c r="AS19" s="54">
        <f t="shared" si="29"/>
        <v>0</v>
      </c>
      <c r="AT19" s="54">
        <f t="shared" si="30"/>
        <v>0</v>
      </c>
      <c r="AU19" s="54">
        <f t="shared" si="31"/>
        <v>0</v>
      </c>
    </row>
    <row r="20" spans="1:47" x14ac:dyDescent="0.15">
      <c r="A20" s="19">
        <v>19</v>
      </c>
      <c r="B20" s="54">
        <f t="shared" si="1"/>
        <v>0</v>
      </c>
      <c r="C20" s="54">
        <f t="shared" si="2"/>
        <v>0</v>
      </c>
      <c r="D20" s="54">
        <f t="shared" si="3"/>
        <v>0</v>
      </c>
      <c r="E20" s="54">
        <f t="shared" si="4"/>
        <v>0</v>
      </c>
      <c r="F20" s="54">
        <f t="shared" si="5"/>
        <v>0</v>
      </c>
      <c r="G20" s="54">
        <f t="shared" si="6"/>
        <v>0</v>
      </c>
      <c r="H20" s="54">
        <f t="shared" si="7"/>
        <v>0</v>
      </c>
      <c r="I20" s="54">
        <f t="shared" si="8"/>
        <v>0</v>
      </c>
      <c r="J20" s="54">
        <f t="shared" si="9"/>
        <v>0</v>
      </c>
      <c r="K20" s="54">
        <f t="shared" si="10"/>
        <v>0</v>
      </c>
      <c r="M20" s="19">
        <v>19</v>
      </c>
      <c r="N20" s="54">
        <f t="shared" si="11"/>
        <v>0</v>
      </c>
      <c r="O20" s="54">
        <f t="shared" si="12"/>
        <v>0</v>
      </c>
      <c r="P20" s="54">
        <f t="shared" si="13"/>
        <v>0</v>
      </c>
      <c r="Q20" s="54">
        <f t="shared" si="14"/>
        <v>0</v>
      </c>
      <c r="R20" s="54">
        <f t="shared" si="15"/>
        <v>0</v>
      </c>
      <c r="S20" s="54">
        <f t="shared" si="16"/>
        <v>0</v>
      </c>
      <c r="T20" s="54">
        <f t="shared" si="17"/>
        <v>0</v>
      </c>
      <c r="U20" s="54">
        <f t="shared" si="18"/>
        <v>0</v>
      </c>
      <c r="V20" s="54">
        <f t="shared" si="19"/>
        <v>0</v>
      </c>
      <c r="W20" s="54">
        <f t="shared" si="20"/>
        <v>0</v>
      </c>
      <c r="Y20" s="19">
        <v>19</v>
      </c>
      <c r="Z20" s="54">
        <f t="shared" si="21"/>
        <v>0</v>
      </c>
      <c r="AA20" s="54">
        <f t="shared" si="21"/>
        <v>0</v>
      </c>
      <c r="AB20" s="54">
        <f t="shared" si="21"/>
        <v>0</v>
      </c>
      <c r="AC20" s="54">
        <f t="shared" si="21"/>
        <v>0</v>
      </c>
      <c r="AD20" s="54">
        <f t="shared" si="21"/>
        <v>0</v>
      </c>
      <c r="AE20" s="54">
        <f t="shared" si="21"/>
        <v>0</v>
      </c>
      <c r="AF20" s="54">
        <f t="shared" si="21"/>
        <v>0</v>
      </c>
      <c r="AG20" s="54">
        <f t="shared" si="21"/>
        <v>0</v>
      </c>
      <c r="AH20" s="54">
        <f t="shared" si="21"/>
        <v>0</v>
      </c>
      <c r="AI20" s="54">
        <f t="shared" si="21"/>
        <v>0</v>
      </c>
      <c r="AK20" s="19">
        <v>19</v>
      </c>
      <c r="AL20" s="54">
        <f t="shared" si="22"/>
        <v>0</v>
      </c>
      <c r="AM20" s="54">
        <f t="shared" si="23"/>
        <v>0</v>
      </c>
      <c r="AN20" s="54">
        <f t="shared" si="24"/>
        <v>0</v>
      </c>
      <c r="AO20" s="54">
        <f t="shared" si="25"/>
        <v>0</v>
      </c>
      <c r="AP20" s="54">
        <f t="shared" si="26"/>
        <v>0</v>
      </c>
      <c r="AQ20" s="54">
        <f t="shared" si="27"/>
        <v>0</v>
      </c>
      <c r="AR20" s="54">
        <f t="shared" si="28"/>
        <v>0</v>
      </c>
      <c r="AS20" s="54">
        <f t="shared" si="29"/>
        <v>0</v>
      </c>
      <c r="AT20" s="54">
        <f t="shared" si="30"/>
        <v>0</v>
      </c>
      <c r="AU20" s="54">
        <f t="shared" si="31"/>
        <v>0</v>
      </c>
    </row>
    <row r="21" spans="1:47" x14ac:dyDescent="0.15">
      <c r="A21" s="19">
        <v>20</v>
      </c>
      <c r="B21" s="54">
        <f t="shared" si="1"/>
        <v>0</v>
      </c>
      <c r="C21" s="54">
        <f t="shared" si="2"/>
        <v>0</v>
      </c>
      <c r="D21" s="54">
        <f t="shared" si="3"/>
        <v>0</v>
      </c>
      <c r="E21" s="54">
        <f t="shared" si="4"/>
        <v>0</v>
      </c>
      <c r="F21" s="54">
        <f t="shared" si="5"/>
        <v>0</v>
      </c>
      <c r="G21" s="54">
        <f t="shared" si="6"/>
        <v>0</v>
      </c>
      <c r="H21" s="54">
        <f t="shared" si="7"/>
        <v>0</v>
      </c>
      <c r="I21" s="54">
        <f t="shared" si="8"/>
        <v>0</v>
      </c>
      <c r="J21" s="54">
        <f t="shared" si="9"/>
        <v>0</v>
      </c>
      <c r="K21" s="54">
        <f t="shared" si="10"/>
        <v>0</v>
      </c>
      <c r="M21" s="19">
        <v>20</v>
      </c>
      <c r="N21" s="54">
        <f t="shared" si="11"/>
        <v>0</v>
      </c>
      <c r="O21" s="54">
        <f t="shared" si="12"/>
        <v>0</v>
      </c>
      <c r="P21" s="54">
        <f t="shared" si="13"/>
        <v>0</v>
      </c>
      <c r="Q21" s="54">
        <f t="shared" si="14"/>
        <v>0</v>
      </c>
      <c r="R21" s="54">
        <f t="shared" si="15"/>
        <v>0</v>
      </c>
      <c r="S21" s="54">
        <f t="shared" si="16"/>
        <v>0</v>
      </c>
      <c r="T21" s="54">
        <f t="shared" si="17"/>
        <v>0</v>
      </c>
      <c r="U21" s="54">
        <f t="shared" si="18"/>
        <v>0</v>
      </c>
      <c r="V21" s="54">
        <f t="shared" si="19"/>
        <v>0</v>
      </c>
      <c r="W21" s="54">
        <f t="shared" si="20"/>
        <v>0</v>
      </c>
      <c r="Y21" s="19">
        <v>20</v>
      </c>
      <c r="Z21" s="54">
        <f t="shared" si="21"/>
        <v>0</v>
      </c>
      <c r="AA21" s="54">
        <f t="shared" si="21"/>
        <v>0</v>
      </c>
      <c r="AB21" s="54">
        <f t="shared" si="21"/>
        <v>0</v>
      </c>
      <c r="AC21" s="54">
        <f t="shared" si="21"/>
        <v>0</v>
      </c>
      <c r="AD21" s="54">
        <f t="shared" si="21"/>
        <v>0</v>
      </c>
      <c r="AE21" s="54">
        <f t="shared" si="21"/>
        <v>0</v>
      </c>
      <c r="AF21" s="54">
        <f t="shared" si="21"/>
        <v>0</v>
      </c>
      <c r="AG21" s="54">
        <f t="shared" si="21"/>
        <v>0</v>
      </c>
      <c r="AH21" s="54">
        <f t="shared" si="21"/>
        <v>0</v>
      </c>
      <c r="AI21" s="54">
        <f t="shared" si="21"/>
        <v>0</v>
      </c>
      <c r="AK21" s="19">
        <v>20</v>
      </c>
      <c r="AL21" s="54">
        <f t="shared" si="22"/>
        <v>0</v>
      </c>
      <c r="AM21" s="54">
        <f t="shared" si="23"/>
        <v>0</v>
      </c>
      <c r="AN21" s="54">
        <f t="shared" si="24"/>
        <v>0</v>
      </c>
      <c r="AO21" s="54">
        <f t="shared" si="25"/>
        <v>0</v>
      </c>
      <c r="AP21" s="54">
        <f t="shared" si="26"/>
        <v>0</v>
      </c>
      <c r="AQ21" s="54">
        <f t="shared" si="27"/>
        <v>0</v>
      </c>
      <c r="AR21" s="54">
        <f t="shared" si="28"/>
        <v>0</v>
      </c>
      <c r="AS21" s="54">
        <f t="shared" si="29"/>
        <v>0</v>
      </c>
      <c r="AT21" s="54">
        <f t="shared" si="30"/>
        <v>0</v>
      </c>
      <c r="AU21" s="54">
        <f t="shared" si="31"/>
        <v>0</v>
      </c>
    </row>
    <row r="25" spans="1:47" x14ac:dyDescent="0.15">
      <c r="A25" s="3" t="s">
        <v>0</v>
      </c>
      <c r="B25" s="3" t="s">
        <v>1</v>
      </c>
      <c r="D25" s="3" t="s">
        <v>37</v>
      </c>
      <c r="F25" s="1" t="s">
        <v>31</v>
      </c>
      <c r="G25" s="21" t="str">
        <f>Staatssteun!F3</f>
        <v>Nee</v>
      </c>
    </row>
    <row r="26" spans="1:47" x14ac:dyDescent="0.15">
      <c r="A26" s="2">
        <f>'Algemene informatie'!B10</f>
        <v>0</v>
      </c>
      <c r="B26" s="229">
        <f>'Algemene informatie'!C10</f>
        <v>0</v>
      </c>
      <c r="C26" s="229"/>
      <c r="D26">
        <f>IF(B26="Kleine onderneming","Klein",IF(B26="Middelgrote onderneming","Middel",IF(B26="Grote onderneming","Groot",IF(B26="Kennisinstelling","Kennis",0))))</f>
        <v>0</v>
      </c>
      <c r="F26" s="1" t="s">
        <v>32</v>
      </c>
      <c r="G26" s="21" t="str">
        <f>Staatssteun!F8</f>
        <v>Nee</v>
      </c>
    </row>
    <row r="27" spans="1:47" x14ac:dyDescent="0.15">
      <c r="A27" s="2">
        <f>'Algemene informatie'!B11</f>
        <v>0</v>
      </c>
      <c r="B27" s="229">
        <f>'Algemene informatie'!C11</f>
        <v>0</v>
      </c>
      <c r="C27" s="229"/>
      <c r="D27">
        <f t="shared" ref="D27:D35" si="32">IF(B27="Kleine onderneming","Klein",IF(B27="Middelgrote onderneming","Middel",IF(B27="Grote onderneming","Groot",IF(B27="Kennisinstelling","Kennis",0))))</f>
        <v>0</v>
      </c>
      <c r="F27" s="1" t="s">
        <v>33</v>
      </c>
      <c r="G27" s="21" t="str">
        <f>Staatssteun!F12</f>
        <v>Nee</v>
      </c>
    </row>
    <row r="28" spans="1:47" x14ac:dyDescent="0.15">
      <c r="A28" s="2">
        <f>'Algemene informatie'!B12</f>
        <v>0</v>
      </c>
      <c r="B28" s="229">
        <f>'Algemene informatie'!C12</f>
        <v>0</v>
      </c>
      <c r="C28" s="229"/>
      <c r="D28">
        <f t="shared" si="32"/>
        <v>0</v>
      </c>
      <c r="F28" s="1" t="s">
        <v>34</v>
      </c>
      <c r="G28" s="21" t="str">
        <f>Staatssteun!F15</f>
        <v>Nee</v>
      </c>
    </row>
    <row r="29" spans="1:47" x14ac:dyDescent="0.15">
      <c r="A29" s="2">
        <f>'Algemene informatie'!B13</f>
        <v>0</v>
      </c>
      <c r="B29" s="229">
        <f>'Algemene informatie'!C13</f>
        <v>0</v>
      </c>
      <c r="C29" s="229"/>
      <c r="D29">
        <f t="shared" si="32"/>
        <v>0</v>
      </c>
      <c r="F29" s="1" t="s">
        <v>35</v>
      </c>
      <c r="G29" s="21">
        <f>Staatssteun!N3</f>
        <v>0</v>
      </c>
      <c r="H29" t="s">
        <v>73</v>
      </c>
      <c r="K29" t="s">
        <v>76</v>
      </c>
    </row>
    <row r="30" spans="1:47" x14ac:dyDescent="0.15">
      <c r="A30" s="2">
        <f>'Algemene informatie'!B14</f>
        <v>0</v>
      </c>
      <c r="B30" s="229">
        <f>'Algemene informatie'!C14</f>
        <v>0</v>
      </c>
      <c r="C30" s="229"/>
      <c r="D30">
        <f t="shared" si="32"/>
        <v>0</v>
      </c>
      <c r="F30" s="1" t="s">
        <v>36</v>
      </c>
      <c r="G30" s="21">
        <f>Staatssteun!N4</f>
        <v>0</v>
      </c>
      <c r="H30" t="s">
        <v>74</v>
      </c>
    </row>
    <row r="31" spans="1:47" x14ac:dyDescent="0.15">
      <c r="A31" s="2">
        <f>'Algemene informatie'!B15</f>
        <v>0</v>
      </c>
      <c r="B31" s="229">
        <f>'Algemene informatie'!C15</f>
        <v>0</v>
      </c>
      <c r="C31" s="229"/>
      <c r="D31">
        <f t="shared" si="32"/>
        <v>0</v>
      </c>
      <c r="F31" s="1" t="s">
        <v>72</v>
      </c>
      <c r="G31" s="21">
        <f>Staatssteun!N5</f>
        <v>0</v>
      </c>
      <c r="H31" t="s">
        <v>75</v>
      </c>
    </row>
    <row r="32" spans="1:47" x14ac:dyDescent="0.15">
      <c r="A32" s="2">
        <f>'Algemene informatie'!B16</f>
        <v>0</v>
      </c>
      <c r="B32" s="229">
        <f>'Algemene informatie'!C16</f>
        <v>0</v>
      </c>
      <c r="C32" s="229"/>
      <c r="D32">
        <f t="shared" si="32"/>
        <v>0</v>
      </c>
    </row>
    <row r="33" spans="1:4" x14ac:dyDescent="0.15">
      <c r="A33" s="2">
        <f>'Algemene informatie'!B17</f>
        <v>0</v>
      </c>
      <c r="B33" s="229">
        <f>'Algemene informatie'!C17</f>
        <v>0</v>
      </c>
      <c r="C33" s="229"/>
      <c r="D33">
        <f t="shared" si="32"/>
        <v>0</v>
      </c>
    </row>
    <row r="34" spans="1:4" x14ac:dyDescent="0.15">
      <c r="A34" s="2">
        <f>'Algemene informatie'!B18</f>
        <v>0</v>
      </c>
      <c r="B34" s="229">
        <f>'Algemene informatie'!C18</f>
        <v>0</v>
      </c>
      <c r="C34" s="229"/>
      <c r="D34">
        <f t="shared" si="32"/>
        <v>0</v>
      </c>
    </row>
    <row r="35" spans="1:4" x14ac:dyDescent="0.15">
      <c r="A35" s="2">
        <f>'Algemene informatie'!B19</f>
        <v>0</v>
      </c>
      <c r="B35" s="229">
        <f>'Algemene informatie'!C19</f>
        <v>0</v>
      </c>
      <c r="C35" s="229"/>
      <c r="D35">
        <f t="shared" si="32"/>
        <v>0</v>
      </c>
    </row>
    <row r="39" spans="1:4" x14ac:dyDescent="0.15">
      <c r="A39" s="3" t="s">
        <v>2</v>
      </c>
      <c r="B39" s="3" t="s">
        <v>68</v>
      </c>
      <c r="C39" s="51"/>
      <c r="D39" s="3" t="s">
        <v>37</v>
      </c>
    </row>
    <row r="40" spans="1:4" x14ac:dyDescent="0.15">
      <c r="A40" s="2">
        <f>'Algemene informatie'!A24</f>
        <v>1</v>
      </c>
      <c r="B40" s="89">
        <f>'Algemene informatie'!C24</f>
        <v>0</v>
      </c>
      <c r="C40" s="53"/>
      <c r="D40" s="1">
        <f>IF(B40="Industrieel onderzoek","Ind",IF(B40="Experimentele ontwikkeling","Exp",IF(B40="Innovatiesteun voor MKB","Inn",IF(B40="Proces-innovatie","Pro",IF(B40="Overige steun o.b.v. de-minimis regeling","Dem",0)))))</f>
        <v>0</v>
      </c>
    </row>
    <row r="41" spans="1:4" x14ac:dyDescent="0.15">
      <c r="A41" s="2">
        <f>'Algemene informatie'!A25</f>
        <v>2</v>
      </c>
      <c r="B41" s="89">
        <f>'Algemene informatie'!C25</f>
        <v>0</v>
      </c>
      <c r="C41" s="53"/>
      <c r="D41" s="1">
        <f t="shared" ref="D41:D58" si="33">IF(B41="Industrieel onderzoek","Ind",IF(B41="Experimentele ontwikkeling","Exp",IF(B41="Innovatiesteun voor MKB","Inn",IF(B41="Proces-innovatie","Pro",IF(B41="Overige steun o.b.v. de-minimis regeling","Dem",0)))))</f>
        <v>0</v>
      </c>
    </row>
    <row r="42" spans="1:4" x14ac:dyDescent="0.15">
      <c r="A42" s="2">
        <f>'Algemene informatie'!A26</f>
        <v>3</v>
      </c>
      <c r="B42" s="89">
        <f>'Algemene informatie'!C26</f>
        <v>0</v>
      </c>
      <c r="C42" s="53"/>
      <c r="D42" s="1">
        <f t="shared" si="33"/>
        <v>0</v>
      </c>
    </row>
    <row r="43" spans="1:4" x14ac:dyDescent="0.15">
      <c r="A43" s="2">
        <f>'Algemene informatie'!A27</f>
        <v>4</v>
      </c>
      <c r="B43" s="89">
        <f>'Algemene informatie'!C27</f>
        <v>0</v>
      </c>
      <c r="C43" s="53"/>
      <c r="D43" s="1">
        <f t="shared" si="33"/>
        <v>0</v>
      </c>
    </row>
    <row r="44" spans="1:4" x14ac:dyDescent="0.15">
      <c r="A44" s="2">
        <f>'Algemene informatie'!A28</f>
        <v>5</v>
      </c>
      <c r="B44" s="89">
        <f>'Algemene informatie'!C28</f>
        <v>0</v>
      </c>
      <c r="C44" s="53"/>
      <c r="D44" s="1">
        <f t="shared" si="33"/>
        <v>0</v>
      </c>
    </row>
    <row r="45" spans="1:4" x14ac:dyDescent="0.15">
      <c r="A45" s="2">
        <f>'Algemene informatie'!A29</f>
        <v>6</v>
      </c>
      <c r="B45" s="89">
        <f>'Algemene informatie'!C29</f>
        <v>0</v>
      </c>
      <c r="C45" s="53"/>
      <c r="D45" s="1">
        <f t="shared" si="33"/>
        <v>0</v>
      </c>
    </row>
    <row r="46" spans="1:4" x14ac:dyDescent="0.15">
      <c r="A46" s="2">
        <f>'Algemene informatie'!A30</f>
        <v>7</v>
      </c>
      <c r="B46" s="89">
        <f>'Algemene informatie'!C30</f>
        <v>0</v>
      </c>
      <c r="C46" s="53"/>
      <c r="D46" s="1">
        <f t="shared" si="33"/>
        <v>0</v>
      </c>
    </row>
    <row r="47" spans="1:4" x14ac:dyDescent="0.15">
      <c r="A47" s="2">
        <f>'Algemene informatie'!A31</f>
        <v>8</v>
      </c>
      <c r="B47" s="89">
        <f>'Algemene informatie'!C31</f>
        <v>0</v>
      </c>
      <c r="C47" s="53"/>
      <c r="D47" s="1">
        <f t="shared" si="33"/>
        <v>0</v>
      </c>
    </row>
    <row r="48" spans="1:4" x14ac:dyDescent="0.15">
      <c r="A48" s="2">
        <f>'Algemene informatie'!A32</f>
        <v>9</v>
      </c>
      <c r="B48" s="89">
        <f>'Algemene informatie'!C32</f>
        <v>0</v>
      </c>
      <c r="C48" s="53"/>
      <c r="D48" s="1">
        <f t="shared" si="33"/>
        <v>0</v>
      </c>
    </row>
    <row r="49" spans="1:7" x14ac:dyDescent="0.15">
      <c r="A49" s="2">
        <f>'Algemene informatie'!A33</f>
        <v>10</v>
      </c>
      <c r="B49" s="89">
        <f>'Algemene informatie'!C33</f>
        <v>0</v>
      </c>
      <c r="C49" s="53"/>
      <c r="D49" s="1">
        <f t="shared" si="33"/>
        <v>0</v>
      </c>
    </row>
    <row r="50" spans="1:7" x14ac:dyDescent="0.15">
      <c r="A50" s="2">
        <f>'Algemene informatie'!A34</f>
        <v>11</v>
      </c>
      <c r="B50" s="89">
        <f>'Algemene informatie'!C34</f>
        <v>0</v>
      </c>
      <c r="C50" s="53"/>
      <c r="D50" s="1">
        <f t="shared" si="33"/>
        <v>0</v>
      </c>
    </row>
    <row r="51" spans="1:7" x14ac:dyDescent="0.15">
      <c r="A51" s="2">
        <f>'Algemene informatie'!A35</f>
        <v>12</v>
      </c>
      <c r="B51" s="89">
        <f>'Algemene informatie'!C35</f>
        <v>0</v>
      </c>
      <c r="C51" s="53"/>
      <c r="D51" s="1">
        <f t="shared" si="33"/>
        <v>0</v>
      </c>
    </row>
    <row r="52" spans="1:7" x14ac:dyDescent="0.15">
      <c r="A52" s="2">
        <f>'Algemene informatie'!A36</f>
        <v>13</v>
      </c>
      <c r="B52" s="89">
        <f>'Algemene informatie'!C36</f>
        <v>0</v>
      </c>
      <c r="C52" s="53"/>
      <c r="D52" s="1">
        <f t="shared" si="33"/>
        <v>0</v>
      </c>
    </row>
    <row r="53" spans="1:7" x14ac:dyDescent="0.15">
      <c r="A53" s="2">
        <f>'Algemene informatie'!A37</f>
        <v>14</v>
      </c>
      <c r="B53" s="89">
        <f>'Algemene informatie'!C37</f>
        <v>0</v>
      </c>
      <c r="C53" s="53"/>
      <c r="D53" s="1">
        <f t="shared" si="33"/>
        <v>0</v>
      </c>
    </row>
    <row r="54" spans="1:7" x14ac:dyDescent="0.15">
      <c r="A54" s="2">
        <f>'Algemene informatie'!A38</f>
        <v>15</v>
      </c>
      <c r="B54" s="89">
        <f>'Algemene informatie'!C38</f>
        <v>0</v>
      </c>
      <c r="C54" s="53"/>
      <c r="D54" s="1">
        <f t="shared" si="33"/>
        <v>0</v>
      </c>
    </row>
    <row r="55" spans="1:7" x14ac:dyDescent="0.15">
      <c r="A55" s="2">
        <f>'Algemene informatie'!A39</f>
        <v>16</v>
      </c>
      <c r="B55" s="89">
        <f>'Algemene informatie'!C39</f>
        <v>0</v>
      </c>
      <c r="C55" s="53"/>
      <c r="D55" s="1">
        <f t="shared" si="33"/>
        <v>0</v>
      </c>
    </row>
    <row r="56" spans="1:7" x14ac:dyDescent="0.15">
      <c r="A56" s="2">
        <f>'Algemene informatie'!A40</f>
        <v>17</v>
      </c>
      <c r="B56" s="89">
        <f>'Algemene informatie'!C40</f>
        <v>0</v>
      </c>
      <c r="C56" s="53"/>
      <c r="D56" s="1">
        <f t="shared" si="33"/>
        <v>0</v>
      </c>
    </row>
    <row r="57" spans="1:7" x14ac:dyDescent="0.15">
      <c r="A57" s="2">
        <f>'Algemene informatie'!A41</f>
        <v>18</v>
      </c>
      <c r="B57" s="89">
        <f>'Algemene informatie'!C41</f>
        <v>0</v>
      </c>
      <c r="C57" s="53"/>
      <c r="D57" s="1">
        <f t="shared" si="33"/>
        <v>0</v>
      </c>
    </row>
    <row r="58" spans="1:7" x14ac:dyDescent="0.15">
      <c r="A58" s="2">
        <f>'Algemene informatie'!A42</f>
        <v>19</v>
      </c>
      <c r="B58" s="89">
        <f>'Algemene informatie'!C42</f>
        <v>0</v>
      </c>
      <c r="C58" s="53"/>
      <c r="D58" s="1">
        <f t="shared" si="33"/>
        <v>0</v>
      </c>
    </row>
    <row r="59" spans="1:7" x14ac:dyDescent="0.15">
      <c r="A59" s="2">
        <f>'Algemene informatie'!A43</f>
        <v>20</v>
      </c>
      <c r="B59" s="89">
        <f>'Algemene informatie'!C43</f>
        <v>0</v>
      </c>
      <c r="C59" s="53"/>
      <c r="D59" s="1">
        <f>IF(B59="Industrieel onderzoek","Ind",IF(B59="Experimentele ontwikkeling","Exp",IF(B59="Innovatiesteun voor MKB","Inn",IF(B59="Proces-innovatie","Pro",IF(B59="Overige steun o.b.v. de-minimis regeling","Dem",0)))))</f>
        <v>0</v>
      </c>
    </row>
    <row r="64" spans="1:7" x14ac:dyDescent="0.15">
      <c r="A64" s="47" t="s">
        <v>136</v>
      </c>
      <c r="B64" s="47"/>
      <c r="C64" s="47"/>
      <c r="D64" s="47"/>
      <c r="E64" s="47"/>
      <c r="F64" s="47"/>
      <c r="G64" s="47"/>
    </row>
    <row r="65" spans="1:2" x14ac:dyDescent="0.15">
      <c r="A65" s="43">
        <f>IF('Algemene informatie'!B7="C. Meer innovatie en valorisatie in het MKB",0.3,IF('Algemene informatie'!B7="D. Een hoger aandeel van de innovaties in Noord-Nederland gericht op CO2-reductie",0.35,0))</f>
        <v>0</v>
      </c>
      <c r="B65" t="s">
        <v>57</v>
      </c>
    </row>
    <row r="66" spans="1:2" x14ac:dyDescent="0.15">
      <c r="A66" s="42">
        <f>'Financiering project'!E43</f>
        <v>0</v>
      </c>
      <c r="B66" t="s">
        <v>54</v>
      </c>
    </row>
    <row r="67" spans="1:2" x14ac:dyDescent="0.15">
      <c r="A67" s="42">
        <f>A66*A65</f>
        <v>0</v>
      </c>
      <c r="B67" t="s">
        <v>55</v>
      </c>
    </row>
    <row r="68" spans="1:2" x14ac:dyDescent="0.15">
      <c r="A68" s="46">
        <f>IF(A67&lt;100000,0,A67)</f>
        <v>0</v>
      </c>
      <c r="B68" s="44" t="s">
        <v>56</v>
      </c>
    </row>
    <row r="69" spans="1:2" x14ac:dyDescent="0.15">
      <c r="A69" s="45">
        <f>IF(A66=0,0,A68/A66)</f>
        <v>0</v>
      </c>
      <c r="B69" s="44" t="s">
        <v>58</v>
      </c>
    </row>
  </sheetData>
  <sheetProtection selectLockedCells="1" selectUnlockedCells="1"/>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L140"/>
  <sheetViews>
    <sheetView showGridLines="0" topLeftCell="A28" zoomScale="90" zoomScaleNormal="90" workbookViewId="0">
      <selection activeCell="H38" sqref="H38"/>
    </sheetView>
  </sheetViews>
  <sheetFormatPr defaultRowHeight="11.25" x14ac:dyDescent="0.15"/>
  <cols>
    <col min="1" max="1" width="21.875" style="151" customWidth="1"/>
    <col min="2" max="2" width="17.75" style="151" bestFit="1" customWidth="1"/>
    <col min="3" max="11" width="15.625" style="151" customWidth="1"/>
    <col min="12" max="12" width="17.625" style="151" customWidth="1"/>
    <col min="13" max="16384" width="9" style="151"/>
  </cols>
  <sheetData>
    <row r="1" spans="1:12" ht="18" x14ac:dyDescent="0.25">
      <c r="A1" s="233" t="s">
        <v>45</v>
      </c>
      <c r="B1" s="233"/>
      <c r="C1" s="233"/>
      <c r="D1" s="230" t="s">
        <v>52</v>
      </c>
      <c r="E1" s="231"/>
      <c r="F1" s="231"/>
      <c r="G1" s="231"/>
      <c r="H1" s="231"/>
      <c r="I1" s="231"/>
      <c r="J1" s="231"/>
      <c r="K1" s="231"/>
      <c r="L1" s="232"/>
    </row>
    <row r="3" spans="1:12" ht="59.25" customHeight="1" x14ac:dyDescent="0.15">
      <c r="A3" s="152" t="s">
        <v>2</v>
      </c>
      <c r="B3" s="153" t="s">
        <v>4</v>
      </c>
      <c r="C3" s="153" t="s">
        <v>98</v>
      </c>
      <c r="D3" s="153" t="s">
        <v>99</v>
      </c>
      <c r="E3" s="153" t="s">
        <v>95</v>
      </c>
      <c r="F3" s="153" t="s">
        <v>96</v>
      </c>
      <c r="G3" s="153" t="s">
        <v>60</v>
      </c>
      <c r="H3" s="153" t="s">
        <v>61</v>
      </c>
      <c r="I3" s="153" t="s">
        <v>62</v>
      </c>
      <c r="J3" s="153" t="s">
        <v>63</v>
      </c>
      <c r="K3" s="153" t="s">
        <v>39</v>
      </c>
      <c r="L3" s="154" t="s">
        <v>7</v>
      </c>
    </row>
    <row r="4" spans="1:12" x14ac:dyDescent="0.15">
      <c r="A4" s="155">
        <v>1</v>
      </c>
      <c r="B4" s="156">
        <f>'Begroting penvoerder'!B4+'Begroting pp 2 '!B4+'Begroting pp 3'!B4+'Begroting pp 4'!B4+'Begroting pp 5'!B4+'Begroting pp 6'!B4+'Begroting pp 7'!B4+'Begroting pp 8'!B4+'Begroting pp 9'!B4+'Begroting pp 10'!B4</f>
        <v>0</v>
      </c>
      <c r="C4" s="156">
        <f>'Begroting penvoerder'!C4+'Begroting pp 2 '!C4+'Begroting pp 3'!C4+'Begroting pp 4'!C4+'Begroting pp 5'!C4+'Begroting pp 6'!C4+'Begroting pp 7'!C4+'Begroting pp 8'!C4+'Begroting pp 9'!C4+'Begroting pp 10'!C4</f>
        <v>0</v>
      </c>
      <c r="D4" s="111">
        <f>'Begroting penvoerder'!D4+'Begroting pp 2 '!D4+'Begroting pp 3'!D4+'Begroting pp 4'!D4+'Begroting pp 5'!D4+'Begroting pp 6'!D4+'Begroting pp 7'!D4+'Begroting pp 8'!D4+'Begroting pp 9'!D4+'Begroting pp 10'!D4</f>
        <v>0</v>
      </c>
      <c r="E4" s="111">
        <f>'Begroting penvoerder'!E4+'Begroting pp 2 '!E4+'Begroting pp 3'!E4+'Begroting pp 4'!E4+'Begroting pp 5'!E4+'Begroting pp 6'!E4+'Begroting pp 7'!E4+'Begroting pp 8'!E4+'Begroting pp 9'!E4+'Begroting pp 10'!E4</f>
        <v>0</v>
      </c>
      <c r="F4" s="111">
        <f>'Begroting penvoerder'!F4+'Begroting pp 2 '!F4+'Begroting pp 3'!F4+'Begroting pp 4'!F4+'Begroting pp 5'!F4+'Begroting pp 6'!F4+'Begroting pp 7'!F4+'Begroting pp 8'!F4+'Begroting pp 9'!F4+'Begroting pp 10'!F4</f>
        <v>0</v>
      </c>
      <c r="G4" s="111">
        <f>'Begroting penvoerder'!G4+'Begroting pp 2 '!G4+'Begroting pp 3'!G4+'Begroting pp 4'!G4+'Begroting pp 5'!G4+'Begroting pp 6'!G4+'Begroting pp 7'!G4+'Begroting pp 8'!G4+'Begroting pp 9'!G4+'Begroting pp 10'!G4</f>
        <v>0</v>
      </c>
      <c r="H4" s="111">
        <f>'Begroting penvoerder'!H4+'Begroting pp 2 '!H4+'Begroting pp 3'!H4+'Begroting pp 4'!H4+'Begroting pp 5'!H4+'Begroting pp 6'!H4+'Begroting pp 7'!H4+'Begroting pp 8'!H4+'Begroting pp 9'!H4+'Begroting pp 10'!H4</f>
        <v>0</v>
      </c>
      <c r="I4" s="111">
        <f>'Begroting penvoerder'!I4+'Begroting pp 2 '!I4+'Begroting pp 3'!I4+'Begroting pp 4'!I4+'Begroting pp 5'!I4+'Begroting pp 6'!I4+'Begroting pp 7'!I4+'Begroting pp 8'!I4+'Begroting pp 9'!I4+'Begroting pp 10'!I4</f>
        <v>0</v>
      </c>
      <c r="J4" s="111">
        <f>'Begroting penvoerder'!J4+'Begroting pp 2 '!J4+'Begroting pp 3'!J4+'Begroting pp 4'!J4+'Begroting pp 5'!J4+'Begroting pp 6'!J4+'Begroting pp 7'!J4+'Begroting pp 8'!J4+'Begroting pp 9'!J4+'Begroting pp 10'!J4</f>
        <v>0</v>
      </c>
      <c r="K4" s="111">
        <f>'Begroting penvoerder'!K4+'Begroting pp 2 '!K4+'Begroting pp 3'!K4+'Begroting pp 4'!K4+'Begroting pp 5'!K4+'Begroting pp 6'!K4+'Begroting pp 7'!K4+'Begroting pp 8'!K4+'Begroting pp 9'!K4+'Begroting pp 10'!K4</f>
        <v>0</v>
      </c>
      <c r="L4" s="157">
        <f>SUM(B4:K4)</f>
        <v>0</v>
      </c>
    </row>
    <row r="5" spans="1:12" x14ac:dyDescent="0.15">
      <c r="A5" s="155">
        <v>2</v>
      </c>
      <c r="B5" s="156">
        <f>'Begroting penvoerder'!B5+'Begroting pp 2 '!B5+'Begroting pp 3'!B5+'Begroting pp 4'!B5+'Begroting pp 5'!B5+'Begroting pp 6'!B5+'Begroting pp 7'!B5+'Begroting pp 8'!B5+'Begroting pp 9'!B5+'Begroting pp 10'!B5</f>
        <v>0</v>
      </c>
      <c r="C5" s="156">
        <f>'Begroting penvoerder'!C5+'Begroting pp 2 '!C5+'Begroting pp 3'!C5+'Begroting pp 4'!C5+'Begroting pp 5'!C5+'Begroting pp 6'!C5+'Begroting pp 7'!C5+'Begroting pp 8'!C5+'Begroting pp 9'!C5+'Begroting pp 10'!C5</f>
        <v>0</v>
      </c>
      <c r="D5" s="111">
        <f>'Begroting penvoerder'!D5+'Begroting pp 2 '!D5+'Begroting pp 3'!D5+'Begroting pp 4'!D5+'Begroting pp 5'!D5+'Begroting pp 6'!D5+'Begroting pp 7'!D5+'Begroting pp 8'!D5+'Begroting pp 9'!D5+'Begroting pp 10'!D5</f>
        <v>0</v>
      </c>
      <c r="E5" s="111">
        <f>'Begroting penvoerder'!E5+'Begroting pp 2 '!E5+'Begroting pp 3'!E5+'Begroting pp 4'!E5+'Begroting pp 5'!E5+'Begroting pp 6'!E5+'Begroting pp 7'!E5+'Begroting pp 8'!E5+'Begroting pp 9'!E5+'Begroting pp 10'!E5</f>
        <v>0</v>
      </c>
      <c r="F5" s="111">
        <f>'Begroting penvoerder'!F5+'Begroting pp 2 '!F5+'Begroting pp 3'!F5+'Begroting pp 4'!F5+'Begroting pp 5'!F5+'Begroting pp 6'!F5+'Begroting pp 7'!F5+'Begroting pp 8'!F5+'Begroting pp 9'!F5+'Begroting pp 10'!F5</f>
        <v>0</v>
      </c>
      <c r="G5" s="111">
        <f>'Begroting penvoerder'!G5+'Begroting pp 2 '!G5+'Begroting pp 3'!G5+'Begroting pp 4'!G5+'Begroting pp 5'!G5+'Begroting pp 6'!G5+'Begroting pp 7'!G5+'Begroting pp 8'!G5+'Begroting pp 9'!G5+'Begroting pp 10'!G5</f>
        <v>0</v>
      </c>
      <c r="H5" s="111">
        <f>'Begroting penvoerder'!H5+'Begroting pp 2 '!H5+'Begroting pp 3'!H5+'Begroting pp 4'!H5+'Begroting pp 5'!H5+'Begroting pp 6'!H5+'Begroting pp 7'!H5+'Begroting pp 8'!H5+'Begroting pp 9'!H5+'Begroting pp 10'!H5</f>
        <v>0</v>
      </c>
      <c r="I5" s="111">
        <f>'Begroting penvoerder'!I5+'Begroting pp 2 '!I5+'Begroting pp 3'!I5+'Begroting pp 4'!I5+'Begroting pp 5'!I5+'Begroting pp 6'!I5+'Begroting pp 7'!I5+'Begroting pp 8'!I5+'Begroting pp 9'!I5+'Begroting pp 10'!I5</f>
        <v>0</v>
      </c>
      <c r="J5" s="111">
        <f>'Begroting penvoerder'!J5+'Begroting pp 2 '!J5+'Begroting pp 3'!J5+'Begroting pp 4'!J5+'Begroting pp 5'!J5+'Begroting pp 6'!J5+'Begroting pp 7'!J5+'Begroting pp 8'!J5+'Begroting pp 9'!J5+'Begroting pp 10'!J5</f>
        <v>0</v>
      </c>
      <c r="K5" s="111">
        <f>'Begroting penvoerder'!K5+'Begroting pp 2 '!K5+'Begroting pp 3'!K5+'Begroting pp 4'!K5+'Begroting pp 5'!K5+'Begroting pp 6'!K5+'Begroting pp 7'!K5+'Begroting pp 8'!K5+'Begroting pp 9'!K5+'Begroting pp 10'!K5</f>
        <v>0</v>
      </c>
      <c r="L5" s="157">
        <f t="shared" ref="L5:L23" si="0">SUM(B5:K5)</f>
        <v>0</v>
      </c>
    </row>
    <row r="6" spans="1:12" x14ac:dyDescent="0.15">
      <c r="A6" s="155">
        <v>3</v>
      </c>
      <c r="B6" s="156">
        <f>'Begroting penvoerder'!B6+'Begroting pp 2 '!B6+'Begroting pp 3'!B6+'Begroting pp 4'!B6+'Begroting pp 5'!B6+'Begroting pp 6'!B6+'Begroting pp 7'!B6+'Begroting pp 8'!B6+'Begroting pp 9'!B6+'Begroting pp 10'!B6</f>
        <v>0</v>
      </c>
      <c r="C6" s="156">
        <f>'Begroting penvoerder'!C6+'Begroting pp 2 '!C6+'Begroting pp 3'!C6+'Begroting pp 4'!C6+'Begroting pp 5'!C6+'Begroting pp 6'!C6+'Begroting pp 7'!C6+'Begroting pp 8'!C6+'Begroting pp 9'!C6+'Begroting pp 10'!C6</f>
        <v>0</v>
      </c>
      <c r="D6" s="111">
        <f>'Begroting penvoerder'!D6+'Begroting pp 2 '!D6+'Begroting pp 3'!D6+'Begroting pp 4'!D6+'Begroting pp 5'!D6+'Begroting pp 6'!D6+'Begroting pp 7'!D6+'Begroting pp 8'!D6+'Begroting pp 9'!D6+'Begroting pp 10'!D6</f>
        <v>0</v>
      </c>
      <c r="E6" s="111">
        <f>'Begroting penvoerder'!E6+'Begroting pp 2 '!E6+'Begroting pp 3'!E6+'Begroting pp 4'!E6+'Begroting pp 5'!E6+'Begroting pp 6'!E6+'Begroting pp 7'!E6+'Begroting pp 8'!E6+'Begroting pp 9'!E6+'Begroting pp 10'!E6</f>
        <v>0</v>
      </c>
      <c r="F6" s="111">
        <f>'Begroting penvoerder'!F6+'Begroting pp 2 '!F6+'Begroting pp 3'!F6+'Begroting pp 4'!F6+'Begroting pp 5'!F6+'Begroting pp 6'!F6+'Begroting pp 7'!F6+'Begroting pp 8'!F6+'Begroting pp 9'!F6+'Begroting pp 10'!F6</f>
        <v>0</v>
      </c>
      <c r="G6" s="111">
        <f>'Begroting penvoerder'!G6+'Begroting pp 2 '!G6+'Begroting pp 3'!G6+'Begroting pp 4'!G6+'Begroting pp 5'!G6+'Begroting pp 6'!G6+'Begroting pp 7'!G6+'Begroting pp 8'!G6+'Begroting pp 9'!G6+'Begroting pp 10'!G6</f>
        <v>0</v>
      </c>
      <c r="H6" s="111">
        <f>'Begroting penvoerder'!H6+'Begroting pp 2 '!H6+'Begroting pp 3'!H6+'Begroting pp 4'!H6+'Begroting pp 5'!H6+'Begroting pp 6'!H6+'Begroting pp 7'!H6+'Begroting pp 8'!H6+'Begroting pp 9'!H6+'Begroting pp 10'!H6</f>
        <v>0</v>
      </c>
      <c r="I6" s="111">
        <f>'Begroting penvoerder'!I6+'Begroting pp 2 '!I6+'Begroting pp 3'!I6+'Begroting pp 4'!I6+'Begroting pp 5'!I6+'Begroting pp 6'!I6+'Begroting pp 7'!I6+'Begroting pp 8'!I6+'Begroting pp 9'!I6+'Begroting pp 10'!I6</f>
        <v>0</v>
      </c>
      <c r="J6" s="111">
        <f>'Begroting penvoerder'!J6+'Begroting pp 2 '!J6+'Begroting pp 3'!J6+'Begroting pp 4'!J6+'Begroting pp 5'!J6+'Begroting pp 6'!J6+'Begroting pp 7'!J6+'Begroting pp 8'!J6+'Begroting pp 9'!J6+'Begroting pp 10'!J6</f>
        <v>0</v>
      </c>
      <c r="K6" s="111">
        <f>'Begroting penvoerder'!K6+'Begroting pp 2 '!K6+'Begroting pp 3'!K6+'Begroting pp 4'!K6+'Begroting pp 5'!K6+'Begroting pp 6'!K6+'Begroting pp 7'!K6+'Begroting pp 8'!K6+'Begroting pp 9'!K6+'Begroting pp 10'!K6</f>
        <v>0</v>
      </c>
      <c r="L6" s="157">
        <f t="shared" si="0"/>
        <v>0</v>
      </c>
    </row>
    <row r="7" spans="1:12" x14ac:dyDescent="0.15">
      <c r="A7" s="155">
        <v>4</v>
      </c>
      <c r="B7" s="156">
        <f>'Begroting penvoerder'!B7+'Begroting pp 2 '!B7+'Begroting pp 3'!B7+'Begroting pp 4'!B7+'Begroting pp 5'!B7+'Begroting pp 6'!B7+'Begroting pp 7'!B7+'Begroting pp 8'!B7+'Begroting pp 9'!B7+'Begroting pp 10'!B7</f>
        <v>0</v>
      </c>
      <c r="C7" s="156">
        <f>'Begroting penvoerder'!C7+'Begroting pp 2 '!C7+'Begroting pp 3'!C7+'Begroting pp 4'!C7+'Begroting pp 5'!C7+'Begroting pp 6'!C7+'Begroting pp 7'!C7+'Begroting pp 8'!C7+'Begroting pp 9'!C7+'Begroting pp 10'!C7</f>
        <v>0</v>
      </c>
      <c r="D7" s="111">
        <f>'Begroting penvoerder'!D7+'Begroting pp 2 '!D7+'Begroting pp 3'!D7+'Begroting pp 4'!D7+'Begroting pp 5'!D7+'Begroting pp 6'!D7+'Begroting pp 7'!D7+'Begroting pp 8'!D7+'Begroting pp 9'!D7+'Begroting pp 10'!D7</f>
        <v>0</v>
      </c>
      <c r="E7" s="111">
        <f>'Begroting penvoerder'!E7+'Begroting pp 2 '!E7+'Begroting pp 3'!E7+'Begroting pp 4'!E7+'Begroting pp 5'!E7+'Begroting pp 6'!E7+'Begroting pp 7'!E7+'Begroting pp 8'!E7+'Begroting pp 9'!E7+'Begroting pp 10'!E7</f>
        <v>0</v>
      </c>
      <c r="F7" s="111">
        <f>'Begroting penvoerder'!F7+'Begroting pp 2 '!F7+'Begroting pp 3'!F7+'Begroting pp 4'!F7+'Begroting pp 5'!F7+'Begroting pp 6'!F7+'Begroting pp 7'!F7+'Begroting pp 8'!F7+'Begroting pp 9'!F7+'Begroting pp 10'!F7</f>
        <v>0</v>
      </c>
      <c r="G7" s="111">
        <f>'Begroting penvoerder'!G7+'Begroting pp 2 '!G7+'Begroting pp 3'!G7+'Begroting pp 4'!G7+'Begroting pp 5'!G7+'Begroting pp 6'!G7+'Begroting pp 7'!G7+'Begroting pp 8'!G7+'Begroting pp 9'!G7+'Begroting pp 10'!G7</f>
        <v>0</v>
      </c>
      <c r="H7" s="111">
        <f>'Begroting penvoerder'!H7+'Begroting pp 2 '!H7+'Begroting pp 3'!H7+'Begroting pp 4'!H7+'Begroting pp 5'!H7+'Begroting pp 6'!H7+'Begroting pp 7'!H7+'Begroting pp 8'!H7+'Begroting pp 9'!H7+'Begroting pp 10'!H7</f>
        <v>0</v>
      </c>
      <c r="I7" s="111">
        <f>'Begroting penvoerder'!I7+'Begroting pp 2 '!I7+'Begroting pp 3'!I7+'Begroting pp 4'!I7+'Begroting pp 5'!I7+'Begroting pp 6'!I7+'Begroting pp 7'!I7+'Begroting pp 8'!I7+'Begroting pp 9'!I7+'Begroting pp 10'!I7</f>
        <v>0</v>
      </c>
      <c r="J7" s="111">
        <f>'Begroting penvoerder'!J7+'Begroting pp 2 '!J7+'Begroting pp 3'!J7+'Begroting pp 4'!J7+'Begroting pp 5'!J7+'Begroting pp 6'!J7+'Begroting pp 7'!J7+'Begroting pp 8'!J7+'Begroting pp 9'!J7+'Begroting pp 10'!J7</f>
        <v>0</v>
      </c>
      <c r="K7" s="111">
        <f>'Begroting penvoerder'!K7+'Begroting pp 2 '!K7+'Begroting pp 3'!K7+'Begroting pp 4'!K7+'Begroting pp 5'!K7+'Begroting pp 6'!K7+'Begroting pp 7'!K7+'Begroting pp 8'!K7+'Begroting pp 9'!K7+'Begroting pp 10'!K7</f>
        <v>0</v>
      </c>
      <c r="L7" s="157">
        <f t="shared" si="0"/>
        <v>0</v>
      </c>
    </row>
    <row r="8" spans="1:12" x14ac:dyDescent="0.15">
      <c r="A8" s="155">
        <v>5</v>
      </c>
      <c r="B8" s="156">
        <f>'Begroting penvoerder'!B8+'Begroting pp 2 '!B8+'Begroting pp 3'!B8+'Begroting pp 4'!B8+'Begroting pp 5'!B8+'Begroting pp 6'!B8+'Begroting pp 7'!B8+'Begroting pp 8'!B8+'Begroting pp 9'!B8+'Begroting pp 10'!B8</f>
        <v>0</v>
      </c>
      <c r="C8" s="156">
        <f>'Begroting penvoerder'!C8+'Begroting pp 2 '!C8+'Begroting pp 3'!C8+'Begroting pp 4'!C8+'Begroting pp 5'!C8+'Begroting pp 6'!C8+'Begroting pp 7'!C8+'Begroting pp 8'!C8+'Begroting pp 9'!C8+'Begroting pp 10'!C8</f>
        <v>0</v>
      </c>
      <c r="D8" s="111">
        <f>'Begroting penvoerder'!D8+'Begroting pp 2 '!D8+'Begroting pp 3'!D8+'Begroting pp 4'!D8+'Begroting pp 5'!D8+'Begroting pp 6'!D8+'Begroting pp 7'!D8+'Begroting pp 8'!D8+'Begroting pp 9'!D8+'Begroting pp 10'!D8</f>
        <v>0</v>
      </c>
      <c r="E8" s="111">
        <f>'Begroting penvoerder'!E8+'Begroting pp 2 '!E8+'Begroting pp 3'!E8+'Begroting pp 4'!E8+'Begroting pp 5'!E8+'Begroting pp 6'!E8+'Begroting pp 7'!E8+'Begroting pp 8'!E8+'Begroting pp 9'!E8+'Begroting pp 10'!E8</f>
        <v>0</v>
      </c>
      <c r="F8" s="111">
        <f>'Begroting penvoerder'!F8+'Begroting pp 2 '!F8+'Begroting pp 3'!F8+'Begroting pp 4'!F8+'Begroting pp 5'!F8+'Begroting pp 6'!F8+'Begroting pp 7'!F8+'Begroting pp 8'!F8+'Begroting pp 9'!F8+'Begroting pp 10'!F8</f>
        <v>0</v>
      </c>
      <c r="G8" s="111">
        <f>'Begroting penvoerder'!G8+'Begroting pp 2 '!G8+'Begroting pp 3'!G8+'Begroting pp 4'!G8+'Begroting pp 5'!G8+'Begroting pp 6'!G8+'Begroting pp 7'!G8+'Begroting pp 8'!G8+'Begroting pp 9'!G8+'Begroting pp 10'!G8</f>
        <v>0</v>
      </c>
      <c r="H8" s="111">
        <f>'Begroting penvoerder'!H8+'Begroting pp 2 '!H8+'Begroting pp 3'!H8+'Begroting pp 4'!H8+'Begroting pp 5'!H8+'Begroting pp 6'!H8+'Begroting pp 7'!H8+'Begroting pp 8'!H8+'Begroting pp 9'!H8+'Begroting pp 10'!H8</f>
        <v>0</v>
      </c>
      <c r="I8" s="111">
        <f>'Begroting penvoerder'!I8+'Begroting pp 2 '!I8+'Begroting pp 3'!I8+'Begroting pp 4'!I8+'Begroting pp 5'!I8+'Begroting pp 6'!I8+'Begroting pp 7'!I8+'Begroting pp 8'!I8+'Begroting pp 9'!I8+'Begroting pp 10'!I8</f>
        <v>0</v>
      </c>
      <c r="J8" s="111">
        <f>'Begroting penvoerder'!J8+'Begroting pp 2 '!J8+'Begroting pp 3'!J8+'Begroting pp 4'!J8+'Begroting pp 5'!J8+'Begroting pp 6'!J8+'Begroting pp 7'!J8+'Begroting pp 8'!J8+'Begroting pp 9'!J8+'Begroting pp 10'!J8</f>
        <v>0</v>
      </c>
      <c r="K8" s="111">
        <f>'Begroting penvoerder'!K8+'Begroting pp 2 '!K8+'Begroting pp 3'!K8+'Begroting pp 4'!K8+'Begroting pp 5'!K8+'Begroting pp 6'!K8+'Begroting pp 7'!K8+'Begroting pp 8'!K8+'Begroting pp 9'!K8+'Begroting pp 10'!K8</f>
        <v>0</v>
      </c>
      <c r="L8" s="157">
        <f t="shared" si="0"/>
        <v>0</v>
      </c>
    </row>
    <row r="9" spans="1:12" x14ac:dyDescent="0.15">
      <c r="A9" s="155">
        <v>6</v>
      </c>
      <c r="B9" s="156">
        <f>'Begroting penvoerder'!B9+'Begroting pp 2 '!B9+'Begroting pp 3'!B9+'Begroting pp 4'!B9+'Begroting pp 5'!B9+'Begroting pp 6'!B9+'Begroting pp 7'!B9+'Begroting pp 8'!B9+'Begroting pp 9'!B9+'Begroting pp 10'!B9</f>
        <v>0</v>
      </c>
      <c r="C9" s="156">
        <f>'Begroting penvoerder'!C9+'Begroting pp 2 '!C9+'Begroting pp 3'!C9+'Begroting pp 4'!C9+'Begroting pp 5'!C9+'Begroting pp 6'!C9+'Begroting pp 7'!C9+'Begroting pp 8'!C9+'Begroting pp 9'!C9+'Begroting pp 10'!C9</f>
        <v>0</v>
      </c>
      <c r="D9" s="111">
        <f>'Begroting penvoerder'!D9+'Begroting pp 2 '!D9+'Begroting pp 3'!D9+'Begroting pp 4'!D9+'Begroting pp 5'!D9+'Begroting pp 6'!D9+'Begroting pp 7'!D9+'Begroting pp 8'!D9+'Begroting pp 9'!D9+'Begroting pp 10'!D9</f>
        <v>0</v>
      </c>
      <c r="E9" s="111">
        <f>'Begroting penvoerder'!E9+'Begroting pp 2 '!E9+'Begroting pp 3'!E9+'Begroting pp 4'!E9+'Begroting pp 5'!E9+'Begroting pp 6'!E9+'Begroting pp 7'!E9+'Begroting pp 8'!E9+'Begroting pp 9'!E9+'Begroting pp 10'!E9</f>
        <v>0</v>
      </c>
      <c r="F9" s="111">
        <f>'Begroting penvoerder'!F9+'Begroting pp 2 '!F9+'Begroting pp 3'!F9+'Begroting pp 4'!F9+'Begroting pp 5'!F9+'Begroting pp 6'!F9+'Begroting pp 7'!F9+'Begroting pp 8'!F9+'Begroting pp 9'!F9+'Begroting pp 10'!F9</f>
        <v>0</v>
      </c>
      <c r="G9" s="111">
        <f>'Begroting penvoerder'!G9+'Begroting pp 2 '!G9+'Begroting pp 3'!G9+'Begroting pp 4'!G9+'Begroting pp 5'!G9+'Begroting pp 6'!G9+'Begroting pp 7'!G9+'Begroting pp 8'!G9+'Begroting pp 9'!G9+'Begroting pp 10'!G9</f>
        <v>0</v>
      </c>
      <c r="H9" s="111">
        <f>'Begroting penvoerder'!H9+'Begroting pp 2 '!H9+'Begroting pp 3'!H9+'Begroting pp 4'!H9+'Begroting pp 5'!H9+'Begroting pp 6'!H9+'Begroting pp 7'!H9+'Begroting pp 8'!H9+'Begroting pp 9'!H9+'Begroting pp 10'!H9</f>
        <v>0</v>
      </c>
      <c r="I9" s="111">
        <f>'Begroting penvoerder'!I9+'Begroting pp 2 '!I9+'Begroting pp 3'!I9+'Begroting pp 4'!I9+'Begroting pp 5'!I9+'Begroting pp 6'!I9+'Begroting pp 7'!I9+'Begroting pp 8'!I9+'Begroting pp 9'!I9+'Begroting pp 10'!I9</f>
        <v>0</v>
      </c>
      <c r="J9" s="111">
        <f>'Begroting penvoerder'!J9+'Begroting pp 2 '!J9+'Begroting pp 3'!J9+'Begroting pp 4'!J9+'Begroting pp 5'!J9+'Begroting pp 6'!J9+'Begroting pp 7'!J9+'Begroting pp 8'!J9+'Begroting pp 9'!J9+'Begroting pp 10'!J9</f>
        <v>0</v>
      </c>
      <c r="K9" s="111">
        <f>'Begroting penvoerder'!K9+'Begroting pp 2 '!K9+'Begroting pp 3'!K9+'Begroting pp 4'!K9+'Begroting pp 5'!K9+'Begroting pp 6'!K9+'Begroting pp 7'!K9+'Begroting pp 8'!K9+'Begroting pp 9'!K9+'Begroting pp 10'!K9</f>
        <v>0</v>
      </c>
      <c r="L9" s="157">
        <f t="shared" si="0"/>
        <v>0</v>
      </c>
    </row>
    <row r="10" spans="1:12" x14ac:dyDescent="0.15">
      <c r="A10" s="155">
        <v>7</v>
      </c>
      <c r="B10" s="156">
        <f>'Begroting penvoerder'!B10+'Begroting pp 2 '!B10+'Begroting pp 3'!B10+'Begroting pp 4'!B10+'Begroting pp 5'!B10+'Begroting pp 6'!B10+'Begroting pp 7'!B10+'Begroting pp 8'!B10+'Begroting pp 9'!B10+'Begroting pp 10'!B10</f>
        <v>0</v>
      </c>
      <c r="C10" s="156">
        <f>'Begroting penvoerder'!C10+'Begroting pp 2 '!C10+'Begroting pp 3'!C10+'Begroting pp 4'!C10+'Begroting pp 5'!C10+'Begroting pp 6'!C10+'Begroting pp 7'!C10+'Begroting pp 8'!C10+'Begroting pp 9'!C10+'Begroting pp 10'!C10</f>
        <v>0</v>
      </c>
      <c r="D10" s="111">
        <f>'Begroting penvoerder'!D10+'Begroting pp 2 '!D10+'Begroting pp 3'!D10+'Begroting pp 4'!D10+'Begroting pp 5'!D10+'Begroting pp 6'!D10+'Begroting pp 7'!D10+'Begroting pp 8'!D10+'Begroting pp 9'!D10+'Begroting pp 10'!D10</f>
        <v>0</v>
      </c>
      <c r="E10" s="111">
        <f>'Begroting penvoerder'!E10+'Begroting pp 2 '!E10+'Begroting pp 3'!E10+'Begroting pp 4'!E10+'Begroting pp 5'!E10+'Begroting pp 6'!E10+'Begroting pp 7'!E10+'Begroting pp 8'!E10+'Begroting pp 9'!E10+'Begroting pp 10'!E10</f>
        <v>0</v>
      </c>
      <c r="F10" s="111">
        <f>'Begroting penvoerder'!F10+'Begroting pp 2 '!F10+'Begroting pp 3'!F10+'Begroting pp 4'!F10+'Begroting pp 5'!F10+'Begroting pp 6'!F10+'Begroting pp 7'!F10+'Begroting pp 8'!F10+'Begroting pp 9'!F10+'Begroting pp 10'!F10</f>
        <v>0</v>
      </c>
      <c r="G10" s="111">
        <f>'Begroting penvoerder'!G10+'Begroting pp 2 '!G10+'Begroting pp 3'!G10+'Begroting pp 4'!G10+'Begroting pp 5'!G10+'Begroting pp 6'!G10+'Begroting pp 7'!G10+'Begroting pp 8'!G10+'Begroting pp 9'!G10+'Begroting pp 10'!G10</f>
        <v>0</v>
      </c>
      <c r="H10" s="111">
        <f>'Begroting penvoerder'!H10+'Begroting pp 2 '!H10+'Begroting pp 3'!H10+'Begroting pp 4'!H10+'Begroting pp 5'!H10+'Begroting pp 6'!H10+'Begroting pp 7'!H10+'Begroting pp 8'!H10+'Begroting pp 9'!H10+'Begroting pp 10'!H10</f>
        <v>0</v>
      </c>
      <c r="I10" s="111">
        <f>'Begroting penvoerder'!I10+'Begroting pp 2 '!I10+'Begroting pp 3'!I10+'Begroting pp 4'!I10+'Begroting pp 5'!I10+'Begroting pp 6'!I10+'Begroting pp 7'!I10+'Begroting pp 8'!I10+'Begroting pp 9'!I10+'Begroting pp 10'!I10</f>
        <v>0</v>
      </c>
      <c r="J10" s="111">
        <f>'Begroting penvoerder'!J10+'Begroting pp 2 '!J10+'Begroting pp 3'!J10+'Begroting pp 4'!J10+'Begroting pp 5'!J10+'Begroting pp 6'!J10+'Begroting pp 7'!J10+'Begroting pp 8'!J10+'Begroting pp 9'!J10+'Begroting pp 10'!J10</f>
        <v>0</v>
      </c>
      <c r="K10" s="111">
        <f>'Begroting penvoerder'!K10+'Begroting pp 2 '!K10+'Begroting pp 3'!K10+'Begroting pp 4'!K10+'Begroting pp 5'!K10+'Begroting pp 6'!K10+'Begroting pp 7'!K10+'Begroting pp 8'!K10+'Begroting pp 9'!K10+'Begroting pp 10'!K10</f>
        <v>0</v>
      </c>
      <c r="L10" s="157">
        <f t="shared" si="0"/>
        <v>0</v>
      </c>
    </row>
    <row r="11" spans="1:12" x14ac:dyDescent="0.15">
      <c r="A11" s="155">
        <v>8</v>
      </c>
      <c r="B11" s="156">
        <f>'Begroting penvoerder'!B11+'Begroting pp 2 '!B11+'Begroting pp 3'!B11+'Begroting pp 4'!B11+'Begroting pp 5'!B11+'Begroting pp 6'!B11+'Begroting pp 7'!B11+'Begroting pp 8'!B11+'Begroting pp 9'!B11+'Begroting pp 10'!B11</f>
        <v>0</v>
      </c>
      <c r="C11" s="156">
        <f>'Begroting penvoerder'!C11+'Begroting pp 2 '!C11+'Begroting pp 3'!C11+'Begroting pp 4'!C11+'Begroting pp 5'!C11+'Begroting pp 6'!C11+'Begroting pp 7'!C11+'Begroting pp 8'!C11+'Begroting pp 9'!C11+'Begroting pp 10'!C11</f>
        <v>0</v>
      </c>
      <c r="D11" s="111">
        <f>'Begroting penvoerder'!D11+'Begroting pp 2 '!D11+'Begroting pp 3'!D11+'Begroting pp 4'!D11+'Begroting pp 5'!D11+'Begroting pp 6'!D11+'Begroting pp 7'!D11+'Begroting pp 8'!D11+'Begroting pp 9'!D11+'Begroting pp 10'!D11</f>
        <v>0</v>
      </c>
      <c r="E11" s="111">
        <f>'Begroting penvoerder'!E11+'Begroting pp 2 '!E11+'Begroting pp 3'!E11+'Begroting pp 4'!E11+'Begroting pp 5'!E11+'Begroting pp 6'!E11+'Begroting pp 7'!E11+'Begroting pp 8'!E11+'Begroting pp 9'!E11+'Begroting pp 10'!E11</f>
        <v>0</v>
      </c>
      <c r="F11" s="111">
        <f>'Begroting penvoerder'!F11+'Begroting pp 2 '!F11+'Begroting pp 3'!F11+'Begroting pp 4'!F11+'Begroting pp 5'!F11+'Begroting pp 6'!F11+'Begroting pp 7'!F11+'Begroting pp 8'!F11+'Begroting pp 9'!F11+'Begroting pp 10'!F11</f>
        <v>0</v>
      </c>
      <c r="G11" s="111">
        <f>'Begroting penvoerder'!G11+'Begroting pp 2 '!G11+'Begroting pp 3'!G11+'Begroting pp 4'!G11+'Begroting pp 5'!G11+'Begroting pp 6'!G11+'Begroting pp 7'!G11+'Begroting pp 8'!G11+'Begroting pp 9'!G11+'Begroting pp 10'!G11</f>
        <v>0</v>
      </c>
      <c r="H11" s="111">
        <f>'Begroting penvoerder'!H11+'Begroting pp 2 '!H11+'Begroting pp 3'!H11+'Begroting pp 4'!H11+'Begroting pp 5'!H11+'Begroting pp 6'!H11+'Begroting pp 7'!H11+'Begroting pp 8'!H11+'Begroting pp 9'!H11+'Begroting pp 10'!H11</f>
        <v>0</v>
      </c>
      <c r="I11" s="111">
        <f>'Begroting penvoerder'!I11+'Begroting pp 2 '!I11+'Begroting pp 3'!I11+'Begroting pp 4'!I11+'Begroting pp 5'!I11+'Begroting pp 6'!I11+'Begroting pp 7'!I11+'Begroting pp 8'!I11+'Begroting pp 9'!I11+'Begroting pp 10'!I11</f>
        <v>0</v>
      </c>
      <c r="J11" s="111">
        <f>'Begroting penvoerder'!J11+'Begroting pp 2 '!J11+'Begroting pp 3'!J11+'Begroting pp 4'!J11+'Begroting pp 5'!J11+'Begroting pp 6'!J11+'Begroting pp 7'!J11+'Begroting pp 8'!J11+'Begroting pp 9'!J11+'Begroting pp 10'!J11</f>
        <v>0</v>
      </c>
      <c r="K11" s="111">
        <f>'Begroting penvoerder'!K11+'Begroting pp 2 '!K11+'Begroting pp 3'!K11+'Begroting pp 4'!K11+'Begroting pp 5'!K11+'Begroting pp 6'!K11+'Begroting pp 7'!K11+'Begroting pp 8'!K11+'Begroting pp 9'!K11+'Begroting pp 10'!K11</f>
        <v>0</v>
      </c>
      <c r="L11" s="157">
        <f t="shared" si="0"/>
        <v>0</v>
      </c>
    </row>
    <row r="12" spans="1:12" x14ac:dyDescent="0.15">
      <c r="A12" s="155">
        <v>9</v>
      </c>
      <c r="B12" s="156">
        <f>'Begroting penvoerder'!B12+'Begroting pp 2 '!B12+'Begroting pp 3'!B12+'Begroting pp 4'!B12+'Begroting pp 5'!B12+'Begroting pp 6'!B12+'Begroting pp 7'!B12+'Begroting pp 8'!B12+'Begroting pp 9'!B12+'Begroting pp 10'!B12</f>
        <v>0</v>
      </c>
      <c r="C12" s="156">
        <f>'Begroting penvoerder'!C12+'Begroting pp 2 '!C12+'Begroting pp 3'!C12+'Begroting pp 4'!C12+'Begroting pp 5'!C12+'Begroting pp 6'!C12+'Begroting pp 7'!C12+'Begroting pp 8'!C12+'Begroting pp 9'!C12+'Begroting pp 10'!C12</f>
        <v>0</v>
      </c>
      <c r="D12" s="111">
        <f>'Begroting penvoerder'!D12+'Begroting pp 2 '!D12+'Begroting pp 3'!D12+'Begroting pp 4'!D12+'Begroting pp 5'!D12+'Begroting pp 6'!D12+'Begroting pp 7'!D12+'Begroting pp 8'!D12+'Begroting pp 9'!D12+'Begroting pp 10'!D12</f>
        <v>0</v>
      </c>
      <c r="E12" s="111">
        <f>'Begroting penvoerder'!E12+'Begroting pp 2 '!E12+'Begroting pp 3'!E12+'Begroting pp 4'!E12+'Begroting pp 5'!E12+'Begroting pp 6'!E12+'Begroting pp 7'!E12+'Begroting pp 8'!E12+'Begroting pp 9'!E12+'Begroting pp 10'!E12</f>
        <v>0</v>
      </c>
      <c r="F12" s="111">
        <f>'Begroting penvoerder'!F12+'Begroting pp 2 '!F12+'Begroting pp 3'!F12+'Begroting pp 4'!F12+'Begroting pp 5'!F12+'Begroting pp 6'!F12+'Begroting pp 7'!F12+'Begroting pp 8'!F12+'Begroting pp 9'!F12+'Begroting pp 10'!F12</f>
        <v>0</v>
      </c>
      <c r="G12" s="111">
        <f>'Begroting penvoerder'!G12+'Begroting pp 2 '!G12+'Begroting pp 3'!G12+'Begroting pp 4'!G12+'Begroting pp 5'!G12+'Begroting pp 6'!G12+'Begroting pp 7'!G12+'Begroting pp 8'!G12+'Begroting pp 9'!G12+'Begroting pp 10'!G12</f>
        <v>0</v>
      </c>
      <c r="H12" s="111">
        <f>'Begroting penvoerder'!H12+'Begroting pp 2 '!H12+'Begroting pp 3'!H12+'Begroting pp 4'!H12+'Begroting pp 5'!H12+'Begroting pp 6'!H12+'Begroting pp 7'!H12+'Begroting pp 8'!H12+'Begroting pp 9'!H12+'Begroting pp 10'!H12</f>
        <v>0</v>
      </c>
      <c r="I12" s="111">
        <f>'Begroting penvoerder'!I12+'Begroting pp 2 '!I12+'Begroting pp 3'!I12+'Begroting pp 4'!I12+'Begroting pp 5'!I12+'Begroting pp 6'!I12+'Begroting pp 7'!I12+'Begroting pp 8'!I12+'Begroting pp 9'!I12+'Begroting pp 10'!I12</f>
        <v>0</v>
      </c>
      <c r="J12" s="111">
        <f>'Begroting penvoerder'!J12+'Begroting pp 2 '!J12+'Begroting pp 3'!J12+'Begroting pp 4'!J12+'Begroting pp 5'!J12+'Begroting pp 6'!J12+'Begroting pp 7'!J12+'Begroting pp 8'!J12+'Begroting pp 9'!J12+'Begroting pp 10'!J12</f>
        <v>0</v>
      </c>
      <c r="K12" s="111">
        <f>'Begroting penvoerder'!K12+'Begroting pp 2 '!K12+'Begroting pp 3'!K12+'Begroting pp 4'!K12+'Begroting pp 5'!K12+'Begroting pp 6'!K12+'Begroting pp 7'!K12+'Begroting pp 8'!K12+'Begroting pp 9'!K12+'Begroting pp 10'!K12</f>
        <v>0</v>
      </c>
      <c r="L12" s="157">
        <f t="shared" si="0"/>
        <v>0</v>
      </c>
    </row>
    <row r="13" spans="1:12" x14ac:dyDescent="0.15">
      <c r="A13" s="155">
        <v>10</v>
      </c>
      <c r="B13" s="156">
        <f>'Begroting penvoerder'!B13+'Begroting pp 2 '!B13+'Begroting pp 3'!B13+'Begroting pp 4'!B13+'Begroting pp 5'!B13+'Begroting pp 6'!B13+'Begroting pp 7'!B13+'Begroting pp 8'!B13+'Begroting pp 9'!B13+'Begroting pp 10'!B13</f>
        <v>0</v>
      </c>
      <c r="C13" s="156">
        <f>'Begroting penvoerder'!C13+'Begroting pp 2 '!C13+'Begroting pp 3'!C13+'Begroting pp 4'!C13+'Begroting pp 5'!C13+'Begroting pp 6'!C13+'Begroting pp 7'!C13+'Begroting pp 8'!C13+'Begroting pp 9'!C13+'Begroting pp 10'!C13</f>
        <v>0</v>
      </c>
      <c r="D13" s="111">
        <f>'Begroting penvoerder'!D13+'Begroting pp 2 '!D13+'Begroting pp 3'!D13+'Begroting pp 4'!D13+'Begroting pp 5'!D13+'Begroting pp 6'!D13+'Begroting pp 7'!D13+'Begroting pp 8'!D13+'Begroting pp 9'!D13+'Begroting pp 10'!D13</f>
        <v>0</v>
      </c>
      <c r="E13" s="111">
        <f>'Begroting penvoerder'!E13+'Begroting pp 2 '!E13+'Begroting pp 3'!E13+'Begroting pp 4'!E13+'Begroting pp 5'!E13+'Begroting pp 6'!E13+'Begroting pp 7'!E13+'Begroting pp 8'!E13+'Begroting pp 9'!E13+'Begroting pp 10'!E13</f>
        <v>0</v>
      </c>
      <c r="F13" s="111">
        <f>'Begroting penvoerder'!F13+'Begroting pp 2 '!F13+'Begroting pp 3'!F13+'Begroting pp 4'!F13+'Begroting pp 5'!F13+'Begroting pp 6'!F13+'Begroting pp 7'!F13+'Begroting pp 8'!F13+'Begroting pp 9'!F13+'Begroting pp 10'!F13</f>
        <v>0</v>
      </c>
      <c r="G13" s="111">
        <f>'Begroting penvoerder'!G13+'Begroting pp 2 '!G13+'Begroting pp 3'!G13+'Begroting pp 4'!G13+'Begroting pp 5'!G13+'Begroting pp 6'!G13+'Begroting pp 7'!G13+'Begroting pp 8'!G13+'Begroting pp 9'!G13+'Begroting pp 10'!G13</f>
        <v>0</v>
      </c>
      <c r="H13" s="111">
        <f>'Begroting penvoerder'!H13+'Begroting pp 2 '!H13+'Begroting pp 3'!H13+'Begroting pp 4'!H13+'Begroting pp 5'!H13+'Begroting pp 6'!H13+'Begroting pp 7'!H13+'Begroting pp 8'!H13+'Begroting pp 9'!H13+'Begroting pp 10'!H13</f>
        <v>0</v>
      </c>
      <c r="I13" s="111">
        <f>'Begroting penvoerder'!I13+'Begroting pp 2 '!I13+'Begroting pp 3'!I13+'Begroting pp 4'!I13+'Begroting pp 5'!I13+'Begroting pp 6'!I13+'Begroting pp 7'!I13+'Begroting pp 8'!I13+'Begroting pp 9'!I13+'Begroting pp 10'!I13</f>
        <v>0</v>
      </c>
      <c r="J13" s="111">
        <f>'Begroting penvoerder'!J13+'Begroting pp 2 '!J13+'Begroting pp 3'!J13+'Begroting pp 4'!J13+'Begroting pp 5'!J13+'Begroting pp 6'!J13+'Begroting pp 7'!J13+'Begroting pp 8'!J13+'Begroting pp 9'!J13+'Begroting pp 10'!J13</f>
        <v>0</v>
      </c>
      <c r="K13" s="111">
        <f>'Begroting penvoerder'!K13+'Begroting pp 2 '!K13+'Begroting pp 3'!K13+'Begroting pp 4'!K13+'Begroting pp 5'!K13+'Begroting pp 6'!K13+'Begroting pp 7'!K13+'Begroting pp 8'!K13+'Begroting pp 9'!K13+'Begroting pp 10'!K13</f>
        <v>0</v>
      </c>
      <c r="L13" s="157">
        <f t="shared" si="0"/>
        <v>0</v>
      </c>
    </row>
    <row r="14" spans="1:12" x14ac:dyDescent="0.15">
      <c r="A14" s="155">
        <v>11</v>
      </c>
      <c r="B14" s="156">
        <f>'Begroting penvoerder'!B14+'Begroting pp 2 '!B14+'Begroting pp 3'!B14+'Begroting pp 4'!B14+'Begroting pp 5'!B14+'Begroting pp 6'!B14+'Begroting pp 7'!B14+'Begroting pp 8'!B14+'Begroting pp 9'!B14+'Begroting pp 10'!B14</f>
        <v>0</v>
      </c>
      <c r="C14" s="156">
        <f>'Begroting penvoerder'!C14+'Begroting pp 2 '!C14+'Begroting pp 3'!C14+'Begroting pp 4'!C14+'Begroting pp 5'!C14+'Begroting pp 6'!C14+'Begroting pp 7'!C14+'Begroting pp 8'!C14+'Begroting pp 9'!C14+'Begroting pp 10'!C14</f>
        <v>0</v>
      </c>
      <c r="D14" s="111">
        <f>'Begroting penvoerder'!D14+'Begroting pp 2 '!D14+'Begroting pp 3'!D14+'Begroting pp 4'!D14+'Begroting pp 5'!D14+'Begroting pp 6'!D14+'Begroting pp 7'!D14+'Begroting pp 8'!D14+'Begroting pp 9'!D14+'Begroting pp 10'!D14</f>
        <v>0</v>
      </c>
      <c r="E14" s="111">
        <f>'Begroting penvoerder'!E14+'Begroting pp 2 '!E14+'Begroting pp 3'!E14+'Begroting pp 4'!E14+'Begroting pp 5'!E14+'Begroting pp 6'!E14+'Begroting pp 7'!E14+'Begroting pp 8'!E14+'Begroting pp 9'!E14+'Begroting pp 10'!E14</f>
        <v>0</v>
      </c>
      <c r="F14" s="111">
        <f>'Begroting penvoerder'!F14+'Begroting pp 2 '!F14+'Begroting pp 3'!F14+'Begroting pp 4'!F14+'Begroting pp 5'!F14+'Begroting pp 6'!F14+'Begroting pp 7'!F14+'Begroting pp 8'!F14+'Begroting pp 9'!F14+'Begroting pp 10'!F14</f>
        <v>0</v>
      </c>
      <c r="G14" s="111">
        <f>'Begroting penvoerder'!G14+'Begroting pp 2 '!G14+'Begroting pp 3'!G14+'Begroting pp 4'!G14+'Begroting pp 5'!G14+'Begroting pp 6'!G14+'Begroting pp 7'!G14+'Begroting pp 8'!G14+'Begroting pp 9'!G14+'Begroting pp 10'!G14</f>
        <v>0</v>
      </c>
      <c r="H14" s="111">
        <f>'Begroting penvoerder'!H14+'Begroting pp 2 '!H14+'Begroting pp 3'!H14+'Begroting pp 4'!H14+'Begroting pp 5'!H14+'Begroting pp 6'!H14+'Begroting pp 7'!H14+'Begroting pp 8'!H14+'Begroting pp 9'!H14+'Begroting pp 10'!H14</f>
        <v>0</v>
      </c>
      <c r="I14" s="111">
        <f>'Begroting penvoerder'!I14+'Begroting pp 2 '!I14+'Begroting pp 3'!I14+'Begroting pp 4'!I14+'Begroting pp 5'!I14+'Begroting pp 6'!I14+'Begroting pp 7'!I14+'Begroting pp 8'!I14+'Begroting pp 9'!I14+'Begroting pp 10'!I14</f>
        <v>0</v>
      </c>
      <c r="J14" s="111">
        <f>'Begroting penvoerder'!J14+'Begroting pp 2 '!J14+'Begroting pp 3'!J14+'Begroting pp 4'!J14+'Begroting pp 5'!J14+'Begroting pp 6'!J14+'Begroting pp 7'!J14+'Begroting pp 8'!J14+'Begroting pp 9'!J14+'Begroting pp 10'!J14</f>
        <v>0</v>
      </c>
      <c r="K14" s="111">
        <f>'Begroting penvoerder'!K14+'Begroting pp 2 '!K14+'Begroting pp 3'!K14+'Begroting pp 4'!K14+'Begroting pp 5'!K14+'Begroting pp 6'!K14+'Begroting pp 7'!K14+'Begroting pp 8'!K14+'Begroting pp 9'!K14+'Begroting pp 10'!K14</f>
        <v>0</v>
      </c>
      <c r="L14" s="157">
        <f t="shared" si="0"/>
        <v>0</v>
      </c>
    </row>
    <row r="15" spans="1:12" x14ac:dyDescent="0.15">
      <c r="A15" s="155">
        <v>12</v>
      </c>
      <c r="B15" s="156">
        <f>'Begroting penvoerder'!B15+'Begroting pp 2 '!B15+'Begroting pp 3'!B15+'Begroting pp 4'!B15+'Begroting pp 5'!B15+'Begroting pp 6'!B15+'Begroting pp 7'!B15+'Begroting pp 8'!B15+'Begroting pp 9'!B15+'Begroting pp 10'!B15</f>
        <v>0</v>
      </c>
      <c r="C15" s="156">
        <f>'Begroting penvoerder'!C15+'Begroting pp 2 '!C15+'Begroting pp 3'!C15+'Begroting pp 4'!C15+'Begroting pp 5'!C15+'Begroting pp 6'!C15+'Begroting pp 7'!C15+'Begroting pp 8'!C15+'Begroting pp 9'!C15+'Begroting pp 10'!C15</f>
        <v>0</v>
      </c>
      <c r="D15" s="111">
        <f>'Begroting penvoerder'!D15+'Begroting pp 2 '!D15+'Begroting pp 3'!D15+'Begroting pp 4'!D15+'Begroting pp 5'!D15+'Begroting pp 6'!D15+'Begroting pp 7'!D15+'Begroting pp 8'!D15+'Begroting pp 9'!D15+'Begroting pp 10'!D15</f>
        <v>0</v>
      </c>
      <c r="E15" s="111">
        <f>'Begroting penvoerder'!E15+'Begroting pp 2 '!E15+'Begroting pp 3'!E15+'Begroting pp 4'!E15+'Begroting pp 5'!E15+'Begroting pp 6'!E15+'Begroting pp 7'!E15+'Begroting pp 8'!E15+'Begroting pp 9'!E15+'Begroting pp 10'!E15</f>
        <v>0</v>
      </c>
      <c r="F15" s="111">
        <f>'Begroting penvoerder'!F15+'Begroting pp 2 '!F15+'Begroting pp 3'!F15+'Begroting pp 4'!F15+'Begroting pp 5'!F15+'Begroting pp 6'!F15+'Begroting pp 7'!F15+'Begroting pp 8'!F15+'Begroting pp 9'!F15+'Begroting pp 10'!F15</f>
        <v>0</v>
      </c>
      <c r="G15" s="111">
        <f>'Begroting penvoerder'!G15+'Begroting pp 2 '!G15+'Begroting pp 3'!G15+'Begroting pp 4'!G15+'Begroting pp 5'!G15+'Begroting pp 6'!G15+'Begroting pp 7'!G15+'Begroting pp 8'!G15+'Begroting pp 9'!G15+'Begroting pp 10'!G15</f>
        <v>0</v>
      </c>
      <c r="H15" s="111">
        <f>'Begroting penvoerder'!H15+'Begroting pp 2 '!H15+'Begroting pp 3'!H15+'Begroting pp 4'!H15+'Begroting pp 5'!H15+'Begroting pp 6'!H15+'Begroting pp 7'!H15+'Begroting pp 8'!H15+'Begroting pp 9'!H15+'Begroting pp 10'!H15</f>
        <v>0</v>
      </c>
      <c r="I15" s="111">
        <f>'Begroting penvoerder'!I15+'Begroting pp 2 '!I15+'Begroting pp 3'!I15+'Begroting pp 4'!I15+'Begroting pp 5'!I15+'Begroting pp 6'!I15+'Begroting pp 7'!I15+'Begroting pp 8'!I15+'Begroting pp 9'!I15+'Begroting pp 10'!I15</f>
        <v>0</v>
      </c>
      <c r="J15" s="111">
        <f>'Begroting penvoerder'!J15+'Begroting pp 2 '!J15+'Begroting pp 3'!J15+'Begroting pp 4'!J15+'Begroting pp 5'!J15+'Begroting pp 6'!J15+'Begroting pp 7'!J15+'Begroting pp 8'!J15+'Begroting pp 9'!J15+'Begroting pp 10'!J15</f>
        <v>0</v>
      </c>
      <c r="K15" s="111">
        <f>'Begroting penvoerder'!K15+'Begroting pp 2 '!K15+'Begroting pp 3'!K15+'Begroting pp 4'!K15+'Begroting pp 5'!K15+'Begroting pp 6'!K15+'Begroting pp 7'!K15+'Begroting pp 8'!K15+'Begroting pp 9'!K15+'Begroting pp 10'!K15</f>
        <v>0</v>
      </c>
      <c r="L15" s="157">
        <f t="shared" si="0"/>
        <v>0</v>
      </c>
    </row>
    <row r="16" spans="1:12" x14ac:dyDescent="0.15">
      <c r="A16" s="155">
        <v>13</v>
      </c>
      <c r="B16" s="156">
        <f>'Begroting penvoerder'!B16+'Begroting pp 2 '!B16+'Begroting pp 3'!B16+'Begroting pp 4'!B16+'Begroting pp 5'!B16+'Begroting pp 6'!B16+'Begroting pp 7'!B16+'Begroting pp 8'!B16+'Begroting pp 9'!B16+'Begroting pp 10'!B16</f>
        <v>0</v>
      </c>
      <c r="C16" s="156">
        <f>'Begroting penvoerder'!C16+'Begroting pp 2 '!C16+'Begroting pp 3'!C16+'Begroting pp 4'!C16+'Begroting pp 5'!C16+'Begroting pp 6'!C16+'Begroting pp 7'!C16+'Begroting pp 8'!C16+'Begroting pp 9'!C16+'Begroting pp 10'!C16</f>
        <v>0</v>
      </c>
      <c r="D16" s="111">
        <f>'Begroting penvoerder'!D16+'Begroting pp 2 '!D16+'Begroting pp 3'!D16+'Begroting pp 4'!D16+'Begroting pp 5'!D16+'Begroting pp 6'!D16+'Begroting pp 7'!D16+'Begroting pp 8'!D16+'Begroting pp 9'!D16+'Begroting pp 10'!D16</f>
        <v>0</v>
      </c>
      <c r="E16" s="111">
        <f>'Begroting penvoerder'!E16+'Begroting pp 2 '!E16+'Begroting pp 3'!E16+'Begroting pp 4'!E16+'Begroting pp 5'!E16+'Begroting pp 6'!E16+'Begroting pp 7'!E16+'Begroting pp 8'!E16+'Begroting pp 9'!E16+'Begroting pp 10'!E16</f>
        <v>0</v>
      </c>
      <c r="F16" s="111">
        <f>'Begroting penvoerder'!F16+'Begroting pp 2 '!F16+'Begroting pp 3'!F16+'Begroting pp 4'!F16+'Begroting pp 5'!F16+'Begroting pp 6'!F16+'Begroting pp 7'!F16+'Begroting pp 8'!F16+'Begroting pp 9'!F16+'Begroting pp 10'!F16</f>
        <v>0</v>
      </c>
      <c r="G16" s="111">
        <f>'Begroting penvoerder'!G16+'Begroting pp 2 '!G16+'Begroting pp 3'!G16+'Begroting pp 4'!G16+'Begroting pp 5'!G16+'Begroting pp 6'!G16+'Begroting pp 7'!G16+'Begroting pp 8'!G16+'Begroting pp 9'!G16+'Begroting pp 10'!G16</f>
        <v>0</v>
      </c>
      <c r="H16" s="111">
        <f>'Begroting penvoerder'!H16+'Begroting pp 2 '!H16+'Begroting pp 3'!H16+'Begroting pp 4'!H16+'Begroting pp 5'!H16+'Begroting pp 6'!H16+'Begroting pp 7'!H16+'Begroting pp 8'!H16+'Begroting pp 9'!H16+'Begroting pp 10'!H16</f>
        <v>0</v>
      </c>
      <c r="I16" s="111">
        <f>'Begroting penvoerder'!I16+'Begroting pp 2 '!I16+'Begroting pp 3'!I16+'Begroting pp 4'!I16+'Begroting pp 5'!I16+'Begroting pp 6'!I16+'Begroting pp 7'!I16+'Begroting pp 8'!I16+'Begroting pp 9'!I16+'Begroting pp 10'!I16</f>
        <v>0</v>
      </c>
      <c r="J16" s="111">
        <f>'Begroting penvoerder'!J16+'Begroting pp 2 '!J16+'Begroting pp 3'!J16+'Begroting pp 4'!J16+'Begroting pp 5'!J16+'Begroting pp 6'!J16+'Begroting pp 7'!J16+'Begroting pp 8'!J16+'Begroting pp 9'!J16+'Begroting pp 10'!J16</f>
        <v>0</v>
      </c>
      <c r="K16" s="111">
        <f>'Begroting penvoerder'!K16+'Begroting pp 2 '!K16+'Begroting pp 3'!K16+'Begroting pp 4'!K16+'Begroting pp 5'!K16+'Begroting pp 6'!K16+'Begroting pp 7'!K16+'Begroting pp 8'!K16+'Begroting pp 9'!K16+'Begroting pp 10'!K16</f>
        <v>0</v>
      </c>
      <c r="L16" s="157">
        <f t="shared" si="0"/>
        <v>0</v>
      </c>
    </row>
    <row r="17" spans="1:12" x14ac:dyDescent="0.15">
      <c r="A17" s="155">
        <v>14</v>
      </c>
      <c r="B17" s="156">
        <f>'Begroting penvoerder'!B17+'Begroting pp 2 '!B17+'Begroting pp 3'!B17+'Begroting pp 4'!B17+'Begroting pp 5'!B17+'Begroting pp 6'!B17+'Begroting pp 7'!B17+'Begroting pp 8'!B17+'Begroting pp 9'!B17+'Begroting pp 10'!B17</f>
        <v>0</v>
      </c>
      <c r="C17" s="156">
        <f>'Begroting penvoerder'!C17+'Begroting pp 2 '!C17+'Begroting pp 3'!C17+'Begroting pp 4'!C17+'Begroting pp 5'!C17+'Begroting pp 6'!C17+'Begroting pp 7'!C17+'Begroting pp 8'!C17+'Begroting pp 9'!C17+'Begroting pp 10'!C17</f>
        <v>0</v>
      </c>
      <c r="D17" s="111">
        <f>'Begroting penvoerder'!D17+'Begroting pp 2 '!D17+'Begroting pp 3'!D17+'Begroting pp 4'!D17+'Begroting pp 5'!D17+'Begroting pp 6'!D17+'Begroting pp 7'!D17+'Begroting pp 8'!D17+'Begroting pp 9'!D17+'Begroting pp 10'!D17</f>
        <v>0</v>
      </c>
      <c r="E17" s="111">
        <f>'Begroting penvoerder'!E17+'Begroting pp 2 '!E17+'Begroting pp 3'!E17+'Begroting pp 4'!E17+'Begroting pp 5'!E17+'Begroting pp 6'!E17+'Begroting pp 7'!E17+'Begroting pp 8'!E17+'Begroting pp 9'!E17+'Begroting pp 10'!E17</f>
        <v>0</v>
      </c>
      <c r="F17" s="111">
        <f>'Begroting penvoerder'!F17+'Begroting pp 2 '!F17+'Begroting pp 3'!F17+'Begroting pp 4'!F17+'Begroting pp 5'!F17+'Begroting pp 6'!F17+'Begroting pp 7'!F17+'Begroting pp 8'!F17+'Begroting pp 9'!F17+'Begroting pp 10'!F17</f>
        <v>0</v>
      </c>
      <c r="G17" s="111">
        <f>'Begroting penvoerder'!G17+'Begroting pp 2 '!G17+'Begroting pp 3'!G17+'Begroting pp 4'!G17+'Begroting pp 5'!G17+'Begroting pp 6'!G17+'Begroting pp 7'!G17+'Begroting pp 8'!G17+'Begroting pp 9'!G17+'Begroting pp 10'!G17</f>
        <v>0</v>
      </c>
      <c r="H17" s="111">
        <f>'Begroting penvoerder'!H17+'Begroting pp 2 '!H17+'Begroting pp 3'!H17+'Begroting pp 4'!H17+'Begroting pp 5'!H17+'Begroting pp 6'!H17+'Begroting pp 7'!H17+'Begroting pp 8'!H17+'Begroting pp 9'!H17+'Begroting pp 10'!H17</f>
        <v>0</v>
      </c>
      <c r="I17" s="111">
        <f>'Begroting penvoerder'!I17+'Begroting pp 2 '!I17+'Begroting pp 3'!I17+'Begroting pp 4'!I17+'Begroting pp 5'!I17+'Begroting pp 6'!I17+'Begroting pp 7'!I17+'Begroting pp 8'!I17+'Begroting pp 9'!I17+'Begroting pp 10'!I17</f>
        <v>0</v>
      </c>
      <c r="J17" s="111">
        <f>'Begroting penvoerder'!J17+'Begroting pp 2 '!J17+'Begroting pp 3'!J17+'Begroting pp 4'!J17+'Begroting pp 5'!J17+'Begroting pp 6'!J17+'Begroting pp 7'!J17+'Begroting pp 8'!J17+'Begroting pp 9'!J17+'Begroting pp 10'!J17</f>
        <v>0</v>
      </c>
      <c r="K17" s="111">
        <f>'Begroting penvoerder'!K17+'Begroting pp 2 '!K17+'Begroting pp 3'!K17+'Begroting pp 4'!K17+'Begroting pp 5'!K17+'Begroting pp 6'!K17+'Begroting pp 7'!K17+'Begroting pp 8'!K17+'Begroting pp 9'!K17+'Begroting pp 10'!K17</f>
        <v>0</v>
      </c>
      <c r="L17" s="157">
        <f t="shared" si="0"/>
        <v>0</v>
      </c>
    </row>
    <row r="18" spans="1:12" x14ac:dyDescent="0.15">
      <c r="A18" s="155">
        <v>15</v>
      </c>
      <c r="B18" s="156">
        <f>'Begroting penvoerder'!B18+'Begroting pp 2 '!B18+'Begroting pp 3'!B18+'Begroting pp 4'!B18+'Begroting pp 5'!B18+'Begroting pp 6'!B18+'Begroting pp 7'!B18+'Begroting pp 8'!B18+'Begroting pp 9'!B18+'Begroting pp 10'!B18</f>
        <v>0</v>
      </c>
      <c r="C18" s="156">
        <f>'Begroting penvoerder'!C18+'Begroting pp 2 '!C18+'Begroting pp 3'!C18+'Begroting pp 4'!C18+'Begroting pp 5'!C18+'Begroting pp 6'!C18+'Begroting pp 7'!C18+'Begroting pp 8'!C18+'Begroting pp 9'!C18+'Begroting pp 10'!C18</f>
        <v>0</v>
      </c>
      <c r="D18" s="111">
        <f>'Begroting penvoerder'!D18+'Begroting pp 2 '!D18+'Begroting pp 3'!D18+'Begroting pp 4'!D18+'Begroting pp 5'!D18+'Begroting pp 6'!D18+'Begroting pp 7'!D18+'Begroting pp 8'!D18+'Begroting pp 9'!D18+'Begroting pp 10'!D18</f>
        <v>0</v>
      </c>
      <c r="E18" s="111">
        <f>'Begroting penvoerder'!E18+'Begroting pp 2 '!E18+'Begroting pp 3'!E18+'Begroting pp 4'!E18+'Begroting pp 5'!E18+'Begroting pp 6'!E18+'Begroting pp 7'!E18+'Begroting pp 8'!E18+'Begroting pp 9'!E18+'Begroting pp 10'!E18</f>
        <v>0</v>
      </c>
      <c r="F18" s="111">
        <f>'Begroting penvoerder'!F18+'Begroting pp 2 '!F18+'Begroting pp 3'!F18+'Begroting pp 4'!F18+'Begroting pp 5'!F18+'Begroting pp 6'!F18+'Begroting pp 7'!F18+'Begroting pp 8'!F18+'Begroting pp 9'!F18+'Begroting pp 10'!F18</f>
        <v>0</v>
      </c>
      <c r="G18" s="111">
        <f>'Begroting penvoerder'!G18+'Begroting pp 2 '!G18+'Begroting pp 3'!G18+'Begroting pp 4'!G18+'Begroting pp 5'!G18+'Begroting pp 6'!G18+'Begroting pp 7'!G18+'Begroting pp 8'!G18+'Begroting pp 9'!G18+'Begroting pp 10'!G18</f>
        <v>0</v>
      </c>
      <c r="H18" s="111">
        <f>'Begroting penvoerder'!H18+'Begroting pp 2 '!H18+'Begroting pp 3'!H18+'Begroting pp 4'!H18+'Begroting pp 5'!H18+'Begroting pp 6'!H18+'Begroting pp 7'!H18+'Begroting pp 8'!H18+'Begroting pp 9'!H18+'Begroting pp 10'!H18</f>
        <v>0</v>
      </c>
      <c r="I18" s="111">
        <f>'Begroting penvoerder'!I18+'Begroting pp 2 '!I18+'Begroting pp 3'!I18+'Begroting pp 4'!I18+'Begroting pp 5'!I18+'Begroting pp 6'!I18+'Begroting pp 7'!I18+'Begroting pp 8'!I18+'Begroting pp 9'!I18+'Begroting pp 10'!I18</f>
        <v>0</v>
      </c>
      <c r="J18" s="111">
        <f>'Begroting penvoerder'!J18+'Begroting pp 2 '!J18+'Begroting pp 3'!J18+'Begroting pp 4'!J18+'Begroting pp 5'!J18+'Begroting pp 6'!J18+'Begroting pp 7'!J18+'Begroting pp 8'!J18+'Begroting pp 9'!J18+'Begroting pp 10'!J18</f>
        <v>0</v>
      </c>
      <c r="K18" s="111">
        <f>'Begroting penvoerder'!K18+'Begroting pp 2 '!K18+'Begroting pp 3'!K18+'Begroting pp 4'!K18+'Begroting pp 5'!K18+'Begroting pp 6'!K18+'Begroting pp 7'!K18+'Begroting pp 8'!K18+'Begroting pp 9'!K18+'Begroting pp 10'!K18</f>
        <v>0</v>
      </c>
      <c r="L18" s="157">
        <f t="shared" si="0"/>
        <v>0</v>
      </c>
    </row>
    <row r="19" spans="1:12" x14ac:dyDescent="0.15">
      <c r="A19" s="155">
        <v>16</v>
      </c>
      <c r="B19" s="156">
        <f>'Begroting penvoerder'!B19+'Begroting pp 2 '!B19+'Begroting pp 3'!B19+'Begroting pp 4'!B19+'Begroting pp 5'!B19+'Begroting pp 6'!B19+'Begroting pp 7'!B19+'Begroting pp 8'!B19+'Begroting pp 9'!B19+'Begroting pp 10'!B19</f>
        <v>0</v>
      </c>
      <c r="C19" s="156">
        <f>'Begroting penvoerder'!C19+'Begroting pp 2 '!C19+'Begroting pp 3'!C19+'Begroting pp 4'!C19+'Begroting pp 5'!C19+'Begroting pp 6'!C19+'Begroting pp 7'!C19+'Begroting pp 8'!C19+'Begroting pp 9'!C19+'Begroting pp 10'!C19</f>
        <v>0</v>
      </c>
      <c r="D19" s="111">
        <f>'Begroting penvoerder'!D19+'Begroting pp 2 '!D19+'Begroting pp 3'!D19+'Begroting pp 4'!D19+'Begroting pp 5'!D19+'Begroting pp 6'!D19+'Begroting pp 7'!D19+'Begroting pp 8'!D19+'Begroting pp 9'!D19+'Begroting pp 10'!D19</f>
        <v>0</v>
      </c>
      <c r="E19" s="111">
        <f>'Begroting penvoerder'!E19+'Begroting pp 2 '!E19+'Begroting pp 3'!E19+'Begroting pp 4'!E19+'Begroting pp 5'!E19+'Begroting pp 6'!E19+'Begroting pp 7'!E19+'Begroting pp 8'!E19+'Begroting pp 9'!E19+'Begroting pp 10'!E19</f>
        <v>0</v>
      </c>
      <c r="F19" s="111">
        <f>'Begroting penvoerder'!F19+'Begroting pp 2 '!F19+'Begroting pp 3'!F19+'Begroting pp 4'!F19+'Begroting pp 5'!F19+'Begroting pp 6'!F19+'Begroting pp 7'!F19+'Begroting pp 8'!F19+'Begroting pp 9'!F19+'Begroting pp 10'!F19</f>
        <v>0</v>
      </c>
      <c r="G19" s="111">
        <f>'Begroting penvoerder'!G19+'Begroting pp 2 '!G19+'Begroting pp 3'!G19+'Begroting pp 4'!G19+'Begroting pp 5'!G19+'Begroting pp 6'!G19+'Begroting pp 7'!G19+'Begroting pp 8'!G19+'Begroting pp 9'!G19+'Begroting pp 10'!G19</f>
        <v>0</v>
      </c>
      <c r="H19" s="111">
        <f>'Begroting penvoerder'!H19+'Begroting pp 2 '!H19+'Begroting pp 3'!H19+'Begroting pp 4'!H19+'Begroting pp 5'!H19+'Begroting pp 6'!H19+'Begroting pp 7'!H19+'Begroting pp 8'!H19+'Begroting pp 9'!H19+'Begroting pp 10'!H19</f>
        <v>0</v>
      </c>
      <c r="I19" s="111">
        <f>'Begroting penvoerder'!I19+'Begroting pp 2 '!I19+'Begroting pp 3'!I19+'Begroting pp 4'!I19+'Begroting pp 5'!I19+'Begroting pp 6'!I19+'Begroting pp 7'!I19+'Begroting pp 8'!I19+'Begroting pp 9'!I19+'Begroting pp 10'!I19</f>
        <v>0</v>
      </c>
      <c r="J19" s="111">
        <f>'Begroting penvoerder'!J19+'Begroting pp 2 '!J19+'Begroting pp 3'!J19+'Begroting pp 4'!J19+'Begroting pp 5'!J19+'Begroting pp 6'!J19+'Begroting pp 7'!J19+'Begroting pp 8'!J19+'Begroting pp 9'!J19+'Begroting pp 10'!J19</f>
        <v>0</v>
      </c>
      <c r="K19" s="111">
        <f>'Begroting penvoerder'!K19+'Begroting pp 2 '!K19+'Begroting pp 3'!K19+'Begroting pp 4'!K19+'Begroting pp 5'!K19+'Begroting pp 6'!K19+'Begroting pp 7'!K19+'Begroting pp 8'!K19+'Begroting pp 9'!K19+'Begroting pp 10'!K19</f>
        <v>0</v>
      </c>
      <c r="L19" s="157">
        <f t="shared" si="0"/>
        <v>0</v>
      </c>
    </row>
    <row r="20" spans="1:12" x14ac:dyDescent="0.15">
      <c r="A20" s="155">
        <v>17</v>
      </c>
      <c r="B20" s="156">
        <f>'Begroting penvoerder'!B20+'Begroting pp 2 '!B20+'Begroting pp 3'!B20+'Begroting pp 4'!B20+'Begroting pp 5'!B20+'Begroting pp 6'!B20+'Begroting pp 7'!B20+'Begroting pp 8'!B20+'Begroting pp 9'!B20+'Begroting pp 10'!B20</f>
        <v>0</v>
      </c>
      <c r="C20" s="156">
        <f>'Begroting penvoerder'!C20+'Begroting pp 2 '!C20+'Begroting pp 3'!C20+'Begroting pp 4'!C20+'Begroting pp 5'!C20+'Begroting pp 6'!C20+'Begroting pp 7'!C20+'Begroting pp 8'!C20+'Begroting pp 9'!C20+'Begroting pp 10'!C20</f>
        <v>0</v>
      </c>
      <c r="D20" s="111">
        <f>'Begroting penvoerder'!D20+'Begroting pp 2 '!D20+'Begroting pp 3'!D20+'Begroting pp 4'!D20+'Begroting pp 5'!D20+'Begroting pp 6'!D20+'Begroting pp 7'!D20+'Begroting pp 8'!D20+'Begroting pp 9'!D20+'Begroting pp 10'!D20</f>
        <v>0</v>
      </c>
      <c r="E20" s="111">
        <f>'Begroting penvoerder'!E20+'Begroting pp 2 '!E20+'Begroting pp 3'!E20+'Begroting pp 4'!E20+'Begroting pp 5'!E20+'Begroting pp 6'!E20+'Begroting pp 7'!E20+'Begroting pp 8'!E20+'Begroting pp 9'!E20+'Begroting pp 10'!E20</f>
        <v>0</v>
      </c>
      <c r="F20" s="111">
        <f>'Begroting penvoerder'!F20+'Begroting pp 2 '!F20+'Begroting pp 3'!F20+'Begroting pp 4'!F20+'Begroting pp 5'!F20+'Begroting pp 6'!F20+'Begroting pp 7'!F20+'Begroting pp 8'!F20+'Begroting pp 9'!F20+'Begroting pp 10'!F20</f>
        <v>0</v>
      </c>
      <c r="G20" s="111">
        <f>'Begroting penvoerder'!G20+'Begroting pp 2 '!G20+'Begroting pp 3'!G20+'Begroting pp 4'!G20+'Begroting pp 5'!G20+'Begroting pp 6'!G20+'Begroting pp 7'!G20+'Begroting pp 8'!G20+'Begroting pp 9'!G20+'Begroting pp 10'!G20</f>
        <v>0</v>
      </c>
      <c r="H20" s="111">
        <f>'Begroting penvoerder'!H20+'Begroting pp 2 '!H20+'Begroting pp 3'!H20+'Begroting pp 4'!H20+'Begroting pp 5'!H20+'Begroting pp 6'!H20+'Begroting pp 7'!H20+'Begroting pp 8'!H20+'Begroting pp 9'!H20+'Begroting pp 10'!H20</f>
        <v>0</v>
      </c>
      <c r="I20" s="111">
        <f>'Begroting penvoerder'!I20+'Begroting pp 2 '!I20+'Begroting pp 3'!I20+'Begroting pp 4'!I20+'Begroting pp 5'!I20+'Begroting pp 6'!I20+'Begroting pp 7'!I20+'Begroting pp 8'!I20+'Begroting pp 9'!I20+'Begroting pp 10'!I20</f>
        <v>0</v>
      </c>
      <c r="J20" s="111">
        <f>'Begroting penvoerder'!J20+'Begroting pp 2 '!J20+'Begroting pp 3'!J20+'Begroting pp 4'!J20+'Begroting pp 5'!J20+'Begroting pp 6'!J20+'Begroting pp 7'!J20+'Begroting pp 8'!J20+'Begroting pp 9'!J20+'Begroting pp 10'!J20</f>
        <v>0</v>
      </c>
      <c r="K20" s="111">
        <f>'Begroting penvoerder'!K20+'Begroting pp 2 '!K20+'Begroting pp 3'!K20+'Begroting pp 4'!K20+'Begroting pp 5'!K20+'Begroting pp 6'!K20+'Begroting pp 7'!K20+'Begroting pp 8'!K20+'Begroting pp 9'!K20+'Begroting pp 10'!K20</f>
        <v>0</v>
      </c>
      <c r="L20" s="157">
        <f t="shared" si="0"/>
        <v>0</v>
      </c>
    </row>
    <row r="21" spans="1:12" x14ac:dyDescent="0.15">
      <c r="A21" s="155">
        <v>18</v>
      </c>
      <c r="B21" s="156">
        <f>'Begroting penvoerder'!B21+'Begroting pp 2 '!B21+'Begroting pp 3'!B21+'Begroting pp 4'!B21+'Begroting pp 5'!B21+'Begroting pp 6'!B21+'Begroting pp 7'!B21+'Begroting pp 8'!B21+'Begroting pp 9'!B21+'Begroting pp 10'!B21</f>
        <v>0</v>
      </c>
      <c r="C21" s="156">
        <f>'Begroting penvoerder'!C21+'Begroting pp 2 '!C21+'Begroting pp 3'!C21+'Begroting pp 4'!C21+'Begroting pp 5'!C21+'Begroting pp 6'!C21+'Begroting pp 7'!C21+'Begroting pp 8'!C21+'Begroting pp 9'!C21+'Begroting pp 10'!C21</f>
        <v>0</v>
      </c>
      <c r="D21" s="111">
        <f>'Begroting penvoerder'!D21+'Begroting pp 2 '!D21+'Begroting pp 3'!D21+'Begroting pp 4'!D21+'Begroting pp 5'!D21+'Begroting pp 6'!D21+'Begroting pp 7'!D21+'Begroting pp 8'!D21+'Begroting pp 9'!D21+'Begroting pp 10'!D21</f>
        <v>0</v>
      </c>
      <c r="E21" s="111">
        <f>'Begroting penvoerder'!E21+'Begroting pp 2 '!E21+'Begroting pp 3'!E21+'Begroting pp 4'!E21+'Begroting pp 5'!E21+'Begroting pp 6'!E21+'Begroting pp 7'!E21+'Begroting pp 8'!E21+'Begroting pp 9'!E21+'Begroting pp 10'!E21</f>
        <v>0</v>
      </c>
      <c r="F21" s="111">
        <f>'Begroting penvoerder'!F21+'Begroting pp 2 '!F21+'Begroting pp 3'!F21+'Begroting pp 4'!F21+'Begroting pp 5'!F21+'Begroting pp 6'!F21+'Begroting pp 7'!F21+'Begroting pp 8'!F21+'Begroting pp 9'!F21+'Begroting pp 10'!F21</f>
        <v>0</v>
      </c>
      <c r="G21" s="111">
        <f>'Begroting penvoerder'!G21+'Begroting pp 2 '!G21+'Begroting pp 3'!G21+'Begroting pp 4'!G21+'Begroting pp 5'!G21+'Begroting pp 6'!G21+'Begroting pp 7'!G21+'Begroting pp 8'!G21+'Begroting pp 9'!G21+'Begroting pp 10'!G21</f>
        <v>0</v>
      </c>
      <c r="H21" s="111">
        <f>'Begroting penvoerder'!H21+'Begroting pp 2 '!H21+'Begroting pp 3'!H21+'Begroting pp 4'!H21+'Begroting pp 5'!H21+'Begroting pp 6'!H21+'Begroting pp 7'!H21+'Begroting pp 8'!H21+'Begroting pp 9'!H21+'Begroting pp 10'!H21</f>
        <v>0</v>
      </c>
      <c r="I21" s="111">
        <f>'Begroting penvoerder'!I21+'Begroting pp 2 '!I21+'Begroting pp 3'!I21+'Begroting pp 4'!I21+'Begroting pp 5'!I21+'Begroting pp 6'!I21+'Begroting pp 7'!I21+'Begroting pp 8'!I21+'Begroting pp 9'!I21+'Begroting pp 10'!I21</f>
        <v>0</v>
      </c>
      <c r="J21" s="111">
        <f>'Begroting penvoerder'!J21+'Begroting pp 2 '!J21+'Begroting pp 3'!J21+'Begroting pp 4'!J21+'Begroting pp 5'!J21+'Begroting pp 6'!J21+'Begroting pp 7'!J21+'Begroting pp 8'!J21+'Begroting pp 9'!J21+'Begroting pp 10'!J21</f>
        <v>0</v>
      </c>
      <c r="K21" s="111">
        <f>'Begroting penvoerder'!K21+'Begroting pp 2 '!K21+'Begroting pp 3'!K21+'Begroting pp 4'!K21+'Begroting pp 5'!K21+'Begroting pp 6'!K21+'Begroting pp 7'!K21+'Begroting pp 8'!K21+'Begroting pp 9'!K21+'Begroting pp 10'!K21</f>
        <v>0</v>
      </c>
      <c r="L21" s="157">
        <f t="shared" si="0"/>
        <v>0</v>
      </c>
    </row>
    <row r="22" spans="1:12" x14ac:dyDescent="0.15">
      <c r="A22" s="155">
        <v>19</v>
      </c>
      <c r="B22" s="156">
        <f>'Begroting penvoerder'!B22+'Begroting pp 2 '!B22+'Begroting pp 3'!B22+'Begroting pp 4'!B22+'Begroting pp 5'!B22+'Begroting pp 6'!B22+'Begroting pp 7'!B22+'Begroting pp 8'!B22+'Begroting pp 9'!B22+'Begroting pp 10'!B22</f>
        <v>0</v>
      </c>
      <c r="C22" s="156">
        <f>'Begroting penvoerder'!C22+'Begroting pp 2 '!C22+'Begroting pp 3'!C22+'Begroting pp 4'!C22+'Begroting pp 5'!C22+'Begroting pp 6'!C22+'Begroting pp 7'!C22+'Begroting pp 8'!C22+'Begroting pp 9'!C22+'Begroting pp 10'!C22</f>
        <v>0</v>
      </c>
      <c r="D22" s="111">
        <f>'Begroting penvoerder'!D22+'Begroting pp 2 '!D22+'Begroting pp 3'!D22+'Begroting pp 4'!D22+'Begroting pp 5'!D22+'Begroting pp 6'!D22+'Begroting pp 7'!D22+'Begroting pp 8'!D22+'Begroting pp 9'!D22+'Begroting pp 10'!D22</f>
        <v>0</v>
      </c>
      <c r="E22" s="111">
        <f>'Begroting penvoerder'!E22+'Begroting pp 2 '!E22+'Begroting pp 3'!E22+'Begroting pp 4'!E22+'Begroting pp 5'!E22+'Begroting pp 6'!E22+'Begroting pp 7'!E22+'Begroting pp 8'!E22+'Begroting pp 9'!E22+'Begroting pp 10'!E22</f>
        <v>0</v>
      </c>
      <c r="F22" s="111">
        <f>'Begroting penvoerder'!F22+'Begroting pp 2 '!F22+'Begroting pp 3'!F22+'Begroting pp 4'!F22+'Begroting pp 5'!F22+'Begroting pp 6'!F22+'Begroting pp 7'!F22+'Begroting pp 8'!F22+'Begroting pp 9'!F22+'Begroting pp 10'!F22</f>
        <v>0</v>
      </c>
      <c r="G22" s="111">
        <f>'Begroting penvoerder'!G22+'Begroting pp 2 '!G22+'Begroting pp 3'!G22+'Begroting pp 4'!G22+'Begroting pp 5'!G22+'Begroting pp 6'!G22+'Begroting pp 7'!G22+'Begroting pp 8'!G22+'Begroting pp 9'!G22+'Begroting pp 10'!G22</f>
        <v>0</v>
      </c>
      <c r="H22" s="111">
        <f>'Begroting penvoerder'!H22+'Begroting pp 2 '!H22+'Begroting pp 3'!H22+'Begroting pp 4'!H22+'Begroting pp 5'!H22+'Begroting pp 6'!H22+'Begroting pp 7'!H22+'Begroting pp 8'!H22+'Begroting pp 9'!H22+'Begroting pp 10'!H22</f>
        <v>0</v>
      </c>
      <c r="I22" s="111">
        <f>'Begroting penvoerder'!I22+'Begroting pp 2 '!I22+'Begroting pp 3'!I22+'Begroting pp 4'!I22+'Begroting pp 5'!I22+'Begroting pp 6'!I22+'Begroting pp 7'!I22+'Begroting pp 8'!I22+'Begroting pp 9'!I22+'Begroting pp 10'!I22</f>
        <v>0</v>
      </c>
      <c r="J22" s="111">
        <f>'Begroting penvoerder'!J22+'Begroting pp 2 '!J22+'Begroting pp 3'!J22+'Begroting pp 4'!J22+'Begroting pp 5'!J22+'Begroting pp 6'!J22+'Begroting pp 7'!J22+'Begroting pp 8'!J22+'Begroting pp 9'!J22+'Begroting pp 10'!J22</f>
        <v>0</v>
      </c>
      <c r="K22" s="111">
        <f>'Begroting penvoerder'!K22+'Begroting pp 2 '!K22+'Begroting pp 3'!K22+'Begroting pp 4'!K22+'Begroting pp 5'!K22+'Begroting pp 6'!K22+'Begroting pp 7'!K22+'Begroting pp 8'!K22+'Begroting pp 9'!K22+'Begroting pp 10'!K22</f>
        <v>0</v>
      </c>
      <c r="L22" s="157">
        <f t="shared" si="0"/>
        <v>0</v>
      </c>
    </row>
    <row r="23" spans="1:12" x14ac:dyDescent="0.15">
      <c r="A23" s="155">
        <v>20</v>
      </c>
      <c r="B23" s="156">
        <f>'Begroting penvoerder'!B23+'Begroting pp 2 '!B23+'Begroting pp 3'!B23+'Begroting pp 4'!B23+'Begroting pp 5'!B23+'Begroting pp 6'!B23+'Begroting pp 7'!B23+'Begroting pp 8'!B23+'Begroting pp 9'!B23+'Begroting pp 10'!B23</f>
        <v>0</v>
      </c>
      <c r="C23" s="156">
        <f>'Begroting penvoerder'!C23+'Begroting pp 2 '!C23+'Begroting pp 3'!C23+'Begroting pp 4'!C23+'Begroting pp 5'!C23+'Begroting pp 6'!C23+'Begroting pp 7'!C23+'Begroting pp 8'!C23+'Begroting pp 9'!C23+'Begroting pp 10'!C23</f>
        <v>0</v>
      </c>
      <c r="D23" s="111">
        <f>'Begroting penvoerder'!D23+'Begroting pp 2 '!D23+'Begroting pp 3'!D23+'Begroting pp 4'!D23+'Begroting pp 5'!D23+'Begroting pp 6'!D23+'Begroting pp 7'!D23+'Begroting pp 8'!D23+'Begroting pp 9'!D23+'Begroting pp 10'!D23</f>
        <v>0</v>
      </c>
      <c r="E23" s="111">
        <f>'Begroting penvoerder'!E23+'Begroting pp 2 '!E23+'Begroting pp 3'!E23+'Begroting pp 4'!E23+'Begroting pp 5'!E23+'Begroting pp 6'!E23+'Begroting pp 7'!E23+'Begroting pp 8'!E23+'Begroting pp 9'!E23+'Begroting pp 10'!E23</f>
        <v>0</v>
      </c>
      <c r="F23" s="111">
        <f>'Begroting penvoerder'!F23+'Begroting pp 2 '!F23+'Begroting pp 3'!F23+'Begroting pp 4'!F23+'Begroting pp 5'!F23+'Begroting pp 6'!F23+'Begroting pp 7'!F23+'Begroting pp 8'!F23+'Begroting pp 9'!F23+'Begroting pp 10'!F23</f>
        <v>0</v>
      </c>
      <c r="G23" s="111">
        <f>'Begroting penvoerder'!G23+'Begroting pp 2 '!G23+'Begroting pp 3'!G23+'Begroting pp 4'!G23+'Begroting pp 5'!G23+'Begroting pp 6'!G23+'Begroting pp 7'!G23+'Begroting pp 8'!G23+'Begroting pp 9'!G23+'Begroting pp 10'!G23</f>
        <v>0</v>
      </c>
      <c r="H23" s="111">
        <f>'Begroting penvoerder'!H23+'Begroting pp 2 '!H23+'Begroting pp 3'!H23+'Begroting pp 4'!H23+'Begroting pp 5'!H23+'Begroting pp 6'!H23+'Begroting pp 7'!H23+'Begroting pp 8'!H23+'Begroting pp 9'!H23+'Begroting pp 10'!H23</f>
        <v>0</v>
      </c>
      <c r="I23" s="111">
        <f>'Begroting penvoerder'!I23+'Begroting pp 2 '!I23+'Begroting pp 3'!I23+'Begroting pp 4'!I23+'Begroting pp 5'!I23+'Begroting pp 6'!I23+'Begroting pp 7'!I23+'Begroting pp 8'!I23+'Begroting pp 9'!I23+'Begroting pp 10'!I23</f>
        <v>0</v>
      </c>
      <c r="J23" s="111">
        <f>'Begroting penvoerder'!J23+'Begroting pp 2 '!J23+'Begroting pp 3'!J23+'Begroting pp 4'!J23+'Begroting pp 5'!J23+'Begroting pp 6'!J23+'Begroting pp 7'!J23+'Begroting pp 8'!J23+'Begroting pp 9'!J23+'Begroting pp 10'!J23</f>
        <v>0</v>
      </c>
      <c r="K23" s="111">
        <f>'Begroting penvoerder'!K23+'Begroting pp 2 '!K23+'Begroting pp 3'!K23+'Begroting pp 4'!K23+'Begroting pp 5'!K23+'Begroting pp 6'!K23+'Begroting pp 7'!K23+'Begroting pp 8'!K23+'Begroting pp 9'!K23+'Begroting pp 10'!K23</f>
        <v>0</v>
      </c>
      <c r="L23" s="157">
        <f t="shared" si="0"/>
        <v>0</v>
      </c>
    </row>
    <row r="24" spans="1:12" x14ac:dyDescent="0.15">
      <c r="A24" s="158" t="s">
        <v>104</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row>
    <row r="25" spans="1:12" x14ac:dyDescent="0.15">
      <c r="A25" s="159" t="s">
        <v>105</v>
      </c>
      <c r="B25" s="160">
        <f>IF(B24=0,0,B24/L24)</f>
        <v>0</v>
      </c>
      <c r="C25" s="160">
        <f>IF(C24=0,0,C24/L24)</f>
        <v>0</v>
      </c>
      <c r="D25" s="160">
        <f>IF(D24=0,0,D24/L24)</f>
        <v>0</v>
      </c>
      <c r="E25" s="160">
        <f>IF(E24=0,0,E24/L24)</f>
        <v>0</v>
      </c>
      <c r="F25" s="160">
        <f>IF(F24=0,0,F24/L24)</f>
        <v>0</v>
      </c>
      <c r="G25" s="160">
        <f>IF(G24=0,0,G24/L24)</f>
        <v>0</v>
      </c>
      <c r="H25" s="160">
        <f>IF(H24=0,0,H24/L24)</f>
        <v>0</v>
      </c>
      <c r="I25" s="160">
        <f>IF(I24=0,0,I24/L24)</f>
        <v>0</v>
      </c>
      <c r="J25" s="160">
        <f>IF(J24=0,0,J24/L24)</f>
        <v>0</v>
      </c>
      <c r="K25" s="160">
        <f>IF(K24=0,0,K24/L24)</f>
        <v>0</v>
      </c>
      <c r="L25" s="160">
        <f>IF(L24=0,0,L24/L24)</f>
        <v>0</v>
      </c>
    </row>
    <row r="28" spans="1:12" ht="59.25" customHeight="1" x14ac:dyDescent="0.15">
      <c r="A28" s="152" t="s">
        <v>53</v>
      </c>
      <c r="B28" s="153" t="s">
        <v>4</v>
      </c>
      <c r="C28" s="153" t="s">
        <v>98</v>
      </c>
      <c r="D28" s="153" t="s">
        <v>99</v>
      </c>
      <c r="E28" s="153" t="s">
        <v>95</v>
      </c>
      <c r="F28" s="153" t="s">
        <v>96</v>
      </c>
      <c r="G28" s="153" t="s">
        <v>60</v>
      </c>
      <c r="H28" s="153" t="s">
        <v>61</v>
      </c>
      <c r="I28" s="153" t="s">
        <v>62</v>
      </c>
      <c r="J28" s="153" t="s">
        <v>63</v>
      </c>
      <c r="K28" s="153" t="s">
        <v>39</v>
      </c>
      <c r="L28" s="154" t="s">
        <v>7</v>
      </c>
    </row>
    <row r="29" spans="1:12" x14ac:dyDescent="0.15">
      <c r="A29" s="161">
        <f>'Algemene informatie'!B10</f>
        <v>0</v>
      </c>
      <c r="B29" s="156">
        <f>'Begroting penvoerder'!B24</f>
        <v>0</v>
      </c>
      <c r="C29" s="156">
        <f>'Begroting penvoerder'!C24</f>
        <v>0</v>
      </c>
      <c r="D29" s="111">
        <f>'Begroting penvoerder'!D24</f>
        <v>0</v>
      </c>
      <c r="E29" s="111">
        <f>'Begroting penvoerder'!E24</f>
        <v>0</v>
      </c>
      <c r="F29" s="111">
        <f>'Begroting penvoerder'!F24</f>
        <v>0</v>
      </c>
      <c r="G29" s="111">
        <f>'Begroting penvoerder'!G24</f>
        <v>0</v>
      </c>
      <c r="H29" s="111">
        <f>'Begroting penvoerder'!H24</f>
        <v>0</v>
      </c>
      <c r="I29" s="111">
        <f>'Begroting penvoerder'!I24</f>
        <v>0</v>
      </c>
      <c r="J29" s="111">
        <f>'Begroting penvoerder'!J24</f>
        <v>0</v>
      </c>
      <c r="K29" s="111">
        <f>'Begroting penvoerder'!K24</f>
        <v>0</v>
      </c>
      <c r="L29" s="157">
        <f>'Begroting penvoerder'!L24</f>
        <v>0</v>
      </c>
    </row>
    <row r="30" spans="1:12" x14ac:dyDescent="0.15">
      <c r="A30" s="161">
        <f>'Algemene informatie'!B11</f>
        <v>0</v>
      </c>
      <c r="B30" s="156">
        <f>'Begroting pp 2 '!B24</f>
        <v>0</v>
      </c>
      <c r="C30" s="156">
        <f>'Begroting pp 2 '!C24</f>
        <v>0</v>
      </c>
      <c r="D30" s="111">
        <f>'Begroting pp 2 '!D24</f>
        <v>0</v>
      </c>
      <c r="E30" s="111">
        <f>'Begroting pp 2 '!E24</f>
        <v>0</v>
      </c>
      <c r="F30" s="111">
        <f>'Begroting pp 2 '!F24</f>
        <v>0</v>
      </c>
      <c r="G30" s="111">
        <f>'Begroting pp 2 '!G24</f>
        <v>0</v>
      </c>
      <c r="H30" s="111">
        <f>'Begroting pp 2 '!H24</f>
        <v>0</v>
      </c>
      <c r="I30" s="111">
        <f>'Begroting pp 2 '!I24</f>
        <v>0</v>
      </c>
      <c r="J30" s="111">
        <f>'Begroting pp 2 '!J24</f>
        <v>0</v>
      </c>
      <c r="K30" s="111">
        <f>'Begroting pp 2 '!K24</f>
        <v>0</v>
      </c>
      <c r="L30" s="157">
        <f>'Begroting pp 2 '!L24</f>
        <v>0</v>
      </c>
    </row>
    <row r="31" spans="1:12" x14ac:dyDescent="0.15">
      <c r="A31" s="161">
        <f>'Algemene informatie'!B12</f>
        <v>0</v>
      </c>
      <c r="B31" s="156">
        <f>'Begroting pp 3'!B24</f>
        <v>0</v>
      </c>
      <c r="C31" s="156">
        <f>'Begroting pp 3'!C24</f>
        <v>0</v>
      </c>
      <c r="D31" s="111">
        <f>'Begroting pp 3'!D24</f>
        <v>0</v>
      </c>
      <c r="E31" s="111">
        <f>'Begroting pp 3'!E24</f>
        <v>0</v>
      </c>
      <c r="F31" s="111"/>
      <c r="G31" s="111">
        <f>'Begroting pp 3'!G24</f>
        <v>0</v>
      </c>
      <c r="H31" s="111">
        <f>'Begroting pp 3'!H24</f>
        <v>0</v>
      </c>
      <c r="I31" s="111">
        <f>'Begroting pp 3'!I24</f>
        <v>0</v>
      </c>
      <c r="J31" s="111">
        <f>'Begroting pp 3'!J24</f>
        <v>0</v>
      </c>
      <c r="K31" s="111">
        <f>'Begroting pp 3'!K24</f>
        <v>0</v>
      </c>
      <c r="L31" s="157">
        <f>'Begroting pp 3'!L24</f>
        <v>0</v>
      </c>
    </row>
    <row r="32" spans="1:12" x14ac:dyDescent="0.15">
      <c r="A32" s="161">
        <f>'Algemene informatie'!B13</f>
        <v>0</v>
      </c>
      <c r="B32" s="156">
        <f>'Begroting pp 4'!B24</f>
        <v>0</v>
      </c>
      <c r="C32" s="156">
        <f>'Begroting pp 4'!C24</f>
        <v>0</v>
      </c>
      <c r="D32" s="111">
        <f>'Begroting pp 4'!D24</f>
        <v>0</v>
      </c>
      <c r="E32" s="111">
        <f>'Begroting pp 4'!E24</f>
        <v>0</v>
      </c>
      <c r="F32" s="111">
        <f>'Begroting pp 4'!F24</f>
        <v>0</v>
      </c>
      <c r="G32" s="111">
        <f>'Begroting pp 4'!G24</f>
        <v>0</v>
      </c>
      <c r="H32" s="111">
        <f>'Begroting pp 4'!H24</f>
        <v>0</v>
      </c>
      <c r="I32" s="111">
        <f>'Begroting pp 4'!I24</f>
        <v>0</v>
      </c>
      <c r="J32" s="111">
        <f>'Begroting pp 4'!J24</f>
        <v>0</v>
      </c>
      <c r="K32" s="111">
        <f>'Begroting pp 4'!K24</f>
        <v>0</v>
      </c>
      <c r="L32" s="157">
        <f>'Begroting pp 4'!L24</f>
        <v>0</v>
      </c>
    </row>
    <row r="33" spans="1:12" x14ac:dyDescent="0.15">
      <c r="A33" s="161">
        <f>'Algemene informatie'!B14</f>
        <v>0</v>
      </c>
      <c r="B33" s="156">
        <f>'Begroting pp 5'!B24</f>
        <v>0</v>
      </c>
      <c r="C33" s="156">
        <f>'Begroting pp 5'!C24</f>
        <v>0</v>
      </c>
      <c r="D33" s="111">
        <f>'Begroting pp 5'!D24</f>
        <v>0</v>
      </c>
      <c r="E33" s="111">
        <f>'Begroting pp 5'!E24</f>
        <v>0</v>
      </c>
      <c r="F33" s="111">
        <f>'Begroting pp 5'!F24</f>
        <v>0</v>
      </c>
      <c r="G33" s="111">
        <f>'Begroting pp 5'!G24</f>
        <v>0</v>
      </c>
      <c r="H33" s="111">
        <f>'Begroting pp 5'!H24</f>
        <v>0</v>
      </c>
      <c r="I33" s="111">
        <f>'Begroting pp 5'!I24</f>
        <v>0</v>
      </c>
      <c r="J33" s="111">
        <f>'Begroting pp 5'!J24</f>
        <v>0</v>
      </c>
      <c r="K33" s="111">
        <f>'Begroting pp 5'!K24</f>
        <v>0</v>
      </c>
      <c r="L33" s="157">
        <f>'Begroting pp 5'!L24</f>
        <v>0</v>
      </c>
    </row>
    <row r="34" spans="1:12" x14ac:dyDescent="0.15">
      <c r="A34" s="161">
        <f>'Algemene informatie'!B15</f>
        <v>0</v>
      </c>
      <c r="B34" s="156">
        <f>'Begroting pp 6'!B24</f>
        <v>0</v>
      </c>
      <c r="C34" s="156">
        <f>'Begroting pp 6'!C24</f>
        <v>0</v>
      </c>
      <c r="D34" s="111">
        <f>'Begroting pp 6'!D24</f>
        <v>0</v>
      </c>
      <c r="E34" s="111">
        <f>'Begroting pp 6'!E24</f>
        <v>0</v>
      </c>
      <c r="F34" s="111">
        <f>'Begroting pp 6'!F24</f>
        <v>0</v>
      </c>
      <c r="G34" s="111">
        <f>'Begroting pp 6'!G24</f>
        <v>0</v>
      </c>
      <c r="H34" s="111">
        <f>'Begroting pp 6'!H24</f>
        <v>0</v>
      </c>
      <c r="I34" s="111">
        <f>'Begroting pp 6'!I24</f>
        <v>0</v>
      </c>
      <c r="J34" s="111">
        <f>'Begroting pp 6'!J24</f>
        <v>0</v>
      </c>
      <c r="K34" s="111">
        <f>'Begroting pp 6'!K24</f>
        <v>0</v>
      </c>
      <c r="L34" s="157">
        <f>'Begroting pp 6'!L24</f>
        <v>0</v>
      </c>
    </row>
    <row r="35" spans="1:12" x14ac:dyDescent="0.15">
      <c r="A35" s="161">
        <f>'Algemene informatie'!B16</f>
        <v>0</v>
      </c>
      <c r="B35" s="156">
        <f>'Begroting pp 7'!B24</f>
        <v>0</v>
      </c>
      <c r="C35" s="156">
        <f>'Begroting pp 7'!C24</f>
        <v>0</v>
      </c>
      <c r="D35" s="111">
        <f>'Begroting pp 7'!D24</f>
        <v>0</v>
      </c>
      <c r="E35" s="111">
        <f>'Begroting pp 7'!E24</f>
        <v>0</v>
      </c>
      <c r="F35" s="111">
        <f>'Begroting pp 7'!F24</f>
        <v>0</v>
      </c>
      <c r="G35" s="111">
        <f>'Begroting pp 7'!G24</f>
        <v>0</v>
      </c>
      <c r="H35" s="111">
        <f>'Begroting pp 7'!H24</f>
        <v>0</v>
      </c>
      <c r="I35" s="111">
        <f>'Begroting pp 7'!I24</f>
        <v>0</v>
      </c>
      <c r="J35" s="111">
        <f>'Begroting pp 7'!J24</f>
        <v>0</v>
      </c>
      <c r="K35" s="111">
        <f>'Begroting pp 7'!K24</f>
        <v>0</v>
      </c>
      <c r="L35" s="157">
        <f>'Begroting pp 7'!L24</f>
        <v>0</v>
      </c>
    </row>
    <row r="36" spans="1:12" x14ac:dyDescent="0.15">
      <c r="A36" s="161">
        <f>'Algemene informatie'!B17</f>
        <v>0</v>
      </c>
      <c r="B36" s="156">
        <f>'Begroting pp 8'!B24</f>
        <v>0</v>
      </c>
      <c r="C36" s="156"/>
      <c r="D36" s="111">
        <f>'Begroting pp 8'!D24</f>
        <v>0</v>
      </c>
      <c r="E36" s="111">
        <f>'Begroting pp 8'!E24</f>
        <v>0</v>
      </c>
      <c r="F36" s="111">
        <f>'Begroting pp 8'!F24</f>
        <v>0</v>
      </c>
      <c r="G36" s="111">
        <f>'Begroting pp 8'!G24</f>
        <v>0</v>
      </c>
      <c r="H36" s="111">
        <f>'Begroting pp 8'!H24</f>
        <v>0</v>
      </c>
      <c r="I36" s="111">
        <f>'Begroting pp 8'!I24</f>
        <v>0</v>
      </c>
      <c r="J36" s="111">
        <f>'Begroting pp 8'!J24</f>
        <v>0</v>
      </c>
      <c r="K36" s="111">
        <f>'Begroting pp 8'!K24</f>
        <v>0</v>
      </c>
      <c r="L36" s="157">
        <f>'Begroting pp 8'!L24</f>
        <v>0</v>
      </c>
    </row>
    <row r="37" spans="1:12" x14ac:dyDescent="0.15">
      <c r="A37" s="161">
        <f>'Algemene informatie'!B18</f>
        <v>0</v>
      </c>
      <c r="B37" s="156">
        <f>'Begroting pp 9'!B24</f>
        <v>0</v>
      </c>
      <c r="C37" s="156">
        <f>'Begroting pp 9'!C24</f>
        <v>0</v>
      </c>
      <c r="D37" s="111">
        <f>'Begroting pp 9'!D24</f>
        <v>0</v>
      </c>
      <c r="E37" s="111">
        <f>'Begroting pp 9'!E24</f>
        <v>0</v>
      </c>
      <c r="F37" s="111">
        <f>'Begroting pp 9'!F24</f>
        <v>0</v>
      </c>
      <c r="G37" s="111">
        <f>'Begroting pp 9'!G24</f>
        <v>0</v>
      </c>
      <c r="H37" s="111">
        <f>'Begroting pp 9'!H24</f>
        <v>0</v>
      </c>
      <c r="I37" s="111">
        <f>'Begroting pp 9'!I24</f>
        <v>0</v>
      </c>
      <c r="J37" s="111">
        <f>'Begroting pp 9'!J24</f>
        <v>0</v>
      </c>
      <c r="K37" s="111">
        <f>'Begroting pp 9'!K24</f>
        <v>0</v>
      </c>
      <c r="L37" s="157">
        <f>'Begroting pp 9'!L24</f>
        <v>0</v>
      </c>
    </row>
    <row r="38" spans="1:12" x14ac:dyDescent="0.15">
      <c r="A38" s="161">
        <f>'Algemene informatie'!B19</f>
        <v>0</v>
      </c>
      <c r="B38" s="156">
        <f>'Begroting pp 10'!B24</f>
        <v>0</v>
      </c>
      <c r="C38" s="156">
        <f>'Begroting pp 10'!C24</f>
        <v>0</v>
      </c>
      <c r="D38" s="111">
        <f>'Begroting pp 10'!D24</f>
        <v>0</v>
      </c>
      <c r="E38" s="111">
        <f>'Begroting pp 10'!E24</f>
        <v>0</v>
      </c>
      <c r="F38" s="111">
        <f>'Begroting pp 10'!F24</f>
        <v>0</v>
      </c>
      <c r="G38" s="111">
        <f>'Begroting pp 10'!G24</f>
        <v>0</v>
      </c>
      <c r="H38" s="111">
        <f>'Begroting pp 10'!H24</f>
        <v>0</v>
      </c>
      <c r="I38" s="111">
        <f>'Begroting pp 10'!I24</f>
        <v>0</v>
      </c>
      <c r="J38" s="111">
        <f>'Begroting pp 10'!J24</f>
        <v>0</v>
      </c>
      <c r="K38" s="111">
        <f>'Begroting pp 10'!K24</f>
        <v>0</v>
      </c>
      <c r="L38" s="157">
        <f>'Begroting pp 10'!L24</f>
        <v>0</v>
      </c>
    </row>
    <row r="39" spans="1:12" x14ac:dyDescent="0.15">
      <c r="A39" s="158" t="s">
        <v>8</v>
      </c>
      <c r="B39" s="113">
        <f>SUM(B29:B38)</f>
        <v>0</v>
      </c>
      <c r="C39" s="113">
        <f t="shared" ref="C39:L39" si="2">SUM(C29:C38)</f>
        <v>0</v>
      </c>
      <c r="D39" s="113">
        <f t="shared" si="2"/>
        <v>0</v>
      </c>
      <c r="E39" s="113">
        <f t="shared" si="2"/>
        <v>0</v>
      </c>
      <c r="F39" s="113">
        <f t="shared" si="2"/>
        <v>0</v>
      </c>
      <c r="G39" s="113">
        <f t="shared" si="2"/>
        <v>0</v>
      </c>
      <c r="H39" s="113">
        <f t="shared" si="2"/>
        <v>0</v>
      </c>
      <c r="I39" s="113">
        <f t="shared" si="2"/>
        <v>0</v>
      </c>
      <c r="J39" s="113">
        <f t="shared" si="2"/>
        <v>0</v>
      </c>
      <c r="K39" s="113">
        <f t="shared" si="2"/>
        <v>0</v>
      </c>
      <c r="L39" s="113">
        <f t="shared" si="2"/>
        <v>0</v>
      </c>
    </row>
    <row r="41" spans="1:12" ht="18" x14ac:dyDescent="0.15">
      <c r="A41" s="234" t="s">
        <v>128</v>
      </c>
      <c r="B41" s="235"/>
      <c r="C41" s="235"/>
      <c r="D41" s="235"/>
      <c r="E41" s="235"/>
      <c r="F41" s="235"/>
      <c r="G41" s="235"/>
      <c r="H41" s="236"/>
    </row>
    <row r="42" spans="1:12" ht="13.5" customHeight="1" x14ac:dyDescent="0.15">
      <c r="A42" s="152">
        <f>A29</f>
        <v>0</v>
      </c>
      <c r="B42" s="153" t="s">
        <v>129</v>
      </c>
      <c r="C42" s="237" t="s">
        <v>130</v>
      </c>
      <c r="D42" s="238"/>
      <c r="E42" s="238"/>
      <c r="F42" s="238"/>
      <c r="G42" s="238"/>
      <c r="H42" s="238"/>
      <c r="I42" s="238"/>
      <c r="J42" s="238"/>
      <c r="K42" s="238"/>
      <c r="L42" s="239"/>
    </row>
    <row r="43" spans="1:12" ht="33.75" x14ac:dyDescent="0.15">
      <c r="A43" s="177" t="s">
        <v>131</v>
      </c>
      <c r="B43" s="178">
        <f>D29</f>
        <v>0</v>
      </c>
      <c r="C43" s="240"/>
      <c r="D43" s="241"/>
      <c r="E43" s="241"/>
      <c r="F43" s="241"/>
      <c r="G43" s="241"/>
      <c r="H43" s="241"/>
      <c r="I43" s="241"/>
      <c r="J43" s="241"/>
      <c r="K43" s="241"/>
      <c r="L43" s="242"/>
    </row>
    <row r="44" spans="1:12" ht="33.75" x14ac:dyDescent="0.15">
      <c r="A44" s="153" t="s">
        <v>132</v>
      </c>
      <c r="B44" s="178">
        <f>E29</f>
        <v>0</v>
      </c>
      <c r="C44" s="240"/>
      <c r="D44" s="241"/>
      <c r="E44" s="241"/>
      <c r="F44" s="241"/>
      <c r="G44" s="241"/>
      <c r="H44" s="241"/>
      <c r="I44" s="241"/>
      <c r="J44" s="241"/>
      <c r="K44" s="241"/>
      <c r="L44" s="242"/>
    </row>
    <row r="45" spans="1:12" ht="33.75" x14ac:dyDescent="0.15">
      <c r="A45" s="153" t="s">
        <v>96</v>
      </c>
      <c r="B45" s="178">
        <f>F29</f>
        <v>0</v>
      </c>
      <c r="C45" s="240"/>
      <c r="D45" s="241"/>
      <c r="E45" s="241"/>
      <c r="F45" s="241"/>
      <c r="G45" s="241"/>
      <c r="H45" s="241"/>
      <c r="I45" s="241"/>
      <c r="J45" s="241"/>
      <c r="K45" s="241"/>
      <c r="L45" s="242"/>
    </row>
    <row r="46" spans="1:12" ht="33.75" x14ac:dyDescent="0.15">
      <c r="A46" s="153" t="s">
        <v>133</v>
      </c>
      <c r="B46" s="178">
        <f>G29</f>
        <v>0</v>
      </c>
      <c r="C46" s="240"/>
      <c r="D46" s="241"/>
      <c r="E46" s="241"/>
      <c r="F46" s="241"/>
      <c r="G46" s="241"/>
      <c r="H46" s="241"/>
      <c r="I46" s="241"/>
      <c r="J46" s="241"/>
      <c r="K46" s="241"/>
      <c r="L46" s="242"/>
    </row>
    <row r="47" spans="1:12" ht="22.5" x14ac:dyDescent="0.15">
      <c r="A47" s="153" t="s">
        <v>61</v>
      </c>
      <c r="B47" s="178">
        <f>H29</f>
        <v>0</v>
      </c>
      <c r="C47" s="240"/>
      <c r="D47" s="241"/>
      <c r="E47" s="241"/>
      <c r="F47" s="241"/>
      <c r="G47" s="241"/>
      <c r="H47" s="241"/>
      <c r="I47" s="241"/>
      <c r="J47" s="241"/>
      <c r="K47" s="241"/>
      <c r="L47" s="242"/>
    </row>
    <row r="48" spans="1:12" ht="22.5" x14ac:dyDescent="0.15">
      <c r="A48" s="153" t="s">
        <v>62</v>
      </c>
      <c r="B48" s="178">
        <f>I29</f>
        <v>0</v>
      </c>
      <c r="C48" s="240"/>
      <c r="D48" s="241"/>
      <c r="E48" s="241"/>
      <c r="F48" s="241"/>
      <c r="G48" s="241"/>
      <c r="H48" s="241"/>
      <c r="I48" s="241"/>
      <c r="J48" s="241"/>
      <c r="K48" s="241"/>
      <c r="L48" s="242"/>
    </row>
    <row r="49" spans="1:12" ht="33.75" x14ac:dyDescent="0.15">
      <c r="A49" s="153" t="s">
        <v>134</v>
      </c>
      <c r="B49" s="178">
        <f>J29</f>
        <v>0</v>
      </c>
      <c r="C49" s="240"/>
      <c r="D49" s="241"/>
      <c r="E49" s="241"/>
      <c r="F49" s="241"/>
      <c r="G49" s="241"/>
      <c r="H49" s="241"/>
      <c r="I49" s="241"/>
      <c r="J49" s="241"/>
      <c r="K49" s="241"/>
      <c r="L49" s="242"/>
    </row>
    <row r="50" spans="1:12" ht="22.5" x14ac:dyDescent="0.15">
      <c r="A50" s="153" t="s">
        <v>135</v>
      </c>
      <c r="B50" s="178">
        <f>K29</f>
        <v>0</v>
      </c>
      <c r="C50" s="243"/>
      <c r="D50" s="244"/>
      <c r="E50" s="244"/>
      <c r="F50" s="244"/>
      <c r="G50" s="244"/>
      <c r="H50" s="244"/>
      <c r="I50" s="244"/>
      <c r="J50" s="244"/>
      <c r="K50" s="244"/>
      <c r="L50" s="245"/>
    </row>
    <row r="51" spans="1:12" x14ac:dyDescent="0.15">
      <c r="C51" s="179"/>
      <c r="D51" s="179"/>
      <c r="E51" s="179"/>
      <c r="F51" s="179"/>
      <c r="G51" s="179"/>
      <c r="H51" s="179"/>
      <c r="I51" s="179"/>
      <c r="J51" s="179"/>
      <c r="K51" s="179"/>
      <c r="L51" s="179"/>
    </row>
    <row r="52" spans="1:12" x14ac:dyDescent="0.15">
      <c r="A52" s="152">
        <f>A30</f>
        <v>0</v>
      </c>
      <c r="B52" s="153" t="s">
        <v>129</v>
      </c>
      <c r="C52" s="246" t="str">
        <f>$C$42</f>
        <v>Geef per kostenpost een specificatie en een inhoudelijke toelichting</v>
      </c>
      <c r="D52" s="247"/>
      <c r="E52" s="247"/>
      <c r="F52" s="247"/>
      <c r="G52" s="247"/>
      <c r="H52" s="247"/>
      <c r="I52" s="247"/>
      <c r="J52" s="247"/>
      <c r="K52" s="247"/>
      <c r="L52" s="248"/>
    </row>
    <row r="53" spans="1:12" ht="33.75" x14ac:dyDescent="0.15">
      <c r="A53" s="177" t="s">
        <v>131</v>
      </c>
      <c r="B53" s="178">
        <f>D30</f>
        <v>0</v>
      </c>
      <c r="C53" s="243"/>
      <c r="D53" s="244"/>
      <c r="E53" s="244"/>
      <c r="F53" s="244"/>
      <c r="G53" s="244"/>
      <c r="H53" s="244"/>
      <c r="I53" s="244"/>
      <c r="J53" s="244"/>
      <c r="K53" s="244"/>
      <c r="L53" s="245"/>
    </row>
    <row r="54" spans="1:12" ht="33.75" x14ac:dyDescent="0.15">
      <c r="A54" s="153" t="s">
        <v>132</v>
      </c>
      <c r="B54" s="178">
        <f>E30</f>
        <v>0</v>
      </c>
      <c r="C54" s="243"/>
      <c r="D54" s="244"/>
      <c r="E54" s="244"/>
      <c r="F54" s="244"/>
      <c r="G54" s="244"/>
      <c r="H54" s="244"/>
      <c r="I54" s="244"/>
      <c r="J54" s="244"/>
      <c r="K54" s="244"/>
      <c r="L54" s="245"/>
    </row>
    <row r="55" spans="1:12" ht="33.75" x14ac:dyDescent="0.15">
      <c r="A55" s="153" t="s">
        <v>96</v>
      </c>
      <c r="B55" s="178">
        <f>F30</f>
        <v>0</v>
      </c>
      <c r="C55" s="243"/>
      <c r="D55" s="244"/>
      <c r="E55" s="244"/>
      <c r="F55" s="244"/>
      <c r="G55" s="244"/>
      <c r="H55" s="244"/>
      <c r="I55" s="244"/>
      <c r="J55" s="244"/>
      <c r="K55" s="244"/>
      <c r="L55" s="245"/>
    </row>
    <row r="56" spans="1:12" ht="33.75" x14ac:dyDescent="0.15">
      <c r="A56" s="153" t="s">
        <v>133</v>
      </c>
      <c r="B56" s="178">
        <f>G30</f>
        <v>0</v>
      </c>
      <c r="C56" s="243"/>
      <c r="D56" s="244"/>
      <c r="E56" s="244"/>
      <c r="F56" s="244"/>
      <c r="G56" s="244"/>
      <c r="H56" s="244"/>
      <c r="I56" s="244"/>
      <c r="J56" s="244"/>
      <c r="K56" s="244"/>
      <c r="L56" s="245"/>
    </row>
    <row r="57" spans="1:12" ht="22.5" x14ac:dyDescent="0.15">
      <c r="A57" s="153" t="s">
        <v>61</v>
      </c>
      <c r="B57" s="178">
        <f>H30</f>
        <v>0</v>
      </c>
      <c r="C57" s="243"/>
      <c r="D57" s="244"/>
      <c r="E57" s="244"/>
      <c r="F57" s="244"/>
      <c r="G57" s="244"/>
      <c r="H57" s="244"/>
      <c r="I57" s="244"/>
      <c r="J57" s="244"/>
      <c r="K57" s="244"/>
      <c r="L57" s="245"/>
    </row>
    <row r="58" spans="1:12" ht="22.5" x14ac:dyDescent="0.15">
      <c r="A58" s="153" t="s">
        <v>62</v>
      </c>
      <c r="B58" s="178">
        <f>I30</f>
        <v>0</v>
      </c>
      <c r="C58" s="243"/>
      <c r="D58" s="244"/>
      <c r="E58" s="244"/>
      <c r="F58" s="244"/>
      <c r="G58" s="244"/>
      <c r="H58" s="244"/>
      <c r="I58" s="244"/>
      <c r="J58" s="244"/>
      <c r="K58" s="244"/>
      <c r="L58" s="245"/>
    </row>
    <row r="59" spans="1:12" ht="33.75" x14ac:dyDescent="0.15">
      <c r="A59" s="153" t="s">
        <v>134</v>
      </c>
      <c r="B59" s="178">
        <f>J30</f>
        <v>0</v>
      </c>
      <c r="C59" s="243"/>
      <c r="D59" s="244"/>
      <c r="E59" s="244"/>
      <c r="F59" s="244"/>
      <c r="G59" s="244"/>
      <c r="H59" s="244"/>
      <c r="I59" s="244"/>
      <c r="J59" s="244"/>
      <c r="K59" s="244"/>
      <c r="L59" s="245"/>
    </row>
    <row r="60" spans="1:12" ht="22.5" x14ac:dyDescent="0.15">
      <c r="A60" s="153" t="s">
        <v>135</v>
      </c>
      <c r="B60" s="178">
        <f>K30</f>
        <v>0</v>
      </c>
      <c r="C60" s="243"/>
      <c r="D60" s="244"/>
      <c r="E60" s="244"/>
      <c r="F60" s="244"/>
      <c r="G60" s="244"/>
      <c r="H60" s="244"/>
      <c r="I60" s="244"/>
      <c r="J60" s="244"/>
      <c r="K60" s="244"/>
      <c r="L60" s="245"/>
    </row>
    <row r="61" spans="1:12" x14ac:dyDescent="0.15">
      <c r="C61" s="179"/>
      <c r="D61" s="179"/>
      <c r="E61" s="179"/>
      <c r="F61" s="179"/>
      <c r="G61" s="179"/>
      <c r="H61" s="179"/>
      <c r="I61" s="179"/>
      <c r="J61" s="179"/>
      <c r="K61" s="179"/>
      <c r="L61" s="179"/>
    </row>
    <row r="62" spans="1:12" x14ac:dyDescent="0.15">
      <c r="A62" s="152">
        <f>A31</f>
        <v>0</v>
      </c>
      <c r="B62" s="153" t="s">
        <v>129</v>
      </c>
      <c r="C62" s="246" t="str">
        <f>$C$42</f>
        <v>Geef per kostenpost een specificatie en een inhoudelijke toelichting</v>
      </c>
      <c r="D62" s="247"/>
      <c r="E62" s="247"/>
      <c r="F62" s="247"/>
      <c r="G62" s="247"/>
      <c r="H62" s="247"/>
      <c r="I62" s="247"/>
      <c r="J62" s="247"/>
      <c r="K62" s="247"/>
      <c r="L62" s="248"/>
    </row>
    <row r="63" spans="1:12" ht="33.75" x14ac:dyDescent="0.15">
      <c r="A63" s="177" t="s">
        <v>131</v>
      </c>
      <c r="B63" s="178">
        <f>D31</f>
        <v>0</v>
      </c>
      <c r="C63" s="243"/>
      <c r="D63" s="244"/>
      <c r="E63" s="244"/>
      <c r="F63" s="244"/>
      <c r="G63" s="244"/>
      <c r="H63" s="244"/>
      <c r="I63" s="244"/>
      <c r="J63" s="244"/>
      <c r="K63" s="244"/>
      <c r="L63" s="245"/>
    </row>
    <row r="64" spans="1:12" ht="33.75" x14ac:dyDescent="0.15">
      <c r="A64" s="153" t="s">
        <v>132</v>
      </c>
      <c r="B64" s="178">
        <f>E31</f>
        <v>0</v>
      </c>
      <c r="C64" s="243"/>
      <c r="D64" s="244"/>
      <c r="E64" s="244"/>
      <c r="F64" s="244"/>
      <c r="G64" s="244"/>
      <c r="H64" s="244"/>
      <c r="I64" s="244"/>
      <c r="J64" s="244"/>
      <c r="K64" s="244"/>
      <c r="L64" s="245"/>
    </row>
    <row r="65" spans="1:12" ht="33.75" x14ac:dyDescent="0.15">
      <c r="A65" s="153" t="s">
        <v>96</v>
      </c>
      <c r="B65" s="178">
        <f>F31</f>
        <v>0</v>
      </c>
      <c r="C65" s="243"/>
      <c r="D65" s="244"/>
      <c r="E65" s="244"/>
      <c r="F65" s="244"/>
      <c r="G65" s="244"/>
      <c r="H65" s="244"/>
      <c r="I65" s="244"/>
      <c r="J65" s="244"/>
      <c r="K65" s="244"/>
      <c r="L65" s="245"/>
    </row>
    <row r="66" spans="1:12" ht="33.75" x14ac:dyDescent="0.15">
      <c r="A66" s="153" t="s">
        <v>133</v>
      </c>
      <c r="B66" s="178">
        <f>G31</f>
        <v>0</v>
      </c>
      <c r="C66" s="243"/>
      <c r="D66" s="244"/>
      <c r="E66" s="244"/>
      <c r="F66" s="244"/>
      <c r="G66" s="244"/>
      <c r="H66" s="244"/>
      <c r="I66" s="244"/>
      <c r="J66" s="244"/>
      <c r="K66" s="244"/>
      <c r="L66" s="245"/>
    </row>
    <row r="67" spans="1:12" ht="22.5" x14ac:dyDescent="0.15">
      <c r="A67" s="153" t="s">
        <v>61</v>
      </c>
      <c r="B67" s="178">
        <f>H31</f>
        <v>0</v>
      </c>
      <c r="C67" s="243"/>
      <c r="D67" s="244"/>
      <c r="E67" s="244"/>
      <c r="F67" s="244"/>
      <c r="G67" s="244"/>
      <c r="H67" s="244"/>
      <c r="I67" s="244"/>
      <c r="J67" s="244"/>
      <c r="K67" s="244"/>
      <c r="L67" s="245"/>
    </row>
    <row r="68" spans="1:12" ht="22.5" x14ac:dyDescent="0.15">
      <c r="A68" s="153" t="s">
        <v>62</v>
      </c>
      <c r="B68" s="178">
        <f>I31</f>
        <v>0</v>
      </c>
      <c r="C68" s="243"/>
      <c r="D68" s="244"/>
      <c r="E68" s="244"/>
      <c r="F68" s="244"/>
      <c r="G68" s="244"/>
      <c r="H68" s="244"/>
      <c r="I68" s="244"/>
      <c r="J68" s="244"/>
      <c r="K68" s="244"/>
      <c r="L68" s="245"/>
    </row>
    <row r="69" spans="1:12" ht="33.75" x14ac:dyDescent="0.15">
      <c r="A69" s="153" t="s">
        <v>134</v>
      </c>
      <c r="B69" s="178">
        <f>J31</f>
        <v>0</v>
      </c>
      <c r="C69" s="243"/>
      <c r="D69" s="244"/>
      <c r="E69" s="244"/>
      <c r="F69" s="244"/>
      <c r="G69" s="244"/>
      <c r="H69" s="244"/>
      <c r="I69" s="244"/>
      <c r="J69" s="244"/>
      <c r="K69" s="244"/>
      <c r="L69" s="245"/>
    </row>
    <row r="70" spans="1:12" ht="22.5" x14ac:dyDescent="0.15">
      <c r="A70" s="153" t="s">
        <v>135</v>
      </c>
      <c r="B70" s="178">
        <f>K31</f>
        <v>0</v>
      </c>
      <c r="C70" s="243"/>
      <c r="D70" s="244"/>
      <c r="E70" s="244"/>
      <c r="F70" s="244"/>
      <c r="G70" s="244"/>
      <c r="H70" s="244"/>
      <c r="I70" s="244"/>
      <c r="J70" s="244"/>
      <c r="K70" s="244"/>
      <c r="L70" s="245"/>
    </row>
    <row r="71" spans="1:12" x14ac:dyDescent="0.15">
      <c r="C71" s="180"/>
      <c r="D71" s="180"/>
      <c r="E71" s="180"/>
      <c r="F71" s="180"/>
      <c r="G71" s="180"/>
      <c r="H71" s="180"/>
      <c r="I71" s="180"/>
      <c r="J71" s="180"/>
      <c r="K71" s="180"/>
      <c r="L71" s="180"/>
    </row>
    <row r="72" spans="1:12" x14ac:dyDescent="0.15">
      <c r="A72" s="152">
        <f>A32</f>
        <v>0</v>
      </c>
      <c r="B72" s="153" t="s">
        <v>129</v>
      </c>
      <c r="C72" s="246" t="str">
        <f>$C$42</f>
        <v>Geef per kostenpost een specificatie en een inhoudelijke toelichting</v>
      </c>
      <c r="D72" s="247"/>
      <c r="E72" s="247"/>
      <c r="F72" s="247"/>
      <c r="G72" s="247"/>
      <c r="H72" s="247"/>
      <c r="I72" s="247"/>
      <c r="J72" s="247"/>
      <c r="K72" s="247"/>
      <c r="L72" s="248"/>
    </row>
    <row r="73" spans="1:12" ht="33.75" x14ac:dyDescent="0.15">
      <c r="A73" s="177" t="s">
        <v>131</v>
      </c>
      <c r="B73" s="178">
        <f>D32</f>
        <v>0</v>
      </c>
      <c r="C73" s="243"/>
      <c r="D73" s="244"/>
      <c r="E73" s="244"/>
      <c r="F73" s="244"/>
      <c r="G73" s="244"/>
      <c r="H73" s="244"/>
      <c r="I73" s="244"/>
      <c r="J73" s="244"/>
      <c r="K73" s="244"/>
      <c r="L73" s="245"/>
    </row>
    <row r="74" spans="1:12" ht="33.75" x14ac:dyDescent="0.15">
      <c r="A74" s="153" t="s">
        <v>132</v>
      </c>
      <c r="B74" s="178">
        <f>E32</f>
        <v>0</v>
      </c>
      <c r="C74" s="243"/>
      <c r="D74" s="244"/>
      <c r="E74" s="244"/>
      <c r="F74" s="244"/>
      <c r="G74" s="244"/>
      <c r="H74" s="244"/>
      <c r="I74" s="244"/>
      <c r="J74" s="244"/>
      <c r="K74" s="244"/>
      <c r="L74" s="245"/>
    </row>
    <row r="75" spans="1:12" ht="33.75" x14ac:dyDescent="0.15">
      <c r="A75" s="153" t="s">
        <v>96</v>
      </c>
      <c r="B75" s="178">
        <f>F32</f>
        <v>0</v>
      </c>
      <c r="C75" s="243"/>
      <c r="D75" s="244"/>
      <c r="E75" s="244"/>
      <c r="F75" s="244"/>
      <c r="G75" s="244"/>
      <c r="H75" s="244"/>
      <c r="I75" s="244"/>
      <c r="J75" s="244"/>
      <c r="K75" s="244"/>
      <c r="L75" s="245"/>
    </row>
    <row r="76" spans="1:12" ht="33.75" x14ac:dyDescent="0.15">
      <c r="A76" s="153" t="s">
        <v>133</v>
      </c>
      <c r="B76" s="178">
        <f>G32</f>
        <v>0</v>
      </c>
      <c r="C76" s="243"/>
      <c r="D76" s="244"/>
      <c r="E76" s="244"/>
      <c r="F76" s="244"/>
      <c r="G76" s="244"/>
      <c r="H76" s="244"/>
      <c r="I76" s="244"/>
      <c r="J76" s="244"/>
      <c r="K76" s="244"/>
      <c r="L76" s="245"/>
    </row>
    <row r="77" spans="1:12" ht="22.5" x14ac:dyDescent="0.15">
      <c r="A77" s="153" t="s">
        <v>61</v>
      </c>
      <c r="B77" s="178">
        <f>H32</f>
        <v>0</v>
      </c>
      <c r="C77" s="243"/>
      <c r="D77" s="244"/>
      <c r="E77" s="244"/>
      <c r="F77" s="244"/>
      <c r="G77" s="244"/>
      <c r="H77" s="244"/>
      <c r="I77" s="244"/>
      <c r="J77" s="244"/>
      <c r="K77" s="244"/>
      <c r="L77" s="245"/>
    </row>
    <row r="78" spans="1:12" ht="22.5" x14ac:dyDescent="0.15">
      <c r="A78" s="153" t="s">
        <v>62</v>
      </c>
      <c r="B78" s="178">
        <f>I32</f>
        <v>0</v>
      </c>
      <c r="C78" s="243"/>
      <c r="D78" s="244"/>
      <c r="E78" s="244"/>
      <c r="F78" s="244"/>
      <c r="G78" s="244"/>
      <c r="H78" s="244"/>
      <c r="I78" s="244"/>
      <c r="J78" s="244"/>
      <c r="K78" s="244"/>
      <c r="L78" s="245"/>
    </row>
    <row r="79" spans="1:12" ht="33.75" x14ac:dyDescent="0.15">
      <c r="A79" s="153" t="s">
        <v>134</v>
      </c>
      <c r="B79" s="178">
        <f>J32</f>
        <v>0</v>
      </c>
      <c r="C79" s="243"/>
      <c r="D79" s="244"/>
      <c r="E79" s="244"/>
      <c r="F79" s="244"/>
      <c r="G79" s="244"/>
      <c r="H79" s="244"/>
      <c r="I79" s="244"/>
      <c r="J79" s="244"/>
      <c r="K79" s="244"/>
      <c r="L79" s="245"/>
    </row>
    <row r="80" spans="1:12" ht="22.5" x14ac:dyDescent="0.15">
      <c r="A80" s="153" t="s">
        <v>135</v>
      </c>
      <c r="B80" s="178">
        <f>K32</f>
        <v>0</v>
      </c>
      <c r="C80" s="243"/>
      <c r="D80" s="244"/>
      <c r="E80" s="244"/>
      <c r="F80" s="244"/>
      <c r="G80" s="244"/>
      <c r="H80" s="244"/>
      <c r="I80" s="244"/>
      <c r="J80" s="244"/>
      <c r="K80" s="244"/>
      <c r="L80" s="245"/>
    </row>
    <row r="81" spans="1:12" x14ac:dyDescent="0.15">
      <c r="C81" s="179"/>
      <c r="D81" s="179"/>
      <c r="E81" s="179"/>
      <c r="F81" s="179"/>
      <c r="G81" s="179"/>
      <c r="H81" s="179"/>
      <c r="I81" s="179"/>
      <c r="J81" s="179"/>
      <c r="K81" s="179"/>
      <c r="L81" s="179"/>
    </row>
    <row r="82" spans="1:12" x14ac:dyDescent="0.15">
      <c r="A82" s="152">
        <f>A33</f>
        <v>0</v>
      </c>
      <c r="B82" s="153" t="s">
        <v>129</v>
      </c>
      <c r="C82" s="246" t="str">
        <f>$C$42</f>
        <v>Geef per kostenpost een specificatie en een inhoudelijke toelichting</v>
      </c>
      <c r="D82" s="247"/>
      <c r="E82" s="247"/>
      <c r="F82" s="247"/>
      <c r="G82" s="247"/>
      <c r="H82" s="247"/>
      <c r="I82" s="247"/>
      <c r="J82" s="247"/>
      <c r="K82" s="247"/>
      <c r="L82" s="248"/>
    </row>
    <row r="83" spans="1:12" ht="33.75" x14ac:dyDescent="0.15">
      <c r="A83" s="177" t="s">
        <v>131</v>
      </c>
      <c r="B83" s="178">
        <f>D33</f>
        <v>0</v>
      </c>
      <c r="C83" s="240"/>
      <c r="D83" s="241"/>
      <c r="E83" s="241"/>
      <c r="F83" s="241"/>
      <c r="G83" s="241"/>
      <c r="H83" s="241"/>
      <c r="I83" s="241"/>
      <c r="J83" s="241"/>
      <c r="K83" s="241"/>
      <c r="L83" s="242"/>
    </row>
    <row r="84" spans="1:12" ht="33.75" x14ac:dyDescent="0.15">
      <c r="A84" s="153" t="s">
        <v>132</v>
      </c>
      <c r="B84" s="178">
        <f>E33</f>
        <v>0</v>
      </c>
      <c r="C84" s="243"/>
      <c r="D84" s="244"/>
      <c r="E84" s="244"/>
      <c r="F84" s="244"/>
      <c r="G84" s="244"/>
      <c r="H84" s="244"/>
      <c r="I84" s="244"/>
      <c r="J84" s="244"/>
      <c r="K84" s="244"/>
      <c r="L84" s="245"/>
    </row>
    <row r="85" spans="1:12" ht="33.75" x14ac:dyDescent="0.15">
      <c r="A85" s="153" t="s">
        <v>96</v>
      </c>
      <c r="B85" s="178">
        <f>F33</f>
        <v>0</v>
      </c>
      <c r="C85" s="243"/>
      <c r="D85" s="244"/>
      <c r="E85" s="244"/>
      <c r="F85" s="244"/>
      <c r="G85" s="244"/>
      <c r="H85" s="244"/>
      <c r="I85" s="244"/>
      <c r="J85" s="244"/>
      <c r="K85" s="244"/>
      <c r="L85" s="245"/>
    </row>
    <row r="86" spans="1:12" ht="33.75" x14ac:dyDescent="0.15">
      <c r="A86" s="153" t="s">
        <v>133</v>
      </c>
      <c r="B86" s="178">
        <f>G33</f>
        <v>0</v>
      </c>
      <c r="C86" s="243"/>
      <c r="D86" s="244"/>
      <c r="E86" s="244"/>
      <c r="F86" s="244"/>
      <c r="G86" s="244"/>
      <c r="H86" s="244"/>
      <c r="I86" s="244"/>
      <c r="J86" s="244"/>
      <c r="K86" s="244"/>
      <c r="L86" s="245"/>
    </row>
    <row r="87" spans="1:12" ht="22.5" x14ac:dyDescent="0.15">
      <c r="A87" s="153" t="s">
        <v>61</v>
      </c>
      <c r="B87" s="178">
        <f>H33</f>
        <v>0</v>
      </c>
      <c r="C87" s="243"/>
      <c r="D87" s="244"/>
      <c r="E87" s="244"/>
      <c r="F87" s="244"/>
      <c r="G87" s="244"/>
      <c r="H87" s="244"/>
      <c r="I87" s="244"/>
      <c r="J87" s="244"/>
      <c r="K87" s="244"/>
      <c r="L87" s="245"/>
    </row>
    <row r="88" spans="1:12" ht="22.5" x14ac:dyDescent="0.15">
      <c r="A88" s="153" t="s">
        <v>62</v>
      </c>
      <c r="B88" s="178">
        <f>I33</f>
        <v>0</v>
      </c>
      <c r="C88" s="243"/>
      <c r="D88" s="244"/>
      <c r="E88" s="244"/>
      <c r="F88" s="244"/>
      <c r="G88" s="244"/>
      <c r="H88" s="244"/>
      <c r="I88" s="244"/>
      <c r="J88" s="244"/>
      <c r="K88" s="244"/>
      <c r="L88" s="245"/>
    </row>
    <row r="89" spans="1:12" ht="22.5" x14ac:dyDescent="0.15">
      <c r="A89" s="153" t="s">
        <v>63</v>
      </c>
      <c r="B89" s="178">
        <f>J33</f>
        <v>0</v>
      </c>
      <c r="C89" s="243"/>
      <c r="D89" s="244"/>
      <c r="E89" s="244"/>
      <c r="F89" s="244"/>
      <c r="G89" s="244"/>
      <c r="H89" s="244"/>
      <c r="I89" s="244"/>
      <c r="J89" s="244"/>
      <c r="K89" s="244"/>
      <c r="L89" s="245"/>
    </row>
    <row r="90" spans="1:12" ht="22.5" x14ac:dyDescent="0.15">
      <c r="A90" s="153" t="s">
        <v>135</v>
      </c>
      <c r="B90" s="178">
        <f>K33</f>
        <v>0</v>
      </c>
      <c r="C90" s="243"/>
      <c r="D90" s="244"/>
      <c r="E90" s="244"/>
      <c r="F90" s="244"/>
      <c r="G90" s="244"/>
      <c r="H90" s="244"/>
      <c r="I90" s="244"/>
      <c r="J90" s="244"/>
      <c r="K90" s="244"/>
      <c r="L90" s="245"/>
    </row>
    <row r="91" spans="1:12" x14ac:dyDescent="0.15">
      <c r="C91" s="179"/>
      <c r="D91" s="179"/>
      <c r="E91" s="179"/>
      <c r="F91" s="179"/>
      <c r="G91" s="179"/>
      <c r="H91" s="179"/>
      <c r="I91" s="179"/>
      <c r="J91" s="179"/>
      <c r="K91" s="179"/>
      <c r="L91" s="179"/>
    </row>
    <row r="92" spans="1:12" x14ac:dyDescent="0.15">
      <c r="A92" s="152">
        <f>A34</f>
        <v>0</v>
      </c>
      <c r="B92" s="153" t="s">
        <v>129</v>
      </c>
      <c r="C92" s="246" t="str">
        <f>$C$42</f>
        <v>Geef per kostenpost een specificatie en een inhoudelijke toelichting</v>
      </c>
      <c r="D92" s="247"/>
      <c r="E92" s="247"/>
      <c r="F92" s="247"/>
      <c r="G92" s="247"/>
      <c r="H92" s="247"/>
      <c r="I92" s="247"/>
      <c r="J92" s="247"/>
      <c r="K92" s="247"/>
      <c r="L92" s="248"/>
    </row>
    <row r="93" spans="1:12" ht="33.75" x14ac:dyDescent="0.15">
      <c r="A93" s="177" t="s">
        <v>131</v>
      </c>
      <c r="B93" s="178">
        <f>D34</f>
        <v>0</v>
      </c>
      <c r="C93" s="243"/>
      <c r="D93" s="244"/>
      <c r="E93" s="244"/>
      <c r="F93" s="244"/>
      <c r="G93" s="244"/>
      <c r="H93" s="244"/>
      <c r="I93" s="244"/>
      <c r="J93" s="244"/>
      <c r="K93" s="244"/>
      <c r="L93" s="245"/>
    </row>
    <row r="94" spans="1:12" ht="33.75" x14ac:dyDescent="0.15">
      <c r="A94" s="153" t="s">
        <v>132</v>
      </c>
      <c r="B94" s="178">
        <f>E34</f>
        <v>0</v>
      </c>
      <c r="C94" s="243"/>
      <c r="D94" s="244"/>
      <c r="E94" s="244"/>
      <c r="F94" s="244"/>
      <c r="G94" s="244"/>
      <c r="H94" s="244"/>
      <c r="I94" s="244"/>
      <c r="J94" s="244"/>
      <c r="K94" s="244"/>
      <c r="L94" s="245"/>
    </row>
    <row r="95" spans="1:12" ht="33.75" x14ac:dyDescent="0.15">
      <c r="A95" s="153" t="s">
        <v>96</v>
      </c>
      <c r="B95" s="178">
        <f>F34</f>
        <v>0</v>
      </c>
      <c r="C95" s="243"/>
      <c r="D95" s="244"/>
      <c r="E95" s="244"/>
      <c r="F95" s="244"/>
      <c r="G95" s="244"/>
      <c r="H95" s="244"/>
      <c r="I95" s="244"/>
      <c r="J95" s="244"/>
      <c r="K95" s="244"/>
      <c r="L95" s="245"/>
    </row>
    <row r="96" spans="1:12" ht="33.75" x14ac:dyDescent="0.15">
      <c r="A96" s="153" t="s">
        <v>133</v>
      </c>
      <c r="B96" s="178">
        <f>G34</f>
        <v>0</v>
      </c>
      <c r="C96" s="243"/>
      <c r="D96" s="244"/>
      <c r="E96" s="244"/>
      <c r="F96" s="244"/>
      <c r="G96" s="244"/>
      <c r="H96" s="244"/>
      <c r="I96" s="244"/>
      <c r="J96" s="244"/>
      <c r="K96" s="244"/>
      <c r="L96" s="245"/>
    </row>
    <row r="97" spans="1:12" ht="22.5" x14ac:dyDescent="0.15">
      <c r="A97" s="153" t="s">
        <v>61</v>
      </c>
      <c r="B97" s="178">
        <f>H34</f>
        <v>0</v>
      </c>
      <c r="C97" s="243"/>
      <c r="D97" s="244"/>
      <c r="E97" s="244"/>
      <c r="F97" s="244"/>
      <c r="G97" s="244"/>
      <c r="H97" s="244"/>
      <c r="I97" s="244"/>
      <c r="J97" s="244"/>
      <c r="K97" s="244"/>
      <c r="L97" s="245"/>
    </row>
    <row r="98" spans="1:12" ht="22.5" x14ac:dyDescent="0.15">
      <c r="A98" s="153" t="s">
        <v>62</v>
      </c>
      <c r="B98" s="178">
        <f>I34</f>
        <v>0</v>
      </c>
      <c r="C98" s="243"/>
      <c r="D98" s="244"/>
      <c r="E98" s="244"/>
      <c r="F98" s="244"/>
      <c r="G98" s="244"/>
      <c r="H98" s="244"/>
      <c r="I98" s="244"/>
      <c r="J98" s="244"/>
      <c r="K98" s="244"/>
      <c r="L98" s="245"/>
    </row>
    <row r="99" spans="1:12" ht="33.75" x14ac:dyDescent="0.15">
      <c r="A99" s="153" t="s">
        <v>134</v>
      </c>
      <c r="B99" s="178">
        <f>J34</f>
        <v>0</v>
      </c>
      <c r="C99" s="243"/>
      <c r="D99" s="244"/>
      <c r="E99" s="244"/>
      <c r="F99" s="244"/>
      <c r="G99" s="244"/>
      <c r="H99" s="244"/>
      <c r="I99" s="244"/>
      <c r="J99" s="244"/>
      <c r="K99" s="244"/>
      <c r="L99" s="245"/>
    </row>
    <row r="100" spans="1:12" ht="22.5" x14ac:dyDescent="0.15">
      <c r="A100" s="153" t="s">
        <v>135</v>
      </c>
      <c r="B100" s="178">
        <f>K34</f>
        <v>0</v>
      </c>
      <c r="C100" s="243"/>
      <c r="D100" s="244"/>
      <c r="E100" s="244"/>
      <c r="F100" s="244"/>
      <c r="G100" s="244"/>
      <c r="H100" s="244"/>
      <c r="I100" s="244"/>
      <c r="J100" s="244"/>
      <c r="K100" s="244"/>
      <c r="L100" s="245"/>
    </row>
    <row r="101" spans="1:12" x14ac:dyDescent="0.15">
      <c r="C101" s="179"/>
      <c r="D101" s="179"/>
      <c r="E101" s="179"/>
      <c r="F101" s="179"/>
      <c r="G101" s="179"/>
      <c r="H101" s="179"/>
      <c r="I101" s="179"/>
      <c r="J101" s="179"/>
      <c r="K101" s="179"/>
      <c r="L101" s="179"/>
    </row>
    <row r="102" spans="1:12" x14ac:dyDescent="0.15">
      <c r="A102" s="152">
        <f>A35</f>
        <v>0</v>
      </c>
      <c r="B102" s="153" t="s">
        <v>129</v>
      </c>
      <c r="C102" s="246" t="str">
        <f>$C$42</f>
        <v>Geef per kostenpost een specificatie en een inhoudelijke toelichting</v>
      </c>
      <c r="D102" s="247"/>
      <c r="E102" s="247"/>
      <c r="F102" s="247"/>
      <c r="G102" s="247"/>
      <c r="H102" s="247"/>
      <c r="I102" s="247"/>
      <c r="J102" s="247"/>
      <c r="K102" s="247"/>
      <c r="L102" s="248"/>
    </row>
    <row r="103" spans="1:12" ht="33.75" x14ac:dyDescent="0.15">
      <c r="A103" s="177" t="s">
        <v>131</v>
      </c>
      <c r="B103" s="178">
        <f>D35</f>
        <v>0</v>
      </c>
      <c r="C103" s="240"/>
      <c r="D103" s="241"/>
      <c r="E103" s="241"/>
      <c r="F103" s="241"/>
      <c r="G103" s="241"/>
      <c r="H103" s="241"/>
      <c r="I103" s="241"/>
      <c r="J103" s="241"/>
      <c r="K103" s="241"/>
      <c r="L103" s="242"/>
    </row>
    <row r="104" spans="1:12" ht="33.75" x14ac:dyDescent="0.15">
      <c r="A104" s="153" t="s">
        <v>132</v>
      </c>
      <c r="B104" s="178">
        <f>E35</f>
        <v>0</v>
      </c>
      <c r="C104" s="243"/>
      <c r="D104" s="244"/>
      <c r="E104" s="244"/>
      <c r="F104" s="244"/>
      <c r="G104" s="244"/>
      <c r="H104" s="244"/>
      <c r="I104" s="244"/>
      <c r="J104" s="244"/>
      <c r="K104" s="244"/>
      <c r="L104" s="245"/>
    </row>
    <row r="105" spans="1:12" ht="33.75" x14ac:dyDescent="0.15">
      <c r="A105" s="153" t="s">
        <v>96</v>
      </c>
      <c r="B105" s="178">
        <f>F35</f>
        <v>0</v>
      </c>
      <c r="C105" s="240"/>
      <c r="D105" s="241"/>
      <c r="E105" s="241"/>
      <c r="F105" s="241"/>
      <c r="G105" s="241"/>
      <c r="H105" s="241"/>
      <c r="I105" s="241"/>
      <c r="J105" s="241"/>
      <c r="K105" s="241"/>
      <c r="L105" s="242"/>
    </row>
    <row r="106" spans="1:12" ht="33.75" x14ac:dyDescent="0.15">
      <c r="A106" s="153" t="s">
        <v>133</v>
      </c>
      <c r="B106" s="178">
        <f>G35</f>
        <v>0</v>
      </c>
      <c r="C106" s="240"/>
      <c r="D106" s="241"/>
      <c r="E106" s="241"/>
      <c r="F106" s="241"/>
      <c r="G106" s="241"/>
      <c r="H106" s="241"/>
      <c r="I106" s="241"/>
      <c r="J106" s="241"/>
      <c r="K106" s="241"/>
      <c r="L106" s="242"/>
    </row>
    <row r="107" spans="1:12" ht="22.5" x14ac:dyDescent="0.15">
      <c r="A107" s="153" t="s">
        <v>61</v>
      </c>
      <c r="B107" s="178">
        <f>H35</f>
        <v>0</v>
      </c>
      <c r="C107" s="240"/>
      <c r="D107" s="241"/>
      <c r="E107" s="241"/>
      <c r="F107" s="241"/>
      <c r="G107" s="241"/>
      <c r="H107" s="241"/>
      <c r="I107" s="241"/>
      <c r="J107" s="241"/>
      <c r="K107" s="241"/>
      <c r="L107" s="242"/>
    </row>
    <row r="108" spans="1:12" ht="22.5" x14ac:dyDescent="0.15">
      <c r="A108" s="153" t="s">
        <v>62</v>
      </c>
      <c r="B108" s="178">
        <f>I35</f>
        <v>0</v>
      </c>
      <c r="C108" s="240"/>
      <c r="D108" s="241"/>
      <c r="E108" s="241"/>
      <c r="F108" s="241"/>
      <c r="G108" s="241"/>
      <c r="H108" s="241"/>
      <c r="I108" s="241"/>
      <c r="J108" s="241"/>
      <c r="K108" s="241"/>
      <c r="L108" s="242"/>
    </row>
    <row r="109" spans="1:12" ht="22.5" x14ac:dyDescent="0.15">
      <c r="A109" s="153" t="s">
        <v>63</v>
      </c>
      <c r="B109" s="178">
        <f>J35</f>
        <v>0</v>
      </c>
      <c r="C109" s="240"/>
      <c r="D109" s="241"/>
      <c r="E109" s="241"/>
      <c r="F109" s="241"/>
      <c r="G109" s="241"/>
      <c r="H109" s="241"/>
      <c r="I109" s="241"/>
      <c r="J109" s="241"/>
      <c r="K109" s="241"/>
      <c r="L109" s="242"/>
    </row>
    <row r="110" spans="1:12" ht="22.5" x14ac:dyDescent="0.15">
      <c r="A110" s="153" t="s">
        <v>135</v>
      </c>
      <c r="B110" s="178">
        <f>K35</f>
        <v>0</v>
      </c>
      <c r="C110" s="243"/>
      <c r="D110" s="244"/>
      <c r="E110" s="244"/>
      <c r="F110" s="244"/>
      <c r="G110" s="244"/>
      <c r="H110" s="244"/>
      <c r="I110" s="244"/>
      <c r="J110" s="244"/>
      <c r="K110" s="244"/>
      <c r="L110" s="245"/>
    </row>
    <row r="111" spans="1:12" x14ac:dyDescent="0.15">
      <c r="C111" s="179"/>
      <c r="D111" s="179"/>
      <c r="E111" s="179"/>
      <c r="F111" s="179"/>
      <c r="G111" s="179"/>
      <c r="H111" s="179"/>
      <c r="I111" s="179"/>
      <c r="J111" s="179"/>
      <c r="K111" s="179"/>
      <c r="L111" s="179"/>
    </row>
    <row r="112" spans="1:12" x14ac:dyDescent="0.15">
      <c r="A112" s="152">
        <f>A36</f>
        <v>0</v>
      </c>
      <c r="B112" s="153" t="s">
        <v>129</v>
      </c>
      <c r="C112" s="246" t="str">
        <f>$C$42</f>
        <v>Geef per kostenpost een specificatie en een inhoudelijke toelichting</v>
      </c>
      <c r="D112" s="247"/>
      <c r="E112" s="247"/>
      <c r="F112" s="247"/>
      <c r="G112" s="247"/>
      <c r="H112" s="247"/>
      <c r="I112" s="247"/>
      <c r="J112" s="247"/>
      <c r="K112" s="247"/>
      <c r="L112" s="248"/>
    </row>
    <row r="113" spans="1:12" ht="33.75" x14ac:dyDescent="0.15">
      <c r="A113" s="177" t="s">
        <v>131</v>
      </c>
      <c r="B113" s="178">
        <f>D36</f>
        <v>0</v>
      </c>
      <c r="C113" s="240"/>
      <c r="D113" s="241"/>
      <c r="E113" s="241"/>
      <c r="F113" s="241"/>
      <c r="G113" s="241"/>
      <c r="H113" s="241"/>
      <c r="I113" s="241"/>
      <c r="J113" s="241"/>
      <c r="K113" s="241"/>
      <c r="L113" s="242"/>
    </row>
    <row r="114" spans="1:12" ht="33.75" x14ac:dyDescent="0.15">
      <c r="A114" s="153" t="s">
        <v>132</v>
      </c>
      <c r="B114" s="178">
        <f>E36</f>
        <v>0</v>
      </c>
      <c r="C114" s="243"/>
      <c r="D114" s="244"/>
      <c r="E114" s="244"/>
      <c r="F114" s="244"/>
      <c r="G114" s="244"/>
      <c r="H114" s="244"/>
      <c r="I114" s="244"/>
      <c r="J114" s="244"/>
      <c r="K114" s="244"/>
      <c r="L114" s="245"/>
    </row>
    <row r="115" spans="1:12" ht="33.75" x14ac:dyDescent="0.15">
      <c r="A115" s="153" t="s">
        <v>96</v>
      </c>
      <c r="B115" s="178">
        <f>F36</f>
        <v>0</v>
      </c>
      <c r="C115" s="243"/>
      <c r="D115" s="244"/>
      <c r="E115" s="244"/>
      <c r="F115" s="244"/>
      <c r="G115" s="244"/>
      <c r="H115" s="244"/>
      <c r="I115" s="244"/>
      <c r="J115" s="244"/>
      <c r="K115" s="244"/>
      <c r="L115" s="245"/>
    </row>
    <row r="116" spans="1:12" ht="33.75" x14ac:dyDescent="0.15">
      <c r="A116" s="153" t="s">
        <v>133</v>
      </c>
      <c r="B116" s="178">
        <f>G36</f>
        <v>0</v>
      </c>
      <c r="C116" s="243"/>
      <c r="D116" s="244"/>
      <c r="E116" s="244"/>
      <c r="F116" s="244"/>
      <c r="G116" s="244"/>
      <c r="H116" s="244"/>
      <c r="I116" s="244"/>
      <c r="J116" s="244"/>
      <c r="K116" s="244"/>
      <c r="L116" s="245"/>
    </row>
    <row r="117" spans="1:12" ht="22.5" x14ac:dyDescent="0.15">
      <c r="A117" s="153" t="s">
        <v>61</v>
      </c>
      <c r="B117" s="178">
        <f>H36</f>
        <v>0</v>
      </c>
      <c r="C117" s="243"/>
      <c r="D117" s="244"/>
      <c r="E117" s="244"/>
      <c r="F117" s="244"/>
      <c r="G117" s="244"/>
      <c r="H117" s="244"/>
      <c r="I117" s="244"/>
      <c r="J117" s="244"/>
      <c r="K117" s="244"/>
      <c r="L117" s="245"/>
    </row>
    <row r="118" spans="1:12" ht="22.5" x14ac:dyDescent="0.15">
      <c r="A118" s="153" t="s">
        <v>62</v>
      </c>
      <c r="B118" s="178">
        <f>I36</f>
        <v>0</v>
      </c>
      <c r="C118" s="243"/>
      <c r="D118" s="244"/>
      <c r="E118" s="244"/>
      <c r="F118" s="244"/>
      <c r="G118" s="244"/>
      <c r="H118" s="244"/>
      <c r="I118" s="244"/>
      <c r="J118" s="244"/>
      <c r="K118" s="244"/>
      <c r="L118" s="245"/>
    </row>
    <row r="119" spans="1:12" ht="33.75" x14ac:dyDescent="0.15">
      <c r="A119" s="153" t="s">
        <v>134</v>
      </c>
      <c r="B119" s="178">
        <f>J36</f>
        <v>0</v>
      </c>
      <c r="C119" s="243"/>
      <c r="D119" s="244"/>
      <c r="E119" s="244"/>
      <c r="F119" s="244"/>
      <c r="G119" s="244"/>
      <c r="H119" s="244"/>
      <c r="I119" s="244"/>
      <c r="J119" s="244"/>
      <c r="K119" s="244"/>
      <c r="L119" s="245"/>
    </row>
    <row r="120" spans="1:12" ht="22.5" x14ac:dyDescent="0.15">
      <c r="A120" s="153" t="s">
        <v>135</v>
      </c>
      <c r="B120" s="178">
        <f>K36</f>
        <v>0</v>
      </c>
      <c r="C120" s="243"/>
      <c r="D120" s="244"/>
      <c r="E120" s="244"/>
      <c r="F120" s="244"/>
      <c r="G120" s="244"/>
      <c r="H120" s="244"/>
      <c r="I120" s="244"/>
      <c r="J120" s="244"/>
      <c r="K120" s="244"/>
      <c r="L120" s="245"/>
    </row>
    <row r="121" spans="1:12" x14ac:dyDescent="0.15">
      <c r="C121" s="179"/>
      <c r="D121" s="179"/>
      <c r="E121" s="179"/>
      <c r="F121" s="179"/>
      <c r="G121" s="179"/>
      <c r="H121" s="179"/>
      <c r="I121" s="179"/>
      <c r="J121" s="179"/>
      <c r="K121" s="179"/>
      <c r="L121" s="179"/>
    </row>
    <row r="122" spans="1:12" x14ac:dyDescent="0.15">
      <c r="A122" s="152">
        <f>A37</f>
        <v>0</v>
      </c>
      <c r="B122" s="153" t="s">
        <v>129</v>
      </c>
      <c r="C122" s="246" t="str">
        <f>$C$42</f>
        <v>Geef per kostenpost een specificatie en een inhoudelijke toelichting</v>
      </c>
      <c r="D122" s="247"/>
      <c r="E122" s="247"/>
      <c r="F122" s="247"/>
      <c r="G122" s="247"/>
      <c r="H122" s="247"/>
      <c r="I122" s="247"/>
      <c r="J122" s="247"/>
      <c r="K122" s="247"/>
      <c r="L122" s="248"/>
    </row>
    <row r="123" spans="1:12" ht="33.75" x14ac:dyDescent="0.15">
      <c r="A123" s="177" t="s">
        <v>131</v>
      </c>
      <c r="B123" s="178">
        <f>D37</f>
        <v>0</v>
      </c>
      <c r="C123" s="240"/>
      <c r="D123" s="241"/>
      <c r="E123" s="241"/>
      <c r="F123" s="241"/>
      <c r="G123" s="241"/>
      <c r="H123" s="241"/>
      <c r="I123" s="241"/>
      <c r="J123" s="241"/>
      <c r="K123" s="241"/>
      <c r="L123" s="242"/>
    </row>
    <row r="124" spans="1:12" ht="33.75" x14ac:dyDescent="0.15">
      <c r="A124" s="153" t="s">
        <v>132</v>
      </c>
      <c r="B124" s="178">
        <f>E37</f>
        <v>0</v>
      </c>
      <c r="C124" s="243"/>
      <c r="D124" s="244"/>
      <c r="E124" s="244"/>
      <c r="F124" s="244"/>
      <c r="G124" s="244"/>
      <c r="H124" s="244"/>
      <c r="I124" s="244"/>
      <c r="J124" s="244"/>
      <c r="K124" s="244"/>
      <c r="L124" s="245"/>
    </row>
    <row r="125" spans="1:12" ht="33.75" x14ac:dyDescent="0.15">
      <c r="A125" s="153" t="s">
        <v>96</v>
      </c>
      <c r="B125" s="178">
        <f>F37</f>
        <v>0</v>
      </c>
      <c r="C125" s="243"/>
      <c r="D125" s="244"/>
      <c r="E125" s="244"/>
      <c r="F125" s="244"/>
      <c r="G125" s="244"/>
      <c r="H125" s="244"/>
      <c r="I125" s="244"/>
      <c r="J125" s="244"/>
      <c r="K125" s="244"/>
      <c r="L125" s="245"/>
    </row>
    <row r="126" spans="1:12" ht="33.75" x14ac:dyDescent="0.15">
      <c r="A126" s="153" t="s">
        <v>133</v>
      </c>
      <c r="B126" s="178">
        <f>G37</f>
        <v>0</v>
      </c>
      <c r="C126" s="243"/>
      <c r="D126" s="244"/>
      <c r="E126" s="244"/>
      <c r="F126" s="244"/>
      <c r="G126" s="244"/>
      <c r="H126" s="244"/>
      <c r="I126" s="244"/>
      <c r="J126" s="244"/>
      <c r="K126" s="244"/>
      <c r="L126" s="245"/>
    </row>
    <row r="127" spans="1:12" ht="22.5" x14ac:dyDescent="0.15">
      <c r="A127" s="153" t="s">
        <v>61</v>
      </c>
      <c r="B127" s="178">
        <f>H37</f>
        <v>0</v>
      </c>
      <c r="C127" s="243"/>
      <c r="D127" s="244"/>
      <c r="E127" s="244"/>
      <c r="F127" s="244"/>
      <c r="G127" s="244"/>
      <c r="H127" s="244"/>
      <c r="I127" s="244"/>
      <c r="J127" s="244"/>
      <c r="K127" s="244"/>
      <c r="L127" s="245"/>
    </row>
    <row r="128" spans="1:12" ht="22.5" x14ac:dyDescent="0.15">
      <c r="A128" s="153" t="s">
        <v>62</v>
      </c>
      <c r="B128" s="178">
        <f>I37</f>
        <v>0</v>
      </c>
      <c r="C128" s="243"/>
      <c r="D128" s="244"/>
      <c r="E128" s="244"/>
      <c r="F128" s="244"/>
      <c r="G128" s="244"/>
      <c r="H128" s="244"/>
      <c r="I128" s="244"/>
      <c r="J128" s="244"/>
      <c r="K128" s="244"/>
      <c r="L128" s="245"/>
    </row>
    <row r="129" spans="1:12" ht="33.75" x14ac:dyDescent="0.15">
      <c r="A129" s="153" t="s">
        <v>134</v>
      </c>
      <c r="B129" s="178">
        <f>J37</f>
        <v>0</v>
      </c>
      <c r="C129" s="243"/>
      <c r="D129" s="244"/>
      <c r="E129" s="244"/>
      <c r="F129" s="244"/>
      <c r="G129" s="244"/>
      <c r="H129" s="244"/>
      <c r="I129" s="244"/>
      <c r="J129" s="244"/>
      <c r="K129" s="244"/>
      <c r="L129" s="245"/>
    </row>
    <row r="130" spans="1:12" ht="22.5" x14ac:dyDescent="0.15">
      <c r="A130" s="153" t="s">
        <v>135</v>
      </c>
      <c r="B130" s="178">
        <f>K37</f>
        <v>0</v>
      </c>
      <c r="C130" s="243"/>
      <c r="D130" s="244"/>
      <c r="E130" s="244"/>
      <c r="F130" s="244"/>
      <c r="G130" s="244"/>
      <c r="H130" s="244"/>
      <c r="I130" s="244"/>
      <c r="J130" s="244"/>
      <c r="K130" s="244"/>
      <c r="L130" s="245"/>
    </row>
    <row r="131" spans="1:12" x14ac:dyDescent="0.15">
      <c r="C131" s="179"/>
      <c r="D131" s="179"/>
      <c r="E131" s="179"/>
      <c r="F131" s="179"/>
      <c r="G131" s="179"/>
      <c r="H131" s="179"/>
      <c r="I131" s="179"/>
      <c r="J131" s="179"/>
      <c r="K131" s="179"/>
      <c r="L131" s="179"/>
    </row>
    <row r="132" spans="1:12" x14ac:dyDescent="0.15">
      <c r="A132" s="152">
        <f>A38</f>
        <v>0</v>
      </c>
      <c r="B132" s="153" t="s">
        <v>129</v>
      </c>
      <c r="C132" s="246" t="str">
        <f>$C$42</f>
        <v>Geef per kostenpost een specificatie en een inhoudelijke toelichting</v>
      </c>
      <c r="D132" s="247"/>
      <c r="E132" s="247"/>
      <c r="F132" s="247"/>
      <c r="G132" s="247"/>
      <c r="H132" s="247"/>
      <c r="I132" s="247"/>
      <c r="J132" s="247"/>
      <c r="K132" s="247"/>
      <c r="L132" s="248"/>
    </row>
    <row r="133" spans="1:12" ht="33.75" x14ac:dyDescent="0.15">
      <c r="A133" s="177" t="s">
        <v>131</v>
      </c>
      <c r="B133" s="178">
        <f>D38</f>
        <v>0</v>
      </c>
      <c r="C133" s="243"/>
      <c r="D133" s="244"/>
      <c r="E133" s="244"/>
      <c r="F133" s="244"/>
      <c r="G133" s="244"/>
      <c r="H133" s="244"/>
      <c r="I133" s="244"/>
      <c r="J133" s="244"/>
      <c r="K133" s="244"/>
      <c r="L133" s="245"/>
    </row>
    <row r="134" spans="1:12" ht="33.75" x14ac:dyDescent="0.15">
      <c r="A134" s="153" t="s">
        <v>132</v>
      </c>
      <c r="B134" s="178">
        <f>E38</f>
        <v>0</v>
      </c>
      <c r="C134" s="243"/>
      <c r="D134" s="244"/>
      <c r="E134" s="244"/>
      <c r="F134" s="244"/>
      <c r="G134" s="244"/>
      <c r="H134" s="244"/>
      <c r="I134" s="244"/>
      <c r="J134" s="244"/>
      <c r="K134" s="244"/>
      <c r="L134" s="245"/>
    </row>
    <row r="135" spans="1:12" ht="33.75" x14ac:dyDescent="0.15">
      <c r="A135" s="153" t="s">
        <v>96</v>
      </c>
      <c r="B135" s="178">
        <f>F38</f>
        <v>0</v>
      </c>
      <c r="C135" s="243"/>
      <c r="D135" s="244"/>
      <c r="E135" s="244"/>
      <c r="F135" s="244"/>
      <c r="G135" s="244"/>
      <c r="H135" s="244"/>
      <c r="I135" s="244"/>
      <c r="J135" s="244"/>
      <c r="K135" s="244"/>
      <c r="L135" s="245"/>
    </row>
    <row r="136" spans="1:12" ht="33.75" x14ac:dyDescent="0.15">
      <c r="A136" s="153" t="s">
        <v>133</v>
      </c>
      <c r="B136" s="178">
        <f>G38</f>
        <v>0</v>
      </c>
      <c r="C136" s="243"/>
      <c r="D136" s="244"/>
      <c r="E136" s="244"/>
      <c r="F136" s="244"/>
      <c r="G136" s="244"/>
      <c r="H136" s="244"/>
      <c r="I136" s="244"/>
      <c r="J136" s="244"/>
      <c r="K136" s="244"/>
      <c r="L136" s="245"/>
    </row>
    <row r="137" spans="1:12" ht="22.5" x14ac:dyDescent="0.15">
      <c r="A137" s="153" t="s">
        <v>61</v>
      </c>
      <c r="B137" s="178">
        <f>H38</f>
        <v>0</v>
      </c>
      <c r="C137" s="243"/>
      <c r="D137" s="244"/>
      <c r="E137" s="244"/>
      <c r="F137" s="244"/>
      <c r="G137" s="244"/>
      <c r="H137" s="244"/>
      <c r="I137" s="244"/>
      <c r="J137" s="244"/>
      <c r="K137" s="244"/>
      <c r="L137" s="245"/>
    </row>
    <row r="138" spans="1:12" ht="22.5" x14ac:dyDescent="0.15">
      <c r="A138" s="153" t="s">
        <v>62</v>
      </c>
      <c r="B138" s="178">
        <f>I38</f>
        <v>0</v>
      </c>
      <c r="C138" s="243"/>
      <c r="D138" s="244"/>
      <c r="E138" s="244"/>
      <c r="F138" s="244"/>
      <c r="G138" s="244"/>
      <c r="H138" s="244"/>
      <c r="I138" s="244"/>
      <c r="J138" s="244"/>
      <c r="K138" s="244"/>
      <c r="L138" s="245"/>
    </row>
    <row r="139" spans="1:12" ht="33.75" x14ac:dyDescent="0.15">
      <c r="A139" s="153" t="s">
        <v>134</v>
      </c>
      <c r="B139" s="178">
        <f>J38</f>
        <v>0</v>
      </c>
      <c r="C139" s="243"/>
      <c r="D139" s="244"/>
      <c r="E139" s="244"/>
      <c r="F139" s="244"/>
      <c r="G139" s="244"/>
      <c r="H139" s="244"/>
      <c r="I139" s="244"/>
      <c r="J139" s="244"/>
      <c r="K139" s="244"/>
      <c r="L139" s="245"/>
    </row>
    <row r="140" spans="1:12" ht="22.5" x14ac:dyDescent="0.15">
      <c r="A140" s="153" t="s">
        <v>135</v>
      </c>
      <c r="B140" s="178">
        <f>K38</f>
        <v>0</v>
      </c>
      <c r="C140" s="243"/>
      <c r="D140" s="244"/>
      <c r="E140" s="244"/>
      <c r="F140" s="244"/>
      <c r="G140" s="244"/>
      <c r="H140" s="244"/>
      <c r="I140" s="244"/>
      <c r="J140" s="244"/>
      <c r="K140" s="244"/>
      <c r="L140" s="245"/>
    </row>
  </sheetData>
  <sheetProtection algorithmName="SHA-512" hashValue="T8gVQkPAat9Nim7DbMGDkGGAWplcvygsRO2tW5y2E/WkBX4v6hTLg25k+y3cnZBOHcMeU+i6lqY55ZnqiB3dPw==" saltValue="Js4t2T1f5/Ynkxb7LAkq0A==" spinCount="100000" sheet="1" objects="1" scenarios="1"/>
  <mergeCells count="93">
    <mergeCell ref="C138:L138"/>
    <mergeCell ref="C139:L139"/>
    <mergeCell ref="C140:L140"/>
    <mergeCell ref="C133:L133"/>
    <mergeCell ref="C134:L134"/>
    <mergeCell ref="C135:L135"/>
    <mergeCell ref="C136:L136"/>
    <mergeCell ref="C137:L137"/>
    <mergeCell ref="C127:L127"/>
    <mergeCell ref="C128:L128"/>
    <mergeCell ref="C129:L129"/>
    <mergeCell ref="C130:L130"/>
    <mergeCell ref="C132:L132"/>
    <mergeCell ref="C122:L122"/>
    <mergeCell ref="C123:L123"/>
    <mergeCell ref="C124:L124"/>
    <mergeCell ref="C125:L125"/>
    <mergeCell ref="C126:L126"/>
    <mergeCell ref="C116:L116"/>
    <mergeCell ref="C117:L117"/>
    <mergeCell ref="C118:L118"/>
    <mergeCell ref="C119:L119"/>
    <mergeCell ref="C120:L120"/>
    <mergeCell ref="C110:L110"/>
    <mergeCell ref="C112:L112"/>
    <mergeCell ref="C113:L113"/>
    <mergeCell ref="C114:L114"/>
    <mergeCell ref="C115:L115"/>
    <mergeCell ref="C105:L105"/>
    <mergeCell ref="C106:L106"/>
    <mergeCell ref="C107:L107"/>
    <mergeCell ref="C108:L108"/>
    <mergeCell ref="C109:L109"/>
    <mergeCell ref="C99:L99"/>
    <mergeCell ref="C100:L100"/>
    <mergeCell ref="C102:L102"/>
    <mergeCell ref="C103:L103"/>
    <mergeCell ref="C104:L104"/>
    <mergeCell ref="C94:L94"/>
    <mergeCell ref="C95:L95"/>
    <mergeCell ref="C96:L96"/>
    <mergeCell ref="C97:L97"/>
    <mergeCell ref="C98:L98"/>
    <mergeCell ref="C88:L88"/>
    <mergeCell ref="C89:L89"/>
    <mergeCell ref="C90:L90"/>
    <mergeCell ref="C92:L92"/>
    <mergeCell ref="C93:L93"/>
    <mergeCell ref="C83:L83"/>
    <mergeCell ref="C84:L84"/>
    <mergeCell ref="C85:L85"/>
    <mergeCell ref="C86:L86"/>
    <mergeCell ref="C87:L87"/>
    <mergeCell ref="C77:L77"/>
    <mergeCell ref="C78:L78"/>
    <mergeCell ref="C79:L79"/>
    <mergeCell ref="C80:L80"/>
    <mergeCell ref="C82:L82"/>
    <mergeCell ref="C72:L72"/>
    <mergeCell ref="C73:L73"/>
    <mergeCell ref="C74:L74"/>
    <mergeCell ref="C75:L75"/>
    <mergeCell ref="C76:L76"/>
    <mergeCell ref="C66:L66"/>
    <mergeCell ref="C67:L67"/>
    <mergeCell ref="C68:L68"/>
    <mergeCell ref="C69:L69"/>
    <mergeCell ref="C70:L70"/>
    <mergeCell ref="C60:L60"/>
    <mergeCell ref="C62:L62"/>
    <mergeCell ref="C63:L63"/>
    <mergeCell ref="C64:L64"/>
    <mergeCell ref="C65:L65"/>
    <mergeCell ref="C55:L55"/>
    <mergeCell ref="C56:L56"/>
    <mergeCell ref="C57:L57"/>
    <mergeCell ref="C58:L58"/>
    <mergeCell ref="C59:L59"/>
    <mergeCell ref="C49:L49"/>
    <mergeCell ref="C50:L50"/>
    <mergeCell ref="C52:L52"/>
    <mergeCell ref="C53:L53"/>
    <mergeCell ref="C54:L54"/>
    <mergeCell ref="C44:L44"/>
    <mergeCell ref="C45:L45"/>
    <mergeCell ref="C46:L46"/>
    <mergeCell ref="C47:L47"/>
    <mergeCell ref="C48:L48"/>
    <mergeCell ref="D1:L1"/>
    <mergeCell ref="A1:C1"/>
    <mergeCell ref="A41:H41"/>
    <mergeCell ref="C42:L42"/>
    <mergeCell ref="C43:L43"/>
  </mergeCells>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O89"/>
  <sheetViews>
    <sheetView showGridLines="0" zoomScale="90" zoomScaleNormal="90" workbookViewId="0">
      <selection activeCell="H11" sqref="H11"/>
    </sheetView>
  </sheetViews>
  <sheetFormatPr defaultRowHeight="11.25" x14ac:dyDescent="0.15"/>
  <cols>
    <col min="1" max="3" width="15.625" style="162" customWidth="1"/>
    <col min="4" max="4" width="19.625" style="162" bestFit="1" customWidth="1"/>
    <col min="5"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43</v>
      </c>
      <c r="B1" s="264"/>
      <c r="C1" s="264"/>
      <c r="D1" s="263">
        <f>'Algemene informatie'!B10</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8.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ht="11.25" customHeight="1"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ht="11.25" customHeight="1"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66" t="s">
        <v>2</v>
      </c>
      <c r="D26" s="255" t="s">
        <v>38</v>
      </c>
      <c r="E26" s="256"/>
      <c r="F26" s="257"/>
      <c r="G26" s="166" t="s">
        <v>6</v>
      </c>
      <c r="H26" s="166" t="s">
        <v>124</v>
      </c>
      <c r="I26" s="166" t="s">
        <v>102</v>
      </c>
      <c r="J26" s="166" t="s">
        <v>125</v>
      </c>
      <c r="K26" s="166" t="s">
        <v>94</v>
      </c>
      <c r="L26" s="166"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62"/>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ht="11.25" customHeight="1"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wOIgm+jOfwFkf/EO7scw3nuv77KY+wx+MM/PIJgrJRoNm558l9RYHavX6voU199wTb6bAPT3I0IX6pRvI1YQFw==" saltValue="fqGIHiWHaaqVACNnwgf+TA==" spinCount="100000" sheet="1" objects="1" scenarios="1"/>
  <mergeCells count="136">
    <mergeCell ref="D1:F1"/>
    <mergeCell ref="D38:F38"/>
    <mergeCell ref="D39:F39"/>
    <mergeCell ref="D30:F30"/>
    <mergeCell ref="A1:C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33:F33"/>
    <mergeCell ref="D34:F34"/>
    <mergeCell ref="D28:F28"/>
    <mergeCell ref="D29:F29"/>
    <mergeCell ref="D45:F45"/>
    <mergeCell ref="D46:F46"/>
    <mergeCell ref="D47:F47"/>
    <mergeCell ref="D44:F44"/>
    <mergeCell ref="D35:F35"/>
    <mergeCell ref="D36:F36"/>
    <mergeCell ref="D37:F37"/>
    <mergeCell ref="D48:F48"/>
    <mergeCell ref="A49:B49"/>
    <mergeCell ref="D49:F49"/>
    <mergeCell ref="A47:B47"/>
    <mergeCell ref="A48:B48"/>
    <mergeCell ref="A45:B45"/>
    <mergeCell ref="A46:B46"/>
    <mergeCell ref="A53:B53"/>
    <mergeCell ref="D53:F53"/>
    <mergeCell ref="A54:B54"/>
    <mergeCell ref="D54:F54"/>
    <mergeCell ref="A55:B55"/>
    <mergeCell ref="D55:F55"/>
    <mergeCell ref="A50:B50"/>
    <mergeCell ref="D50:F50"/>
    <mergeCell ref="A51:B51"/>
    <mergeCell ref="D51:F51"/>
    <mergeCell ref="A52:B52"/>
    <mergeCell ref="D52:F52"/>
    <mergeCell ref="A59:B59"/>
    <mergeCell ref="D59:F59"/>
    <mergeCell ref="A60:B60"/>
    <mergeCell ref="D60:F60"/>
    <mergeCell ref="A61:B61"/>
    <mergeCell ref="D61:F61"/>
    <mergeCell ref="A56:B56"/>
    <mergeCell ref="D56:F56"/>
    <mergeCell ref="A57:B57"/>
    <mergeCell ref="D57:F57"/>
    <mergeCell ref="A58:B58"/>
    <mergeCell ref="D58:F58"/>
    <mergeCell ref="A65:B65"/>
    <mergeCell ref="D65:F65"/>
    <mergeCell ref="A66:B66"/>
    <mergeCell ref="D66:F66"/>
    <mergeCell ref="A67:B67"/>
    <mergeCell ref="D67:F67"/>
    <mergeCell ref="A62:B62"/>
    <mergeCell ref="D62:F62"/>
    <mergeCell ref="A63:B63"/>
    <mergeCell ref="D63:F63"/>
    <mergeCell ref="A64:B64"/>
    <mergeCell ref="D64:F64"/>
    <mergeCell ref="A71:B71"/>
    <mergeCell ref="D71:F71"/>
    <mergeCell ref="A72:B72"/>
    <mergeCell ref="D72:F72"/>
    <mergeCell ref="A73:B73"/>
    <mergeCell ref="D73:F73"/>
    <mergeCell ref="A68:B68"/>
    <mergeCell ref="D68:F68"/>
    <mergeCell ref="A69:B69"/>
    <mergeCell ref="D69:F69"/>
    <mergeCell ref="A70:B70"/>
    <mergeCell ref="D70:F70"/>
    <mergeCell ref="A77:B77"/>
    <mergeCell ref="D77:F77"/>
    <mergeCell ref="A78:B78"/>
    <mergeCell ref="D78:F78"/>
    <mergeCell ref="A79:B79"/>
    <mergeCell ref="D79:F79"/>
    <mergeCell ref="A74:B74"/>
    <mergeCell ref="D74:F74"/>
    <mergeCell ref="A75:B75"/>
    <mergeCell ref="D75:F75"/>
    <mergeCell ref="A76:B76"/>
    <mergeCell ref="D76:F76"/>
    <mergeCell ref="A86:B86"/>
    <mergeCell ref="D86:F86"/>
    <mergeCell ref="A83:B83"/>
    <mergeCell ref="D83:F83"/>
    <mergeCell ref="A84:B84"/>
    <mergeCell ref="D84:F84"/>
    <mergeCell ref="A85:B85"/>
    <mergeCell ref="D85:F85"/>
    <mergeCell ref="A80:B80"/>
    <mergeCell ref="D80:F80"/>
    <mergeCell ref="A81:B81"/>
    <mergeCell ref="D81:F81"/>
    <mergeCell ref="A82:B82"/>
    <mergeCell ref="D82:F82"/>
    <mergeCell ref="O38:O43"/>
    <mergeCell ref="N38:N43"/>
    <mergeCell ref="O17:O24"/>
    <mergeCell ref="N17:N24"/>
    <mergeCell ref="O4:O16"/>
    <mergeCell ref="N4:N16"/>
    <mergeCell ref="A26:B26"/>
    <mergeCell ref="D26:F26"/>
    <mergeCell ref="A27:B27"/>
    <mergeCell ref="D27:F27"/>
    <mergeCell ref="O27:O30"/>
    <mergeCell ref="N27:N30"/>
    <mergeCell ref="N31:N33"/>
    <mergeCell ref="O31:O33"/>
    <mergeCell ref="O34:O37"/>
    <mergeCell ref="N34:N37"/>
    <mergeCell ref="A39:B39"/>
    <mergeCell ref="A40:B40"/>
    <mergeCell ref="D40:F40"/>
    <mergeCell ref="D41:F41"/>
    <mergeCell ref="D42:F42"/>
    <mergeCell ref="D43:F43"/>
    <mergeCell ref="D31:F31"/>
    <mergeCell ref="D32:F32"/>
  </mergeCells>
  <dataValidations count="1">
    <dataValidation type="list" allowBlank="1" showInputMessage="1" showErrorMessage="1" prompt="Selecteer welk WP van toepassing is" sqref="C27:C86" xr:uid="{00000000-0002-0000-0500-00000000000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106</v>
      </c>
      <c r="B1" s="264"/>
      <c r="C1" s="264"/>
      <c r="D1" s="263">
        <f>'Algemene informatie'!B11</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9.2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NadX0UedtnPQtVONzkLdL9BuLxKBnry8QdjeIoem0PhpisOEyhPvmBDb/BRUxfX7ppBN0sLRRDldIN69IXiOKw==" saltValue="VgxGwAj22VLoj0jBrmJj7w=="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107</v>
      </c>
      <c r="B1" s="264"/>
      <c r="C1" s="264"/>
      <c r="D1" s="263">
        <f>'Algemene informatie'!B12</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60.7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BblRQ+hP3fzC5T6a6OroeBTNCwd/sJzpLHGC1hlvbrqq8BQsZH5vBKXQeyB3zw2m1ddKJUwQ2yr6kXSW48U0mA==" saltValue="dHiFDAHfLJ2IozX/GXTTeA=="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O89"/>
  <sheetViews>
    <sheetView showGridLines="0" topLeftCell="B1" zoomScale="90" zoomScaleNormal="90" workbookViewId="0">
      <selection activeCell="F24" sqref="F24:G24"/>
    </sheetView>
  </sheetViews>
  <sheetFormatPr defaultRowHeight="11.25" x14ac:dyDescent="0.15"/>
  <cols>
    <col min="1" max="12" width="15.625" style="162" customWidth="1"/>
    <col min="13" max="13" width="2.5" style="162" customWidth="1"/>
    <col min="14" max="14" width="13.75" style="162" customWidth="1"/>
    <col min="15" max="15" width="56.25" style="162" customWidth="1"/>
    <col min="16" max="16384" width="9" style="162"/>
  </cols>
  <sheetData>
    <row r="1" spans="1:15" x14ac:dyDescent="0.15">
      <c r="A1" s="264" t="s">
        <v>108</v>
      </c>
      <c r="B1" s="264"/>
      <c r="C1" s="264"/>
      <c r="D1" s="263">
        <f>'Algemene informatie'!B13</f>
        <v>0</v>
      </c>
      <c r="E1" s="263"/>
      <c r="F1" s="263"/>
      <c r="G1" s="151"/>
      <c r="H1" s="151"/>
      <c r="I1" s="151"/>
      <c r="J1" s="151"/>
      <c r="K1" s="151"/>
      <c r="L1" s="151"/>
    </row>
    <row r="2" spans="1:15" x14ac:dyDescent="0.15">
      <c r="A2" s="151" t="s">
        <v>64</v>
      </c>
      <c r="B2" s="151"/>
      <c r="C2" s="151"/>
      <c r="D2" s="151"/>
      <c r="E2" s="151"/>
      <c r="F2" s="151"/>
      <c r="G2" s="151"/>
      <c r="H2" s="151"/>
      <c r="I2" s="151"/>
      <c r="J2" s="151"/>
      <c r="K2" s="151"/>
      <c r="L2" s="151"/>
    </row>
    <row r="3" spans="1:15" s="164" customFormat="1" ht="58.5" customHeight="1" x14ac:dyDescent="0.15">
      <c r="A3" s="163" t="s">
        <v>2</v>
      </c>
      <c r="B3" s="153" t="s">
        <v>4</v>
      </c>
      <c r="C3" s="153" t="s">
        <v>98</v>
      </c>
      <c r="D3" s="153" t="s">
        <v>99</v>
      </c>
      <c r="E3" s="153" t="s">
        <v>95</v>
      </c>
      <c r="F3" s="153" t="s">
        <v>96</v>
      </c>
      <c r="G3" s="153" t="s">
        <v>60</v>
      </c>
      <c r="H3" s="153" t="s">
        <v>61</v>
      </c>
      <c r="I3" s="153" t="s">
        <v>62</v>
      </c>
      <c r="J3" s="153" t="s">
        <v>63</v>
      </c>
      <c r="K3" s="153" t="s">
        <v>39</v>
      </c>
      <c r="L3" s="153" t="s">
        <v>7</v>
      </c>
      <c r="N3" s="173" t="s">
        <v>121</v>
      </c>
      <c r="O3" s="174"/>
    </row>
    <row r="4" spans="1:15" x14ac:dyDescent="0.15">
      <c r="A4" s="155">
        <v>1</v>
      </c>
      <c r="B4" s="156">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6">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7">
        <f>SUM(B4:K4)</f>
        <v>0</v>
      </c>
      <c r="N4" s="251" t="s">
        <v>116</v>
      </c>
      <c r="O4" s="249" t="s">
        <v>117</v>
      </c>
    </row>
    <row r="5" spans="1:15" x14ac:dyDescent="0.15">
      <c r="A5" s="155">
        <v>2</v>
      </c>
      <c r="B5" s="156">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6">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7">
        <f t="shared" ref="L5:L23" si="0">SUM(B5:K5)</f>
        <v>0</v>
      </c>
      <c r="N5" s="252"/>
      <c r="O5" s="249"/>
    </row>
    <row r="6" spans="1:15" x14ac:dyDescent="0.15">
      <c r="A6" s="155">
        <v>3</v>
      </c>
      <c r="B6" s="156">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6">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7">
        <f t="shared" si="0"/>
        <v>0</v>
      </c>
      <c r="N6" s="252"/>
      <c r="O6" s="249"/>
    </row>
    <row r="7" spans="1:15" x14ac:dyDescent="0.15">
      <c r="A7" s="155">
        <v>4</v>
      </c>
      <c r="B7" s="156">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6">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7">
        <f t="shared" si="0"/>
        <v>0</v>
      </c>
      <c r="N7" s="252"/>
      <c r="O7" s="249"/>
    </row>
    <row r="8" spans="1:15" x14ac:dyDescent="0.15">
      <c r="A8" s="155">
        <v>5</v>
      </c>
      <c r="B8" s="156">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6">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7">
        <f t="shared" si="0"/>
        <v>0</v>
      </c>
      <c r="N8" s="252"/>
      <c r="O8" s="249"/>
    </row>
    <row r="9" spans="1:15" x14ac:dyDescent="0.15">
      <c r="A9" s="155">
        <v>6</v>
      </c>
      <c r="B9" s="156">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6">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7">
        <f t="shared" si="0"/>
        <v>0</v>
      </c>
      <c r="N9" s="252"/>
      <c r="O9" s="249"/>
    </row>
    <row r="10" spans="1:15" x14ac:dyDescent="0.15">
      <c r="A10" s="155">
        <v>7</v>
      </c>
      <c r="B10" s="156">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6">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7">
        <f t="shared" si="0"/>
        <v>0</v>
      </c>
      <c r="N10" s="252"/>
      <c r="O10" s="249"/>
    </row>
    <row r="11" spans="1:15" x14ac:dyDescent="0.15">
      <c r="A11" s="155">
        <v>8</v>
      </c>
      <c r="B11" s="156">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6">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7">
        <f t="shared" si="0"/>
        <v>0</v>
      </c>
      <c r="N11" s="252"/>
      <c r="O11" s="249"/>
    </row>
    <row r="12" spans="1:15" x14ac:dyDescent="0.15">
      <c r="A12" s="155">
        <v>9</v>
      </c>
      <c r="B12" s="156">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6">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7">
        <f t="shared" si="0"/>
        <v>0</v>
      </c>
      <c r="N12" s="252"/>
      <c r="O12" s="249"/>
    </row>
    <row r="13" spans="1:15" x14ac:dyDescent="0.15">
      <c r="A13" s="155">
        <v>10</v>
      </c>
      <c r="B13" s="156">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6">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7">
        <f t="shared" si="0"/>
        <v>0</v>
      </c>
      <c r="N13" s="252"/>
      <c r="O13" s="249"/>
    </row>
    <row r="14" spans="1:15" x14ac:dyDescent="0.15">
      <c r="A14" s="155">
        <v>11</v>
      </c>
      <c r="B14" s="156">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6">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7">
        <f t="shared" si="0"/>
        <v>0</v>
      </c>
      <c r="N14" s="252"/>
      <c r="O14" s="249"/>
    </row>
    <row r="15" spans="1:15" x14ac:dyDescent="0.15">
      <c r="A15" s="155">
        <v>12</v>
      </c>
      <c r="B15" s="156">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6">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7">
        <f t="shared" si="0"/>
        <v>0</v>
      </c>
      <c r="N15" s="252"/>
      <c r="O15" s="249"/>
    </row>
    <row r="16" spans="1:15" x14ac:dyDescent="0.15">
      <c r="A16" s="155">
        <v>13</v>
      </c>
      <c r="B16" s="156">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6">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7">
        <f t="shared" si="0"/>
        <v>0</v>
      </c>
      <c r="N16" s="253"/>
      <c r="O16" s="249"/>
    </row>
    <row r="17" spans="1:15" x14ac:dyDescent="0.15">
      <c r="A17" s="155">
        <v>14</v>
      </c>
      <c r="B17" s="156">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6">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7">
        <f t="shared" si="0"/>
        <v>0</v>
      </c>
      <c r="N17" s="250" t="s">
        <v>118</v>
      </c>
      <c r="O17" s="249" t="s">
        <v>123</v>
      </c>
    </row>
    <row r="18" spans="1:15" x14ac:dyDescent="0.15">
      <c r="A18" s="155">
        <v>15</v>
      </c>
      <c r="B18" s="156">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6">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7">
        <f t="shared" si="0"/>
        <v>0</v>
      </c>
      <c r="N18" s="250"/>
      <c r="O18" s="249"/>
    </row>
    <row r="19" spans="1:15" x14ac:dyDescent="0.15">
      <c r="A19" s="155">
        <v>16</v>
      </c>
      <c r="B19" s="156">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6">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7">
        <f t="shared" si="0"/>
        <v>0</v>
      </c>
      <c r="N19" s="250"/>
      <c r="O19" s="249"/>
    </row>
    <row r="20" spans="1:15" x14ac:dyDescent="0.15">
      <c r="A20" s="155">
        <v>17</v>
      </c>
      <c r="B20" s="156">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6">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7">
        <f t="shared" si="0"/>
        <v>0</v>
      </c>
      <c r="N20" s="250"/>
      <c r="O20" s="249"/>
    </row>
    <row r="21" spans="1:15" x14ac:dyDescent="0.15">
      <c r="A21" s="155">
        <v>18</v>
      </c>
      <c r="B21" s="156">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6">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7">
        <f t="shared" si="0"/>
        <v>0</v>
      </c>
      <c r="N21" s="250"/>
      <c r="O21" s="249"/>
    </row>
    <row r="22" spans="1:15" x14ac:dyDescent="0.15">
      <c r="A22" s="155">
        <v>19</v>
      </c>
      <c r="B22" s="156">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6">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7">
        <f t="shared" si="0"/>
        <v>0</v>
      </c>
      <c r="N22" s="250"/>
      <c r="O22" s="249"/>
    </row>
    <row r="23" spans="1:15" x14ac:dyDescent="0.15">
      <c r="A23" s="155">
        <v>20</v>
      </c>
      <c r="B23" s="156">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6">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7">
        <f t="shared" si="0"/>
        <v>0</v>
      </c>
      <c r="N23" s="250"/>
      <c r="O23" s="249"/>
    </row>
    <row r="24" spans="1:15" x14ac:dyDescent="0.15">
      <c r="A24" s="158" t="s">
        <v>8</v>
      </c>
      <c r="B24" s="113">
        <f>SUM(B4:B23)</f>
        <v>0</v>
      </c>
      <c r="C24" s="113">
        <f t="shared" ref="C24:L24" si="1">SUM(C4:C23)</f>
        <v>0</v>
      </c>
      <c r="D24" s="113">
        <f t="shared" si="1"/>
        <v>0</v>
      </c>
      <c r="E24" s="113">
        <f t="shared" si="1"/>
        <v>0</v>
      </c>
      <c r="F24" s="113">
        <f t="shared" si="1"/>
        <v>0</v>
      </c>
      <c r="G24" s="113">
        <f t="shared" si="1"/>
        <v>0</v>
      </c>
      <c r="H24" s="113">
        <f t="shared" si="1"/>
        <v>0</v>
      </c>
      <c r="I24" s="113">
        <f t="shared" si="1"/>
        <v>0</v>
      </c>
      <c r="J24" s="113">
        <f t="shared" si="1"/>
        <v>0</v>
      </c>
      <c r="K24" s="113">
        <f t="shared" si="1"/>
        <v>0</v>
      </c>
      <c r="L24" s="113">
        <f t="shared" si="1"/>
        <v>0</v>
      </c>
      <c r="N24" s="250"/>
      <c r="O24" s="249"/>
    </row>
    <row r="25" spans="1:15" x14ac:dyDescent="0.15">
      <c r="A25" s="151"/>
      <c r="B25" s="151"/>
      <c r="C25" s="151"/>
      <c r="D25" s="165"/>
      <c r="E25" s="151"/>
      <c r="F25" s="151"/>
      <c r="G25" s="151"/>
      <c r="H25" s="151"/>
      <c r="I25" s="151"/>
      <c r="J25" s="151"/>
      <c r="K25" s="151"/>
      <c r="L25" s="151"/>
    </row>
    <row r="26" spans="1:15" s="164" customFormat="1" ht="72.75" customHeight="1" x14ac:dyDescent="0.15">
      <c r="A26" s="254" t="s">
        <v>5</v>
      </c>
      <c r="B26" s="254"/>
      <c r="C26" s="172" t="s">
        <v>2</v>
      </c>
      <c r="D26" s="255" t="s">
        <v>38</v>
      </c>
      <c r="E26" s="256"/>
      <c r="F26" s="257"/>
      <c r="G26" s="172" t="s">
        <v>6</v>
      </c>
      <c r="H26" s="172" t="s">
        <v>124</v>
      </c>
      <c r="I26" s="172" t="s">
        <v>102</v>
      </c>
      <c r="J26" s="172" t="s">
        <v>125</v>
      </c>
      <c r="K26" s="172" t="s">
        <v>94</v>
      </c>
      <c r="L26" s="172" t="s">
        <v>97</v>
      </c>
      <c r="M26" s="167"/>
      <c r="N26" s="173" t="s">
        <v>120</v>
      </c>
      <c r="O26" s="174"/>
    </row>
    <row r="27" spans="1:15" ht="13.5" customHeight="1" x14ac:dyDescent="0.15">
      <c r="A27" s="258"/>
      <c r="B27" s="258"/>
      <c r="C27" s="90"/>
      <c r="D27" s="259"/>
      <c r="E27" s="260"/>
      <c r="F27" s="261"/>
      <c r="G27" s="91"/>
      <c r="H27" s="87"/>
      <c r="I27" s="168" t="str">
        <f>IF(H27=0,"€ 39,00",IF(H27&gt;0,"0"))</f>
        <v>€ 39,00</v>
      </c>
      <c r="J27" s="169">
        <f>G27*H27</f>
        <v>0</v>
      </c>
      <c r="K27" s="169">
        <f>G27*I27</f>
        <v>0</v>
      </c>
      <c r="L27" s="170">
        <f>SUM(J27:K27)</f>
        <v>0</v>
      </c>
      <c r="M27" s="171"/>
      <c r="N27" s="250" t="s">
        <v>115</v>
      </c>
      <c r="O27" s="249" t="s">
        <v>122</v>
      </c>
    </row>
    <row r="28" spans="1:15" x14ac:dyDescent="0.15">
      <c r="A28" s="258"/>
      <c r="B28" s="258"/>
      <c r="C28" s="90"/>
      <c r="D28" s="259"/>
      <c r="E28" s="260"/>
      <c r="F28" s="261"/>
      <c r="G28" s="91"/>
      <c r="H28" s="87"/>
      <c r="I28" s="168" t="str">
        <f t="shared" ref="I28:I86" si="2">IF(H28=0,"€ 39,00",IF(H28&gt;0,"0"))</f>
        <v>€ 39,00</v>
      </c>
      <c r="J28" s="169">
        <f t="shared" ref="J28:J86" si="3">G28*H28</f>
        <v>0</v>
      </c>
      <c r="K28" s="169">
        <f t="shared" ref="K28:K86" si="4">G28*I28</f>
        <v>0</v>
      </c>
      <c r="L28" s="170">
        <f t="shared" ref="L28:L51" si="5">SUM(J28:K28)</f>
        <v>0</v>
      </c>
      <c r="M28" s="171"/>
      <c r="N28" s="250"/>
      <c r="O28" s="249"/>
    </row>
    <row r="29" spans="1:15" x14ac:dyDescent="0.15">
      <c r="A29" s="258"/>
      <c r="B29" s="258"/>
      <c r="C29" s="90"/>
      <c r="D29" s="259"/>
      <c r="E29" s="260"/>
      <c r="F29" s="261"/>
      <c r="G29" s="91"/>
      <c r="H29" s="87"/>
      <c r="I29" s="168" t="str">
        <f t="shared" si="2"/>
        <v>€ 39,00</v>
      </c>
      <c r="J29" s="169">
        <f t="shared" si="3"/>
        <v>0</v>
      </c>
      <c r="K29" s="169">
        <f t="shared" si="4"/>
        <v>0</v>
      </c>
      <c r="L29" s="170">
        <f t="shared" si="5"/>
        <v>0</v>
      </c>
      <c r="M29" s="171"/>
      <c r="N29" s="250"/>
      <c r="O29" s="249"/>
    </row>
    <row r="30" spans="1:15" ht="11.25" customHeight="1" x14ac:dyDescent="0.15">
      <c r="A30" s="258"/>
      <c r="B30" s="258"/>
      <c r="C30" s="90"/>
      <c r="D30" s="259"/>
      <c r="E30" s="260"/>
      <c r="F30" s="261"/>
      <c r="G30" s="91"/>
      <c r="H30" s="87"/>
      <c r="I30" s="168" t="str">
        <f t="shared" si="2"/>
        <v>€ 39,00</v>
      </c>
      <c r="J30" s="169">
        <f t="shared" si="3"/>
        <v>0</v>
      </c>
      <c r="K30" s="169">
        <f t="shared" si="4"/>
        <v>0</v>
      </c>
      <c r="L30" s="170">
        <f t="shared" si="5"/>
        <v>0</v>
      </c>
      <c r="M30" s="171"/>
      <c r="N30" s="250"/>
      <c r="O30" s="249"/>
    </row>
    <row r="31" spans="1:15" x14ac:dyDescent="0.15">
      <c r="A31" s="258"/>
      <c r="B31" s="258"/>
      <c r="C31" s="90"/>
      <c r="D31" s="259"/>
      <c r="E31" s="260"/>
      <c r="F31" s="261"/>
      <c r="G31" s="91"/>
      <c r="H31" s="87"/>
      <c r="I31" s="168" t="str">
        <f t="shared" si="2"/>
        <v>€ 39,00</v>
      </c>
      <c r="J31" s="169">
        <f t="shared" si="3"/>
        <v>0</v>
      </c>
      <c r="K31" s="169">
        <f t="shared" si="4"/>
        <v>0</v>
      </c>
      <c r="L31" s="170">
        <f t="shared" si="5"/>
        <v>0</v>
      </c>
      <c r="M31" s="171"/>
      <c r="N31" s="250" t="s">
        <v>85</v>
      </c>
      <c r="O31" s="249" t="s">
        <v>126</v>
      </c>
    </row>
    <row r="32" spans="1:15" x14ac:dyDescent="0.15">
      <c r="A32" s="258"/>
      <c r="B32" s="258"/>
      <c r="C32" s="90"/>
      <c r="D32" s="259"/>
      <c r="E32" s="260"/>
      <c r="F32" s="261"/>
      <c r="G32" s="91"/>
      <c r="H32" s="87"/>
      <c r="I32" s="168" t="str">
        <f t="shared" si="2"/>
        <v>€ 39,00</v>
      </c>
      <c r="J32" s="169">
        <f t="shared" si="3"/>
        <v>0</v>
      </c>
      <c r="K32" s="169">
        <f t="shared" si="4"/>
        <v>0</v>
      </c>
      <c r="L32" s="170">
        <f t="shared" si="5"/>
        <v>0</v>
      </c>
      <c r="M32" s="171"/>
      <c r="N32" s="250"/>
      <c r="O32" s="249"/>
    </row>
    <row r="33" spans="1:15" ht="11.25" customHeight="1" x14ac:dyDescent="0.15">
      <c r="A33" s="258"/>
      <c r="B33" s="258"/>
      <c r="C33" s="90"/>
      <c r="D33" s="259"/>
      <c r="E33" s="260"/>
      <c r="F33" s="261"/>
      <c r="G33" s="91"/>
      <c r="H33" s="87"/>
      <c r="I33" s="168" t="str">
        <f t="shared" si="2"/>
        <v>€ 39,00</v>
      </c>
      <c r="J33" s="169">
        <f t="shared" si="3"/>
        <v>0</v>
      </c>
      <c r="K33" s="169">
        <f t="shared" si="4"/>
        <v>0</v>
      </c>
      <c r="L33" s="170">
        <f t="shared" si="5"/>
        <v>0</v>
      </c>
      <c r="M33" s="171"/>
      <c r="N33" s="250"/>
      <c r="O33" s="249"/>
    </row>
    <row r="34" spans="1:15" x14ac:dyDescent="0.15">
      <c r="A34" s="258"/>
      <c r="B34" s="258"/>
      <c r="C34" s="90"/>
      <c r="D34" s="259"/>
      <c r="E34" s="260"/>
      <c r="F34" s="261"/>
      <c r="G34" s="91"/>
      <c r="H34" s="87"/>
      <c r="I34" s="168" t="str">
        <f t="shared" si="2"/>
        <v>€ 39,00</v>
      </c>
      <c r="J34" s="169">
        <f t="shared" si="3"/>
        <v>0</v>
      </c>
      <c r="K34" s="169">
        <f t="shared" si="4"/>
        <v>0</v>
      </c>
      <c r="L34" s="170">
        <f t="shared" si="5"/>
        <v>0</v>
      </c>
      <c r="M34" s="171"/>
      <c r="N34" s="250" t="s">
        <v>86</v>
      </c>
      <c r="O34" s="249" t="s">
        <v>127</v>
      </c>
    </row>
    <row r="35" spans="1:15" x14ac:dyDescent="0.15">
      <c r="A35" s="258"/>
      <c r="B35" s="258"/>
      <c r="C35" s="90"/>
      <c r="D35" s="259"/>
      <c r="E35" s="260"/>
      <c r="F35" s="261"/>
      <c r="G35" s="91"/>
      <c r="H35" s="87"/>
      <c r="I35" s="168" t="str">
        <f t="shared" si="2"/>
        <v>€ 39,00</v>
      </c>
      <c r="J35" s="169">
        <f t="shared" si="3"/>
        <v>0</v>
      </c>
      <c r="K35" s="169">
        <f t="shared" si="4"/>
        <v>0</v>
      </c>
      <c r="L35" s="170">
        <f t="shared" si="5"/>
        <v>0</v>
      </c>
      <c r="M35" s="171"/>
      <c r="N35" s="250"/>
      <c r="O35" s="249"/>
    </row>
    <row r="36" spans="1:15" x14ac:dyDescent="0.15">
      <c r="A36" s="258"/>
      <c r="B36" s="258"/>
      <c r="C36" s="90"/>
      <c r="D36" s="259"/>
      <c r="E36" s="260"/>
      <c r="F36" s="261"/>
      <c r="G36" s="91"/>
      <c r="H36" s="87"/>
      <c r="I36" s="168" t="str">
        <f t="shared" si="2"/>
        <v>€ 39,00</v>
      </c>
      <c r="J36" s="169">
        <f t="shared" si="3"/>
        <v>0</v>
      </c>
      <c r="K36" s="169">
        <f t="shared" si="4"/>
        <v>0</v>
      </c>
      <c r="L36" s="170">
        <f t="shared" si="5"/>
        <v>0</v>
      </c>
      <c r="M36" s="171"/>
      <c r="N36" s="250"/>
      <c r="O36" s="249"/>
    </row>
    <row r="37" spans="1:15" x14ac:dyDescent="0.15">
      <c r="A37" s="258"/>
      <c r="B37" s="258"/>
      <c r="C37" s="90"/>
      <c r="D37" s="259"/>
      <c r="E37" s="260"/>
      <c r="F37" s="261"/>
      <c r="G37" s="91"/>
      <c r="H37" s="87"/>
      <c r="I37" s="168" t="str">
        <f t="shared" si="2"/>
        <v>€ 39,00</v>
      </c>
      <c r="J37" s="169">
        <f t="shared" si="3"/>
        <v>0</v>
      </c>
      <c r="K37" s="169">
        <f t="shared" si="4"/>
        <v>0</v>
      </c>
      <c r="L37" s="170">
        <f t="shared" si="5"/>
        <v>0</v>
      </c>
      <c r="M37" s="171"/>
      <c r="N37" s="250"/>
      <c r="O37" s="249"/>
    </row>
    <row r="38" spans="1:15" x14ac:dyDescent="0.15">
      <c r="A38" s="258"/>
      <c r="B38" s="258"/>
      <c r="C38" s="90"/>
      <c r="D38" s="259"/>
      <c r="E38" s="260"/>
      <c r="F38" s="261"/>
      <c r="G38" s="91"/>
      <c r="H38" s="87"/>
      <c r="I38" s="168" t="str">
        <f t="shared" si="2"/>
        <v>€ 39,00</v>
      </c>
      <c r="J38" s="169">
        <f t="shared" si="3"/>
        <v>0</v>
      </c>
      <c r="K38" s="169">
        <f t="shared" si="4"/>
        <v>0</v>
      </c>
      <c r="L38" s="170">
        <f t="shared" si="5"/>
        <v>0</v>
      </c>
      <c r="M38" s="171"/>
      <c r="N38" s="250" t="s">
        <v>119</v>
      </c>
      <c r="O38" s="249" t="s">
        <v>138</v>
      </c>
    </row>
    <row r="39" spans="1:15" x14ac:dyDescent="0.15">
      <c r="A39" s="258"/>
      <c r="B39" s="258"/>
      <c r="C39" s="90"/>
      <c r="D39" s="259"/>
      <c r="E39" s="260"/>
      <c r="F39" s="261"/>
      <c r="G39" s="91"/>
      <c r="H39" s="87"/>
      <c r="I39" s="168" t="str">
        <f t="shared" si="2"/>
        <v>€ 39,00</v>
      </c>
      <c r="J39" s="169">
        <f t="shared" si="3"/>
        <v>0</v>
      </c>
      <c r="K39" s="169">
        <f t="shared" si="4"/>
        <v>0</v>
      </c>
      <c r="L39" s="170">
        <f t="shared" si="5"/>
        <v>0</v>
      </c>
      <c r="M39" s="171"/>
      <c r="N39" s="250"/>
      <c r="O39" s="249"/>
    </row>
    <row r="40" spans="1:15" x14ac:dyDescent="0.15">
      <c r="A40" s="258"/>
      <c r="B40" s="258"/>
      <c r="C40" s="90"/>
      <c r="D40" s="259"/>
      <c r="E40" s="260"/>
      <c r="F40" s="261"/>
      <c r="G40" s="91"/>
      <c r="H40" s="87"/>
      <c r="I40" s="168" t="str">
        <f t="shared" si="2"/>
        <v>€ 39,00</v>
      </c>
      <c r="J40" s="169">
        <f t="shared" si="3"/>
        <v>0</v>
      </c>
      <c r="K40" s="169">
        <f t="shared" si="4"/>
        <v>0</v>
      </c>
      <c r="L40" s="170">
        <f t="shared" si="5"/>
        <v>0</v>
      </c>
      <c r="M40" s="171"/>
      <c r="N40" s="250"/>
      <c r="O40" s="249"/>
    </row>
    <row r="41" spans="1:15" x14ac:dyDescent="0.15">
      <c r="A41" s="258"/>
      <c r="B41" s="258"/>
      <c r="C41" s="90"/>
      <c r="D41" s="259"/>
      <c r="E41" s="260"/>
      <c r="F41" s="261"/>
      <c r="G41" s="91"/>
      <c r="H41" s="87"/>
      <c r="I41" s="168" t="str">
        <f t="shared" si="2"/>
        <v>€ 39,00</v>
      </c>
      <c r="J41" s="169">
        <f t="shared" si="3"/>
        <v>0</v>
      </c>
      <c r="K41" s="169">
        <f t="shared" si="4"/>
        <v>0</v>
      </c>
      <c r="L41" s="170">
        <f t="shared" si="5"/>
        <v>0</v>
      </c>
      <c r="M41" s="171"/>
      <c r="N41" s="250"/>
      <c r="O41" s="249"/>
    </row>
    <row r="42" spans="1:15" x14ac:dyDescent="0.15">
      <c r="A42" s="258"/>
      <c r="B42" s="258"/>
      <c r="C42" s="90"/>
      <c r="D42" s="259"/>
      <c r="E42" s="260"/>
      <c r="F42" s="261"/>
      <c r="G42" s="91"/>
      <c r="H42" s="87"/>
      <c r="I42" s="168" t="str">
        <f t="shared" si="2"/>
        <v>€ 39,00</v>
      </c>
      <c r="J42" s="169">
        <f t="shared" si="3"/>
        <v>0</v>
      </c>
      <c r="K42" s="169">
        <f t="shared" si="4"/>
        <v>0</v>
      </c>
      <c r="L42" s="170">
        <f t="shared" si="5"/>
        <v>0</v>
      </c>
      <c r="M42" s="171"/>
      <c r="N42" s="250"/>
      <c r="O42" s="249"/>
    </row>
    <row r="43" spans="1:15" x14ac:dyDescent="0.15">
      <c r="A43" s="258"/>
      <c r="B43" s="258"/>
      <c r="C43" s="90"/>
      <c r="D43" s="259"/>
      <c r="E43" s="260"/>
      <c r="F43" s="261"/>
      <c r="G43" s="91"/>
      <c r="H43" s="87"/>
      <c r="I43" s="168" t="str">
        <f t="shared" si="2"/>
        <v>€ 39,00</v>
      </c>
      <c r="J43" s="169">
        <f t="shared" si="3"/>
        <v>0</v>
      </c>
      <c r="K43" s="169">
        <f t="shared" si="4"/>
        <v>0</v>
      </c>
      <c r="L43" s="170">
        <f t="shared" si="5"/>
        <v>0</v>
      </c>
      <c r="M43" s="171"/>
      <c r="N43" s="250"/>
      <c r="O43" s="249"/>
    </row>
    <row r="44" spans="1:15" x14ac:dyDescent="0.15">
      <c r="A44" s="258"/>
      <c r="B44" s="258"/>
      <c r="C44" s="90"/>
      <c r="D44" s="259"/>
      <c r="E44" s="260"/>
      <c r="F44" s="261"/>
      <c r="G44" s="91"/>
      <c r="H44" s="87"/>
      <c r="I44" s="168" t="str">
        <f t="shared" si="2"/>
        <v>€ 39,00</v>
      </c>
      <c r="J44" s="169">
        <f t="shared" si="3"/>
        <v>0</v>
      </c>
      <c r="K44" s="169">
        <f t="shared" si="4"/>
        <v>0</v>
      </c>
      <c r="L44" s="170">
        <f t="shared" si="5"/>
        <v>0</v>
      </c>
      <c r="M44" s="171"/>
    </row>
    <row r="45" spans="1:15" x14ac:dyDescent="0.15">
      <c r="A45" s="258"/>
      <c r="B45" s="258"/>
      <c r="C45" s="90"/>
      <c r="D45" s="259"/>
      <c r="E45" s="260"/>
      <c r="F45" s="261"/>
      <c r="G45" s="91"/>
      <c r="H45" s="87"/>
      <c r="I45" s="168" t="str">
        <f t="shared" si="2"/>
        <v>€ 39,00</v>
      </c>
      <c r="J45" s="169">
        <f t="shared" si="3"/>
        <v>0</v>
      </c>
      <c r="K45" s="169">
        <f t="shared" si="4"/>
        <v>0</v>
      </c>
      <c r="L45" s="170">
        <f t="shared" si="5"/>
        <v>0</v>
      </c>
      <c r="M45" s="171"/>
    </row>
    <row r="46" spans="1:15" x14ac:dyDescent="0.15">
      <c r="A46" s="258"/>
      <c r="B46" s="258"/>
      <c r="C46" s="90"/>
      <c r="D46" s="259"/>
      <c r="E46" s="260"/>
      <c r="F46" s="261"/>
      <c r="G46" s="91"/>
      <c r="H46" s="87"/>
      <c r="I46" s="168" t="str">
        <f t="shared" si="2"/>
        <v>€ 39,00</v>
      </c>
      <c r="J46" s="169">
        <f t="shared" si="3"/>
        <v>0</v>
      </c>
      <c r="K46" s="169">
        <f t="shared" si="4"/>
        <v>0</v>
      </c>
      <c r="L46" s="170">
        <f t="shared" si="5"/>
        <v>0</v>
      </c>
      <c r="M46" s="171"/>
    </row>
    <row r="47" spans="1:15" x14ac:dyDescent="0.15">
      <c r="A47" s="258"/>
      <c r="B47" s="258"/>
      <c r="C47" s="90"/>
      <c r="D47" s="259"/>
      <c r="E47" s="260"/>
      <c r="F47" s="261"/>
      <c r="G47" s="91"/>
      <c r="H47" s="87"/>
      <c r="I47" s="168" t="str">
        <f t="shared" si="2"/>
        <v>€ 39,00</v>
      </c>
      <c r="J47" s="169">
        <f t="shared" si="3"/>
        <v>0</v>
      </c>
      <c r="K47" s="169">
        <f t="shared" si="4"/>
        <v>0</v>
      </c>
      <c r="L47" s="170">
        <f t="shared" si="5"/>
        <v>0</v>
      </c>
      <c r="M47" s="171"/>
    </row>
    <row r="48" spans="1:15" x14ac:dyDescent="0.15">
      <c r="A48" s="258"/>
      <c r="B48" s="258"/>
      <c r="C48" s="90"/>
      <c r="D48" s="259"/>
      <c r="E48" s="260"/>
      <c r="F48" s="261"/>
      <c r="G48" s="91"/>
      <c r="H48" s="87"/>
      <c r="I48" s="168" t="str">
        <f t="shared" si="2"/>
        <v>€ 39,00</v>
      </c>
      <c r="J48" s="169">
        <f t="shared" si="3"/>
        <v>0</v>
      </c>
      <c r="K48" s="169">
        <f t="shared" si="4"/>
        <v>0</v>
      </c>
      <c r="L48" s="170">
        <f t="shared" si="5"/>
        <v>0</v>
      </c>
      <c r="M48" s="171"/>
    </row>
    <row r="49" spans="1:13" x14ac:dyDescent="0.15">
      <c r="A49" s="258"/>
      <c r="B49" s="258"/>
      <c r="C49" s="90"/>
      <c r="D49" s="259"/>
      <c r="E49" s="260"/>
      <c r="F49" s="261"/>
      <c r="G49" s="91"/>
      <c r="H49" s="87"/>
      <c r="I49" s="168" t="str">
        <f t="shared" si="2"/>
        <v>€ 39,00</v>
      </c>
      <c r="J49" s="169">
        <f t="shared" si="3"/>
        <v>0</v>
      </c>
      <c r="K49" s="169">
        <f t="shared" si="4"/>
        <v>0</v>
      </c>
      <c r="L49" s="170">
        <f t="shared" si="5"/>
        <v>0</v>
      </c>
      <c r="M49" s="171"/>
    </row>
    <row r="50" spans="1:13" x14ac:dyDescent="0.15">
      <c r="A50" s="258"/>
      <c r="B50" s="258"/>
      <c r="C50" s="90"/>
      <c r="D50" s="259"/>
      <c r="E50" s="260"/>
      <c r="F50" s="261"/>
      <c r="G50" s="91"/>
      <c r="H50" s="87"/>
      <c r="I50" s="168" t="str">
        <f t="shared" si="2"/>
        <v>€ 39,00</v>
      </c>
      <c r="J50" s="169">
        <f t="shared" si="3"/>
        <v>0</v>
      </c>
      <c r="K50" s="169">
        <f t="shared" si="4"/>
        <v>0</v>
      </c>
      <c r="L50" s="170">
        <f t="shared" si="5"/>
        <v>0</v>
      </c>
      <c r="M50" s="171"/>
    </row>
    <row r="51" spans="1:13" x14ac:dyDescent="0.15">
      <c r="A51" s="258"/>
      <c r="B51" s="258"/>
      <c r="C51" s="90"/>
      <c r="D51" s="259"/>
      <c r="E51" s="260"/>
      <c r="F51" s="261"/>
      <c r="G51" s="91"/>
      <c r="H51" s="87"/>
      <c r="I51" s="168" t="str">
        <f t="shared" si="2"/>
        <v>€ 39,00</v>
      </c>
      <c r="J51" s="169">
        <f t="shared" si="3"/>
        <v>0</v>
      </c>
      <c r="K51" s="169">
        <f t="shared" si="4"/>
        <v>0</v>
      </c>
      <c r="L51" s="170">
        <f t="shared" si="5"/>
        <v>0</v>
      </c>
      <c r="M51" s="171"/>
    </row>
    <row r="52" spans="1:13" x14ac:dyDescent="0.15">
      <c r="A52" s="258"/>
      <c r="B52" s="258"/>
      <c r="C52" s="90"/>
      <c r="D52" s="259"/>
      <c r="E52" s="260"/>
      <c r="F52" s="261"/>
      <c r="G52" s="91"/>
      <c r="H52" s="87"/>
      <c r="I52" s="168" t="str">
        <f t="shared" si="2"/>
        <v>€ 39,00</v>
      </c>
      <c r="J52" s="169">
        <f t="shared" si="3"/>
        <v>0</v>
      </c>
      <c r="K52" s="169">
        <f t="shared" si="4"/>
        <v>0</v>
      </c>
      <c r="L52" s="170">
        <f t="shared" ref="L52:L86" si="6">SUM(J52:K52)</f>
        <v>0</v>
      </c>
      <c r="M52" s="171"/>
    </row>
    <row r="53" spans="1:13" x14ac:dyDescent="0.15">
      <c r="A53" s="258"/>
      <c r="B53" s="258"/>
      <c r="C53" s="90"/>
      <c r="D53" s="259"/>
      <c r="E53" s="260"/>
      <c r="F53" s="261"/>
      <c r="G53" s="91"/>
      <c r="H53" s="87"/>
      <c r="I53" s="168" t="str">
        <f t="shared" si="2"/>
        <v>€ 39,00</v>
      </c>
      <c r="J53" s="169">
        <f t="shared" si="3"/>
        <v>0</v>
      </c>
      <c r="K53" s="169">
        <f t="shared" si="4"/>
        <v>0</v>
      </c>
      <c r="L53" s="170">
        <f t="shared" si="6"/>
        <v>0</v>
      </c>
      <c r="M53" s="171"/>
    </row>
    <row r="54" spans="1:13" x14ac:dyDescent="0.15">
      <c r="A54" s="258"/>
      <c r="B54" s="258"/>
      <c r="C54" s="90"/>
      <c r="D54" s="259"/>
      <c r="E54" s="260"/>
      <c r="F54" s="261"/>
      <c r="G54" s="91"/>
      <c r="H54" s="87"/>
      <c r="I54" s="168" t="str">
        <f t="shared" si="2"/>
        <v>€ 39,00</v>
      </c>
      <c r="J54" s="169">
        <f t="shared" si="3"/>
        <v>0</v>
      </c>
      <c r="K54" s="169">
        <f t="shared" si="4"/>
        <v>0</v>
      </c>
      <c r="L54" s="170">
        <f t="shared" si="6"/>
        <v>0</v>
      </c>
      <c r="M54" s="171"/>
    </row>
    <row r="55" spans="1:13" x14ac:dyDescent="0.15">
      <c r="A55" s="258"/>
      <c r="B55" s="258"/>
      <c r="C55" s="90"/>
      <c r="D55" s="259"/>
      <c r="E55" s="260"/>
      <c r="F55" s="261"/>
      <c r="G55" s="91"/>
      <c r="H55" s="87"/>
      <c r="I55" s="168" t="str">
        <f t="shared" si="2"/>
        <v>€ 39,00</v>
      </c>
      <c r="J55" s="169">
        <f t="shared" si="3"/>
        <v>0</v>
      </c>
      <c r="K55" s="169">
        <f t="shared" si="4"/>
        <v>0</v>
      </c>
      <c r="L55" s="170">
        <f t="shared" si="6"/>
        <v>0</v>
      </c>
      <c r="M55" s="171"/>
    </row>
    <row r="56" spans="1:13" x14ac:dyDescent="0.15">
      <c r="A56" s="258"/>
      <c r="B56" s="258"/>
      <c r="C56" s="90"/>
      <c r="D56" s="259"/>
      <c r="E56" s="260"/>
      <c r="F56" s="261"/>
      <c r="G56" s="91"/>
      <c r="H56" s="87"/>
      <c r="I56" s="168" t="str">
        <f t="shared" si="2"/>
        <v>€ 39,00</v>
      </c>
      <c r="J56" s="169">
        <f t="shared" si="3"/>
        <v>0</v>
      </c>
      <c r="K56" s="169">
        <f t="shared" si="4"/>
        <v>0</v>
      </c>
      <c r="L56" s="170">
        <f t="shared" si="6"/>
        <v>0</v>
      </c>
      <c r="M56" s="171"/>
    </row>
    <row r="57" spans="1:13" x14ac:dyDescent="0.15">
      <c r="A57" s="258"/>
      <c r="B57" s="258"/>
      <c r="C57" s="90"/>
      <c r="D57" s="259"/>
      <c r="E57" s="260"/>
      <c r="F57" s="261"/>
      <c r="G57" s="91"/>
      <c r="H57" s="87"/>
      <c r="I57" s="168" t="str">
        <f t="shared" si="2"/>
        <v>€ 39,00</v>
      </c>
      <c r="J57" s="169">
        <f t="shared" si="3"/>
        <v>0</v>
      </c>
      <c r="K57" s="169">
        <f t="shared" si="4"/>
        <v>0</v>
      </c>
      <c r="L57" s="170">
        <f t="shared" si="6"/>
        <v>0</v>
      </c>
      <c r="M57" s="171"/>
    </row>
    <row r="58" spans="1:13" x14ac:dyDescent="0.15">
      <c r="A58" s="258"/>
      <c r="B58" s="258"/>
      <c r="C58" s="90"/>
      <c r="D58" s="259"/>
      <c r="E58" s="260"/>
      <c r="F58" s="261"/>
      <c r="G58" s="91"/>
      <c r="H58" s="87"/>
      <c r="I58" s="168" t="str">
        <f t="shared" si="2"/>
        <v>€ 39,00</v>
      </c>
      <c r="J58" s="169">
        <f t="shared" si="3"/>
        <v>0</v>
      </c>
      <c r="K58" s="169">
        <f t="shared" si="4"/>
        <v>0</v>
      </c>
      <c r="L58" s="170">
        <f t="shared" si="6"/>
        <v>0</v>
      </c>
      <c r="M58" s="171"/>
    </row>
    <row r="59" spans="1:13" x14ac:dyDescent="0.15">
      <c r="A59" s="258"/>
      <c r="B59" s="258"/>
      <c r="C59" s="90"/>
      <c r="D59" s="259"/>
      <c r="E59" s="260"/>
      <c r="F59" s="261"/>
      <c r="G59" s="91"/>
      <c r="H59" s="87"/>
      <c r="I59" s="168" t="str">
        <f t="shared" si="2"/>
        <v>€ 39,00</v>
      </c>
      <c r="J59" s="169">
        <f t="shared" si="3"/>
        <v>0</v>
      </c>
      <c r="K59" s="169">
        <f t="shared" si="4"/>
        <v>0</v>
      </c>
      <c r="L59" s="170">
        <f t="shared" si="6"/>
        <v>0</v>
      </c>
      <c r="M59" s="171"/>
    </row>
    <row r="60" spans="1:13" x14ac:dyDescent="0.15">
      <c r="A60" s="258"/>
      <c r="B60" s="258"/>
      <c r="C60" s="90"/>
      <c r="D60" s="259"/>
      <c r="E60" s="260"/>
      <c r="F60" s="261"/>
      <c r="G60" s="91"/>
      <c r="H60" s="87"/>
      <c r="I60" s="168" t="str">
        <f t="shared" si="2"/>
        <v>€ 39,00</v>
      </c>
      <c r="J60" s="169">
        <f t="shared" si="3"/>
        <v>0</v>
      </c>
      <c r="K60" s="169">
        <f t="shared" si="4"/>
        <v>0</v>
      </c>
      <c r="L60" s="170">
        <f t="shared" si="6"/>
        <v>0</v>
      </c>
      <c r="M60" s="171"/>
    </row>
    <row r="61" spans="1:13" x14ac:dyDescent="0.15">
      <c r="A61" s="258"/>
      <c r="B61" s="258"/>
      <c r="C61" s="90"/>
      <c r="D61" s="259"/>
      <c r="E61" s="260"/>
      <c r="F61" s="261"/>
      <c r="G61" s="91"/>
      <c r="H61" s="87"/>
      <c r="I61" s="168" t="str">
        <f t="shared" si="2"/>
        <v>€ 39,00</v>
      </c>
      <c r="J61" s="169">
        <f t="shared" si="3"/>
        <v>0</v>
      </c>
      <c r="K61" s="169">
        <f t="shared" si="4"/>
        <v>0</v>
      </c>
      <c r="L61" s="170">
        <f t="shared" si="6"/>
        <v>0</v>
      </c>
      <c r="M61" s="171"/>
    </row>
    <row r="62" spans="1:13" x14ac:dyDescent="0.15">
      <c r="A62" s="258"/>
      <c r="B62" s="258"/>
      <c r="C62" s="90"/>
      <c r="D62" s="259"/>
      <c r="E62" s="260"/>
      <c r="F62" s="261"/>
      <c r="G62" s="91"/>
      <c r="H62" s="87"/>
      <c r="I62" s="168" t="str">
        <f t="shared" si="2"/>
        <v>€ 39,00</v>
      </c>
      <c r="J62" s="169">
        <f t="shared" si="3"/>
        <v>0</v>
      </c>
      <c r="K62" s="169">
        <f t="shared" si="4"/>
        <v>0</v>
      </c>
      <c r="L62" s="170">
        <f t="shared" si="6"/>
        <v>0</v>
      </c>
      <c r="M62" s="171"/>
    </row>
    <row r="63" spans="1:13" x14ac:dyDescent="0.15">
      <c r="A63" s="258"/>
      <c r="B63" s="258"/>
      <c r="C63" s="90"/>
      <c r="D63" s="259"/>
      <c r="E63" s="260"/>
      <c r="F63" s="261"/>
      <c r="G63" s="91"/>
      <c r="H63" s="87"/>
      <c r="I63" s="168" t="str">
        <f t="shared" si="2"/>
        <v>€ 39,00</v>
      </c>
      <c r="J63" s="169">
        <f t="shared" si="3"/>
        <v>0</v>
      </c>
      <c r="K63" s="169">
        <f t="shared" si="4"/>
        <v>0</v>
      </c>
      <c r="L63" s="170">
        <f t="shared" si="6"/>
        <v>0</v>
      </c>
      <c r="M63" s="171"/>
    </row>
    <row r="64" spans="1:13" x14ac:dyDescent="0.15">
      <c r="A64" s="258"/>
      <c r="B64" s="258"/>
      <c r="C64" s="90"/>
      <c r="D64" s="259"/>
      <c r="E64" s="260"/>
      <c r="F64" s="261"/>
      <c r="G64" s="91"/>
      <c r="H64" s="87"/>
      <c r="I64" s="168" t="str">
        <f t="shared" si="2"/>
        <v>€ 39,00</v>
      </c>
      <c r="J64" s="169">
        <f t="shared" si="3"/>
        <v>0</v>
      </c>
      <c r="K64" s="169">
        <f t="shared" si="4"/>
        <v>0</v>
      </c>
      <c r="L64" s="170">
        <f t="shared" si="6"/>
        <v>0</v>
      </c>
      <c r="M64" s="171"/>
    </row>
    <row r="65" spans="1:13" x14ac:dyDescent="0.15">
      <c r="A65" s="258"/>
      <c r="B65" s="258"/>
      <c r="C65" s="90"/>
      <c r="D65" s="259"/>
      <c r="E65" s="260"/>
      <c r="F65" s="261"/>
      <c r="G65" s="91"/>
      <c r="H65" s="87"/>
      <c r="I65" s="168" t="str">
        <f t="shared" si="2"/>
        <v>€ 39,00</v>
      </c>
      <c r="J65" s="169">
        <f t="shared" si="3"/>
        <v>0</v>
      </c>
      <c r="K65" s="169">
        <f t="shared" si="4"/>
        <v>0</v>
      </c>
      <c r="L65" s="170">
        <f t="shared" si="6"/>
        <v>0</v>
      </c>
      <c r="M65" s="171"/>
    </row>
    <row r="66" spans="1:13" x14ac:dyDescent="0.15">
      <c r="A66" s="258"/>
      <c r="B66" s="258"/>
      <c r="C66" s="90"/>
      <c r="D66" s="259"/>
      <c r="E66" s="260"/>
      <c r="F66" s="261"/>
      <c r="G66" s="91"/>
      <c r="H66" s="87"/>
      <c r="I66" s="168" t="str">
        <f t="shared" si="2"/>
        <v>€ 39,00</v>
      </c>
      <c r="J66" s="169">
        <f t="shared" si="3"/>
        <v>0</v>
      </c>
      <c r="K66" s="169">
        <f t="shared" si="4"/>
        <v>0</v>
      </c>
      <c r="L66" s="170">
        <f t="shared" si="6"/>
        <v>0</v>
      </c>
      <c r="M66" s="171"/>
    </row>
    <row r="67" spans="1:13" x14ac:dyDescent="0.15">
      <c r="A67" s="258"/>
      <c r="B67" s="258"/>
      <c r="C67" s="90"/>
      <c r="D67" s="259"/>
      <c r="E67" s="260"/>
      <c r="F67" s="261"/>
      <c r="G67" s="91"/>
      <c r="H67" s="87"/>
      <c r="I67" s="168" t="str">
        <f t="shared" si="2"/>
        <v>€ 39,00</v>
      </c>
      <c r="J67" s="169">
        <f t="shared" si="3"/>
        <v>0</v>
      </c>
      <c r="K67" s="169">
        <f t="shared" si="4"/>
        <v>0</v>
      </c>
      <c r="L67" s="170">
        <f t="shared" si="6"/>
        <v>0</v>
      </c>
      <c r="M67" s="171"/>
    </row>
    <row r="68" spans="1:13" x14ac:dyDescent="0.15">
      <c r="A68" s="258"/>
      <c r="B68" s="258"/>
      <c r="C68" s="90"/>
      <c r="D68" s="259"/>
      <c r="E68" s="260"/>
      <c r="F68" s="261"/>
      <c r="G68" s="91"/>
      <c r="H68" s="87"/>
      <c r="I68" s="168" t="str">
        <f t="shared" si="2"/>
        <v>€ 39,00</v>
      </c>
      <c r="J68" s="169">
        <f t="shared" si="3"/>
        <v>0</v>
      </c>
      <c r="K68" s="169">
        <f t="shared" si="4"/>
        <v>0</v>
      </c>
      <c r="L68" s="170">
        <f t="shared" si="6"/>
        <v>0</v>
      </c>
      <c r="M68" s="171"/>
    </row>
    <row r="69" spans="1:13" x14ac:dyDescent="0.15">
      <c r="A69" s="258"/>
      <c r="B69" s="258"/>
      <c r="C69" s="90"/>
      <c r="D69" s="259"/>
      <c r="E69" s="260"/>
      <c r="F69" s="261"/>
      <c r="G69" s="91"/>
      <c r="H69" s="87"/>
      <c r="I69" s="168" t="str">
        <f t="shared" si="2"/>
        <v>€ 39,00</v>
      </c>
      <c r="J69" s="169">
        <f t="shared" si="3"/>
        <v>0</v>
      </c>
      <c r="K69" s="169">
        <f t="shared" si="4"/>
        <v>0</v>
      </c>
      <c r="L69" s="170">
        <f t="shared" si="6"/>
        <v>0</v>
      </c>
      <c r="M69" s="171"/>
    </row>
    <row r="70" spans="1:13" x14ac:dyDescent="0.15">
      <c r="A70" s="258"/>
      <c r="B70" s="258"/>
      <c r="C70" s="90"/>
      <c r="D70" s="259"/>
      <c r="E70" s="260"/>
      <c r="F70" s="261"/>
      <c r="G70" s="91"/>
      <c r="H70" s="87"/>
      <c r="I70" s="168" t="str">
        <f t="shared" si="2"/>
        <v>€ 39,00</v>
      </c>
      <c r="J70" s="169">
        <f t="shared" si="3"/>
        <v>0</v>
      </c>
      <c r="K70" s="169">
        <f t="shared" si="4"/>
        <v>0</v>
      </c>
      <c r="L70" s="170">
        <f t="shared" si="6"/>
        <v>0</v>
      </c>
      <c r="M70" s="171"/>
    </row>
    <row r="71" spans="1:13" x14ac:dyDescent="0.15">
      <c r="A71" s="258"/>
      <c r="B71" s="258"/>
      <c r="C71" s="90"/>
      <c r="D71" s="259"/>
      <c r="E71" s="260"/>
      <c r="F71" s="261"/>
      <c r="G71" s="91"/>
      <c r="H71" s="87"/>
      <c r="I71" s="168" t="str">
        <f t="shared" si="2"/>
        <v>€ 39,00</v>
      </c>
      <c r="J71" s="169">
        <f t="shared" si="3"/>
        <v>0</v>
      </c>
      <c r="K71" s="169">
        <f t="shared" si="4"/>
        <v>0</v>
      </c>
      <c r="L71" s="170">
        <f t="shared" si="6"/>
        <v>0</v>
      </c>
      <c r="M71" s="171"/>
    </row>
    <row r="72" spans="1:13" x14ac:dyDescent="0.15">
      <c r="A72" s="258"/>
      <c r="B72" s="258"/>
      <c r="C72" s="90"/>
      <c r="D72" s="259"/>
      <c r="E72" s="260"/>
      <c r="F72" s="261"/>
      <c r="G72" s="91"/>
      <c r="H72" s="87"/>
      <c r="I72" s="168" t="str">
        <f t="shared" si="2"/>
        <v>€ 39,00</v>
      </c>
      <c r="J72" s="169">
        <f t="shared" si="3"/>
        <v>0</v>
      </c>
      <c r="K72" s="169">
        <f t="shared" si="4"/>
        <v>0</v>
      </c>
      <c r="L72" s="170">
        <f t="shared" si="6"/>
        <v>0</v>
      </c>
      <c r="M72" s="171"/>
    </row>
    <row r="73" spans="1:13" x14ac:dyDescent="0.15">
      <c r="A73" s="258"/>
      <c r="B73" s="258"/>
      <c r="C73" s="90"/>
      <c r="D73" s="259"/>
      <c r="E73" s="260"/>
      <c r="F73" s="261"/>
      <c r="G73" s="91"/>
      <c r="H73" s="87"/>
      <c r="I73" s="168" t="str">
        <f t="shared" si="2"/>
        <v>€ 39,00</v>
      </c>
      <c r="J73" s="169">
        <f t="shared" si="3"/>
        <v>0</v>
      </c>
      <c r="K73" s="169">
        <f t="shared" si="4"/>
        <v>0</v>
      </c>
      <c r="L73" s="170">
        <f t="shared" si="6"/>
        <v>0</v>
      </c>
      <c r="M73" s="171"/>
    </row>
    <row r="74" spans="1:13" x14ac:dyDescent="0.15">
      <c r="A74" s="258"/>
      <c r="B74" s="258"/>
      <c r="C74" s="90"/>
      <c r="D74" s="259"/>
      <c r="E74" s="260"/>
      <c r="F74" s="261"/>
      <c r="G74" s="91"/>
      <c r="H74" s="87"/>
      <c r="I74" s="168" t="str">
        <f t="shared" si="2"/>
        <v>€ 39,00</v>
      </c>
      <c r="J74" s="169">
        <f t="shared" si="3"/>
        <v>0</v>
      </c>
      <c r="K74" s="169">
        <f t="shared" si="4"/>
        <v>0</v>
      </c>
      <c r="L74" s="170">
        <f t="shared" si="6"/>
        <v>0</v>
      </c>
      <c r="M74" s="171"/>
    </row>
    <row r="75" spans="1:13" x14ac:dyDescent="0.15">
      <c r="A75" s="258"/>
      <c r="B75" s="258"/>
      <c r="C75" s="90"/>
      <c r="D75" s="259"/>
      <c r="E75" s="260"/>
      <c r="F75" s="261"/>
      <c r="G75" s="91"/>
      <c r="H75" s="87"/>
      <c r="I75" s="168" t="str">
        <f t="shared" si="2"/>
        <v>€ 39,00</v>
      </c>
      <c r="J75" s="169">
        <f t="shared" si="3"/>
        <v>0</v>
      </c>
      <c r="K75" s="169">
        <f t="shared" si="4"/>
        <v>0</v>
      </c>
      <c r="L75" s="170">
        <f t="shared" si="6"/>
        <v>0</v>
      </c>
      <c r="M75" s="171"/>
    </row>
    <row r="76" spans="1:13" x14ac:dyDescent="0.15">
      <c r="A76" s="258"/>
      <c r="B76" s="258"/>
      <c r="C76" s="90"/>
      <c r="D76" s="259"/>
      <c r="E76" s="260"/>
      <c r="F76" s="261"/>
      <c r="G76" s="91"/>
      <c r="H76" s="87"/>
      <c r="I76" s="168" t="str">
        <f t="shared" si="2"/>
        <v>€ 39,00</v>
      </c>
      <c r="J76" s="169">
        <f t="shared" si="3"/>
        <v>0</v>
      </c>
      <c r="K76" s="169">
        <f t="shared" si="4"/>
        <v>0</v>
      </c>
      <c r="L76" s="170">
        <f t="shared" si="6"/>
        <v>0</v>
      </c>
      <c r="M76" s="171"/>
    </row>
    <row r="77" spans="1:13" x14ac:dyDescent="0.15">
      <c r="A77" s="258"/>
      <c r="B77" s="258"/>
      <c r="C77" s="90"/>
      <c r="D77" s="259"/>
      <c r="E77" s="260"/>
      <c r="F77" s="261"/>
      <c r="G77" s="91"/>
      <c r="H77" s="87"/>
      <c r="I77" s="168" t="str">
        <f t="shared" si="2"/>
        <v>€ 39,00</v>
      </c>
      <c r="J77" s="169">
        <f t="shared" si="3"/>
        <v>0</v>
      </c>
      <c r="K77" s="169">
        <f t="shared" si="4"/>
        <v>0</v>
      </c>
      <c r="L77" s="170">
        <f t="shared" si="6"/>
        <v>0</v>
      </c>
      <c r="M77" s="171"/>
    </row>
    <row r="78" spans="1:13" x14ac:dyDescent="0.15">
      <c r="A78" s="258"/>
      <c r="B78" s="258"/>
      <c r="C78" s="90"/>
      <c r="D78" s="259"/>
      <c r="E78" s="260"/>
      <c r="F78" s="261"/>
      <c r="G78" s="91"/>
      <c r="H78" s="87"/>
      <c r="I78" s="168" t="str">
        <f t="shared" si="2"/>
        <v>€ 39,00</v>
      </c>
      <c r="J78" s="169">
        <f t="shared" si="3"/>
        <v>0</v>
      </c>
      <c r="K78" s="169">
        <f t="shared" si="4"/>
        <v>0</v>
      </c>
      <c r="L78" s="170">
        <f t="shared" si="6"/>
        <v>0</v>
      </c>
      <c r="M78" s="171"/>
    </row>
    <row r="79" spans="1:13" x14ac:dyDescent="0.15">
      <c r="A79" s="258"/>
      <c r="B79" s="258"/>
      <c r="C79" s="90"/>
      <c r="D79" s="259"/>
      <c r="E79" s="260"/>
      <c r="F79" s="261"/>
      <c r="G79" s="91"/>
      <c r="H79" s="87"/>
      <c r="I79" s="168" t="str">
        <f t="shared" si="2"/>
        <v>€ 39,00</v>
      </c>
      <c r="J79" s="169">
        <f t="shared" si="3"/>
        <v>0</v>
      </c>
      <c r="K79" s="169">
        <f t="shared" si="4"/>
        <v>0</v>
      </c>
      <c r="L79" s="170">
        <f t="shared" si="6"/>
        <v>0</v>
      </c>
      <c r="M79" s="171"/>
    </row>
    <row r="80" spans="1:13" x14ac:dyDescent="0.15">
      <c r="A80" s="258"/>
      <c r="B80" s="258"/>
      <c r="C80" s="90"/>
      <c r="D80" s="259"/>
      <c r="E80" s="260"/>
      <c r="F80" s="261"/>
      <c r="G80" s="91"/>
      <c r="H80" s="87"/>
      <c r="I80" s="168" t="str">
        <f t="shared" si="2"/>
        <v>€ 39,00</v>
      </c>
      <c r="J80" s="169">
        <f t="shared" si="3"/>
        <v>0</v>
      </c>
      <c r="K80" s="169">
        <f t="shared" si="4"/>
        <v>0</v>
      </c>
      <c r="L80" s="170">
        <f t="shared" si="6"/>
        <v>0</v>
      </c>
      <c r="M80" s="171"/>
    </row>
    <row r="81" spans="1:13" x14ac:dyDescent="0.15">
      <c r="A81" s="258"/>
      <c r="B81" s="258"/>
      <c r="C81" s="90"/>
      <c r="D81" s="259"/>
      <c r="E81" s="260"/>
      <c r="F81" s="261"/>
      <c r="G81" s="91"/>
      <c r="H81" s="87"/>
      <c r="I81" s="168" t="str">
        <f t="shared" si="2"/>
        <v>€ 39,00</v>
      </c>
      <c r="J81" s="169">
        <f t="shared" si="3"/>
        <v>0</v>
      </c>
      <c r="K81" s="169">
        <f t="shared" si="4"/>
        <v>0</v>
      </c>
      <c r="L81" s="170">
        <f t="shared" si="6"/>
        <v>0</v>
      </c>
      <c r="M81" s="171"/>
    </row>
    <row r="82" spans="1:13" x14ac:dyDescent="0.15">
      <c r="A82" s="258"/>
      <c r="B82" s="258"/>
      <c r="C82" s="90"/>
      <c r="D82" s="259"/>
      <c r="E82" s="260"/>
      <c r="F82" s="261"/>
      <c r="G82" s="91"/>
      <c r="H82" s="87"/>
      <c r="I82" s="168" t="str">
        <f t="shared" si="2"/>
        <v>€ 39,00</v>
      </c>
      <c r="J82" s="169">
        <f t="shared" si="3"/>
        <v>0</v>
      </c>
      <c r="K82" s="169">
        <f t="shared" si="4"/>
        <v>0</v>
      </c>
      <c r="L82" s="170">
        <f t="shared" si="6"/>
        <v>0</v>
      </c>
      <c r="M82" s="171"/>
    </row>
    <row r="83" spans="1:13" x14ac:dyDescent="0.15">
      <c r="A83" s="258"/>
      <c r="B83" s="258"/>
      <c r="C83" s="90"/>
      <c r="D83" s="259"/>
      <c r="E83" s="260"/>
      <c r="F83" s="261"/>
      <c r="G83" s="91"/>
      <c r="H83" s="87"/>
      <c r="I83" s="168" t="str">
        <f t="shared" si="2"/>
        <v>€ 39,00</v>
      </c>
      <c r="J83" s="169">
        <f t="shared" si="3"/>
        <v>0</v>
      </c>
      <c r="K83" s="169">
        <f t="shared" si="4"/>
        <v>0</v>
      </c>
      <c r="L83" s="170">
        <f t="shared" si="6"/>
        <v>0</v>
      </c>
      <c r="M83" s="171"/>
    </row>
    <row r="84" spans="1:13" x14ac:dyDescent="0.15">
      <c r="A84" s="258"/>
      <c r="B84" s="258"/>
      <c r="C84" s="90"/>
      <c r="D84" s="259"/>
      <c r="E84" s="260"/>
      <c r="F84" s="261"/>
      <c r="G84" s="91"/>
      <c r="H84" s="87"/>
      <c r="I84" s="168" t="str">
        <f t="shared" si="2"/>
        <v>€ 39,00</v>
      </c>
      <c r="J84" s="169">
        <f t="shared" si="3"/>
        <v>0</v>
      </c>
      <c r="K84" s="169">
        <f t="shared" si="4"/>
        <v>0</v>
      </c>
      <c r="L84" s="170">
        <f t="shared" si="6"/>
        <v>0</v>
      </c>
      <c r="M84" s="171"/>
    </row>
    <row r="85" spans="1:13" x14ac:dyDescent="0.15">
      <c r="A85" s="258"/>
      <c r="B85" s="258"/>
      <c r="C85" s="90"/>
      <c r="D85" s="259"/>
      <c r="E85" s="260"/>
      <c r="F85" s="261"/>
      <c r="G85" s="91"/>
      <c r="H85" s="87"/>
      <c r="I85" s="168" t="str">
        <f t="shared" si="2"/>
        <v>€ 39,00</v>
      </c>
      <c r="J85" s="169">
        <f t="shared" si="3"/>
        <v>0</v>
      </c>
      <c r="K85" s="169">
        <f t="shared" si="4"/>
        <v>0</v>
      </c>
      <c r="L85" s="170">
        <f t="shared" si="6"/>
        <v>0</v>
      </c>
      <c r="M85" s="171"/>
    </row>
    <row r="86" spans="1:13" x14ac:dyDescent="0.15">
      <c r="A86" s="258"/>
      <c r="B86" s="258"/>
      <c r="C86" s="90"/>
      <c r="D86" s="259"/>
      <c r="E86" s="260"/>
      <c r="F86" s="261"/>
      <c r="G86" s="91"/>
      <c r="H86" s="87"/>
      <c r="I86" s="168" t="str">
        <f t="shared" si="2"/>
        <v>€ 39,00</v>
      </c>
      <c r="J86" s="169">
        <f t="shared" si="3"/>
        <v>0</v>
      </c>
      <c r="K86" s="169">
        <f t="shared" si="4"/>
        <v>0</v>
      </c>
      <c r="L86" s="170">
        <f t="shared" si="6"/>
        <v>0</v>
      </c>
      <c r="M86" s="171"/>
    </row>
    <row r="87" spans="1:13" x14ac:dyDescent="0.15">
      <c r="A87" s="171"/>
      <c r="B87" s="171"/>
      <c r="C87" s="171"/>
      <c r="D87" s="171"/>
      <c r="E87" s="171"/>
      <c r="F87" s="171"/>
      <c r="G87" s="171"/>
      <c r="H87" s="171"/>
      <c r="I87" s="171"/>
      <c r="J87" s="171"/>
      <c r="K87" s="171"/>
      <c r="L87" s="171"/>
      <c r="M87" s="171"/>
    </row>
    <row r="88" spans="1:13" x14ac:dyDescent="0.15">
      <c r="A88" s="171"/>
      <c r="B88" s="171"/>
      <c r="C88" s="171"/>
      <c r="D88" s="171"/>
      <c r="E88" s="171"/>
      <c r="F88" s="171"/>
      <c r="G88" s="171"/>
      <c r="H88" s="171"/>
      <c r="I88" s="171"/>
      <c r="J88" s="171"/>
      <c r="K88" s="171"/>
      <c r="L88" s="171"/>
      <c r="M88" s="171"/>
    </row>
    <row r="89" spans="1:13" x14ac:dyDescent="0.15">
      <c r="A89" s="171"/>
      <c r="B89" s="171"/>
      <c r="C89" s="171"/>
      <c r="D89" s="171"/>
      <c r="E89" s="171"/>
      <c r="F89" s="171"/>
      <c r="G89" s="171"/>
      <c r="H89" s="171"/>
      <c r="I89" s="171"/>
      <c r="J89" s="171"/>
      <c r="K89" s="171"/>
      <c r="L89" s="171"/>
      <c r="M89" s="171"/>
    </row>
  </sheetData>
  <sheetProtection algorithmName="SHA-512" hashValue="r6qR7kVXH/k+njhPpqr7vAVTdJfiXocNTzPwdM3ZHHsCMlRddxDzQC2lJlQKyge4eZZgA0b+2S9X49ruaMdlgQ==" saltValue="qRo8qbOJsD91iIaQl0ZtgA==" spinCount="100000" sheet="1" objects="1" scenarios="1"/>
  <mergeCells count="136">
    <mergeCell ref="A46:B46"/>
    <mergeCell ref="A47:B47"/>
    <mergeCell ref="D45:F45"/>
    <mergeCell ref="D46:F46"/>
    <mergeCell ref="D47:F47"/>
    <mergeCell ref="A51:B51"/>
    <mergeCell ref="A48:B48"/>
    <mergeCell ref="A49:B49"/>
    <mergeCell ref="A50:B50"/>
    <mergeCell ref="D48:F48"/>
    <mergeCell ref="D49:F49"/>
    <mergeCell ref="D50:F50"/>
    <mergeCell ref="D51:F51"/>
    <mergeCell ref="D40:F40"/>
    <mergeCell ref="D41:F41"/>
    <mergeCell ref="A42:B42"/>
    <mergeCell ref="A43:B43"/>
    <mergeCell ref="A44:B44"/>
    <mergeCell ref="D42:F42"/>
    <mergeCell ref="D43:F43"/>
    <mergeCell ref="D44:F44"/>
    <mergeCell ref="A45:B45"/>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A58:B58"/>
    <mergeCell ref="D58:F58"/>
    <mergeCell ref="A59:B59"/>
    <mergeCell ref="D59:F59"/>
    <mergeCell ref="A60:B60"/>
    <mergeCell ref="D60:F60"/>
    <mergeCell ref="A55:B55"/>
    <mergeCell ref="D55:F55"/>
    <mergeCell ref="A56:B56"/>
    <mergeCell ref="D56:F56"/>
    <mergeCell ref="A57:B57"/>
    <mergeCell ref="D57:F57"/>
    <mergeCell ref="A64:B64"/>
    <mergeCell ref="D64:F64"/>
    <mergeCell ref="A65:B65"/>
    <mergeCell ref="D65:F65"/>
    <mergeCell ref="A66:B66"/>
    <mergeCell ref="D66:F66"/>
    <mergeCell ref="A61:B61"/>
    <mergeCell ref="D61:F61"/>
    <mergeCell ref="A62:B62"/>
    <mergeCell ref="D62:F62"/>
    <mergeCell ref="A63:B63"/>
    <mergeCell ref="D63:F63"/>
    <mergeCell ref="D71:F71"/>
    <mergeCell ref="A72:B72"/>
    <mergeCell ref="D72:F72"/>
    <mergeCell ref="A67:B67"/>
    <mergeCell ref="D67:F67"/>
    <mergeCell ref="A68:B68"/>
    <mergeCell ref="D68:F68"/>
    <mergeCell ref="A69:B69"/>
    <mergeCell ref="D69:F69"/>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27:B27"/>
    <mergeCell ref="D27:F27"/>
    <mergeCell ref="A33:B33"/>
    <mergeCell ref="A34:B34"/>
    <mergeCell ref="A35:B35"/>
    <mergeCell ref="D33:F33"/>
    <mergeCell ref="D34:F34"/>
    <mergeCell ref="D35:F35"/>
    <mergeCell ref="A36:B36"/>
    <mergeCell ref="N4:N16"/>
    <mergeCell ref="O4:O16"/>
    <mergeCell ref="N17:N24"/>
    <mergeCell ref="O17:O24"/>
    <mergeCell ref="N27:N30"/>
    <mergeCell ref="O27:O30"/>
    <mergeCell ref="N31:N33"/>
    <mergeCell ref="O31:O33"/>
    <mergeCell ref="N34:N37"/>
    <mergeCell ref="O34:O37"/>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Algemene informatie</vt:lpstr>
      <vt:lpstr>Financiering project</vt:lpstr>
      <vt:lpstr>Staatssteun</vt:lpstr>
      <vt:lpstr>Rekensheet</vt:lpstr>
      <vt:lpstr>Begroting totaal</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Femke Grijpstra</dc:creator>
  <cp:lastModifiedBy>Allard de Ree | SNN</cp:lastModifiedBy>
  <cp:lastPrinted>2015-04-28T11:18:35Z</cp:lastPrinted>
  <dcterms:created xsi:type="dcterms:W3CDTF">2014-07-21T11:22:09Z</dcterms:created>
  <dcterms:modified xsi:type="dcterms:W3CDTF">2018-06-08T10:52:18Z</dcterms:modified>
</cp:coreProperties>
</file>